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4" rupBuild="18625"/>
  <workbookPr/>
  <mc:AlternateContent xmlns:mc="http://schemas.openxmlformats.org/markup-compatibility/2006">
    <mc:Choice Requires="x15">
      <x15ac:absPath xmlns:x15ac="http://schemas.microsoft.com/office/spreadsheetml/2010/11/ac" url="I:\FactBooks\5_FacultyAdms\"/>
    </mc:Choice>
  </mc:AlternateContent>
  <bookViews>
    <workbookView xWindow="10785" yWindow="-15" windowWidth="10830" windowHeight="10155" activeTab="1" xr2:uid="{00000000-000D-0000-FFFF-FFFF00000000}"/>
  </bookViews>
  <sheets>
    <sheet name="TABLE 81 (82)" sheetId="3" r:id="rId1"/>
    <sheet name="TABLE 87 (88)" sheetId="2" r:id="rId2"/>
    <sheet name="Faculty Distribution Summaries" sheetId="6" r:id="rId3"/>
    <sheet name="Summary Data" sheetId="1" r:id="rId4"/>
    <sheet name="US Detail" sheetId="4" r:id="rId5"/>
    <sheet name="SREB Detail" sheetId="5" r:id="rId6"/>
    <sheet name="West Detail" sheetId="7" r:id="rId7"/>
    <sheet name="Midwest Detail" sheetId="8" r:id="rId8"/>
    <sheet name="Northeast Detail" sheetId="9" r:id="rId9"/>
  </sheets>
  <definedNames>
    <definedName name="_xlnm.Print_Area" localSheetId="0">'TABLE 81 (82)'!$A$1:$I$47</definedName>
    <definedName name="_xlnm.Print_Area" localSheetId="1">'TABLE 87 (88)'!$A$1:$I$51</definedName>
  </definedNames>
  <calcPr calcId="171027"/>
  <fileRecoveryPr autoRecover="0"/>
</workbook>
</file>

<file path=xl/calcChain.xml><?xml version="1.0" encoding="utf-8"?>
<calcChain xmlns="http://schemas.openxmlformats.org/spreadsheetml/2006/main">
  <c r="I31" i="2" l="1"/>
  <c r="I39" i="2" l="1"/>
  <c r="I34" i="2"/>
  <c r="I29" i="2"/>
  <c r="I28" i="2"/>
  <c r="I18" i="2"/>
  <c r="I13" i="2"/>
  <c r="H46" i="2"/>
  <c r="H33" i="2"/>
  <c r="H32" i="2"/>
  <c r="H22" i="2"/>
  <c r="H13" i="2"/>
  <c r="G44" i="2"/>
  <c r="G37" i="2"/>
  <c r="G29" i="2"/>
  <c r="G27" i="2"/>
  <c r="G22" i="2"/>
  <c r="G20" i="2"/>
  <c r="G19" i="2"/>
  <c r="G12" i="2"/>
  <c r="E46" i="2"/>
  <c r="E29" i="2"/>
  <c r="E14" i="2"/>
  <c r="C44" i="2"/>
  <c r="C41" i="2"/>
  <c r="C29" i="2"/>
  <c r="C23" i="2"/>
  <c r="C22" i="2"/>
  <c r="C21" i="2"/>
  <c r="C20" i="2"/>
  <c r="C13" i="2"/>
  <c r="ET44" i="1"/>
  <c r="ET43" i="1"/>
  <c r="ET42" i="1"/>
  <c r="ET41" i="1"/>
  <c r="ET38" i="1"/>
  <c r="ET36" i="1"/>
  <c r="ET34" i="1"/>
  <c r="ET32" i="1"/>
  <c r="ET31" i="1"/>
  <c r="ET30" i="1"/>
  <c r="ET29" i="1"/>
  <c r="ET28" i="1"/>
  <c r="ET27" i="1"/>
  <c r="ET26" i="1"/>
  <c r="ET25" i="1"/>
  <c r="ET24" i="1"/>
  <c r="ET23" i="1"/>
  <c r="ET20" i="1"/>
  <c r="ET19" i="1"/>
  <c r="ET18" i="1"/>
  <c r="ET17" i="1"/>
  <c r="ET16" i="1"/>
  <c r="ET15" i="1"/>
  <c r="ET14" i="1"/>
  <c r="ET11" i="1"/>
  <c r="ET10" i="1"/>
  <c r="ET9" i="1"/>
  <c r="ET8" i="1"/>
  <c r="ET7" i="1"/>
  <c r="ES44" i="1"/>
  <c r="ES43" i="1"/>
  <c r="ES42" i="1"/>
  <c r="ES41" i="1"/>
  <c r="ES38" i="1"/>
  <c r="ES36" i="1"/>
  <c r="ES34" i="1"/>
  <c r="ES32" i="1"/>
  <c r="ES31" i="1"/>
  <c r="ES30" i="1"/>
  <c r="ES29" i="1"/>
  <c r="ES28" i="1"/>
  <c r="ES27" i="1"/>
  <c r="ES26" i="1"/>
  <c r="ES25" i="1"/>
  <c r="ES24" i="1"/>
  <c r="ES23" i="1"/>
  <c r="ES20" i="1"/>
  <c r="ES19" i="1"/>
  <c r="ES18" i="1"/>
  <c r="ES17" i="1"/>
  <c r="ES16" i="1"/>
  <c r="ES15" i="1"/>
  <c r="ES14" i="1"/>
  <c r="ES11" i="1"/>
  <c r="ES10" i="1"/>
  <c r="ES9" i="1"/>
  <c r="ES8" i="1"/>
  <c r="EL44" i="1"/>
  <c r="I47" i="2" s="1"/>
  <c r="EL43" i="1"/>
  <c r="I46" i="2" s="1"/>
  <c r="EL42" i="1"/>
  <c r="I45" i="2" s="1"/>
  <c r="EL41" i="1"/>
  <c r="I44" i="2" s="1"/>
  <c r="EL38" i="1"/>
  <c r="I41" i="2" s="1"/>
  <c r="EL36" i="1"/>
  <c r="EL34" i="1"/>
  <c r="I37" i="2" s="1"/>
  <c r="EL32" i="1"/>
  <c r="EL31" i="1"/>
  <c r="I33" i="2" s="1"/>
  <c r="EL30" i="1"/>
  <c r="I32" i="2" s="1"/>
  <c r="EL29" i="1"/>
  <c r="EL28" i="1"/>
  <c r="I30" i="2" s="1"/>
  <c r="EL27" i="1"/>
  <c r="EL26" i="1"/>
  <c r="EL25" i="1"/>
  <c r="I27" i="2" s="1"/>
  <c r="EL24" i="1"/>
  <c r="EL23" i="1"/>
  <c r="EL20" i="1"/>
  <c r="I24" i="2" s="1"/>
  <c r="EL19" i="1"/>
  <c r="I23" i="2" s="1"/>
  <c r="EL18" i="1"/>
  <c r="I22" i="2" s="1"/>
  <c r="EL17" i="1"/>
  <c r="I21" i="2" s="1"/>
  <c r="EL16" i="1"/>
  <c r="I20" i="2" s="1"/>
  <c r="EL15" i="1"/>
  <c r="I19" i="2" s="1"/>
  <c r="EL14" i="1"/>
  <c r="EL11" i="1"/>
  <c r="I15" i="2" s="1"/>
  <c r="EL10" i="1"/>
  <c r="I14" i="2" s="1"/>
  <c r="EL9" i="1"/>
  <c r="EL8" i="1"/>
  <c r="I12" i="2" s="1"/>
  <c r="EK44" i="1"/>
  <c r="EK43" i="1"/>
  <c r="EK42" i="1"/>
  <c r="EK41" i="1"/>
  <c r="EK38" i="1"/>
  <c r="EK36" i="1"/>
  <c r="EK34" i="1"/>
  <c r="EK32" i="1"/>
  <c r="EK31" i="1"/>
  <c r="EK30" i="1"/>
  <c r="EK29" i="1"/>
  <c r="EK28" i="1"/>
  <c r="EK27" i="1"/>
  <c r="EK26" i="1"/>
  <c r="EK25" i="1"/>
  <c r="EK24" i="1"/>
  <c r="EK23" i="1"/>
  <c r="EK20" i="1"/>
  <c r="EK19" i="1"/>
  <c r="EK18" i="1"/>
  <c r="EK17" i="1"/>
  <c r="EK16" i="1"/>
  <c r="EK15" i="1"/>
  <c r="EK14" i="1"/>
  <c r="EK11" i="1"/>
  <c r="EK10" i="1"/>
  <c r="EK9" i="1"/>
  <c r="EK8" i="1"/>
  <c r="EK7" i="1"/>
  <c r="ED44" i="1"/>
  <c r="ED43" i="1"/>
  <c r="ED42" i="1"/>
  <c r="ED41" i="1"/>
  <c r="ED38" i="1"/>
  <c r="ED36" i="1"/>
  <c r="ED34" i="1"/>
  <c r="ED32" i="1"/>
  <c r="ED31" i="1"/>
  <c r="ED30" i="1"/>
  <c r="ED29" i="1"/>
  <c r="ED28" i="1"/>
  <c r="ED27" i="1"/>
  <c r="ED26" i="1"/>
  <c r="ED25" i="1"/>
  <c r="ED24" i="1"/>
  <c r="ED23" i="1"/>
  <c r="ED20" i="1"/>
  <c r="ED19" i="1"/>
  <c r="ED18" i="1"/>
  <c r="ED17" i="1"/>
  <c r="ED16" i="1"/>
  <c r="ED15" i="1"/>
  <c r="ED14" i="1"/>
  <c r="ED11" i="1"/>
  <c r="ED10" i="1"/>
  <c r="ED9" i="1"/>
  <c r="ED8" i="1"/>
  <c r="ED7" i="1"/>
  <c r="EC44" i="1"/>
  <c r="EC43" i="1"/>
  <c r="EC42" i="1"/>
  <c r="EC41" i="1"/>
  <c r="EC38" i="1"/>
  <c r="EC36" i="1"/>
  <c r="EC34" i="1"/>
  <c r="EC32" i="1"/>
  <c r="EC31" i="1"/>
  <c r="EC30" i="1"/>
  <c r="EC29" i="1"/>
  <c r="EC28" i="1"/>
  <c r="EC27" i="1"/>
  <c r="EC26" i="1"/>
  <c r="EC25" i="1"/>
  <c r="EC24" i="1"/>
  <c r="EC23" i="1"/>
  <c r="EC20" i="1"/>
  <c r="EC19" i="1"/>
  <c r="EC18" i="1"/>
  <c r="EC17" i="1"/>
  <c r="EC16" i="1"/>
  <c r="EC15" i="1"/>
  <c r="EC14" i="1"/>
  <c r="EC11" i="1"/>
  <c r="EC10" i="1"/>
  <c r="EC9" i="1"/>
  <c r="EC8" i="1"/>
  <c r="EC7" i="1"/>
  <c r="DV44" i="1"/>
  <c r="H47" i="2" s="1"/>
  <c r="DV43" i="1"/>
  <c r="DV42" i="1"/>
  <c r="H45" i="2" s="1"/>
  <c r="DV41" i="1"/>
  <c r="H44" i="2" s="1"/>
  <c r="DV38" i="1"/>
  <c r="H41" i="2" s="1"/>
  <c r="DV36" i="1"/>
  <c r="H39" i="2" s="1"/>
  <c r="DV34" i="1"/>
  <c r="H37" i="2" s="1"/>
  <c r="DV32" i="1"/>
  <c r="H34" i="2" s="1"/>
  <c r="DV31" i="1"/>
  <c r="DV30" i="1"/>
  <c r="DV29" i="1"/>
  <c r="H31" i="2" s="1"/>
  <c r="DV28" i="1"/>
  <c r="H30" i="2" s="1"/>
  <c r="DV27" i="1"/>
  <c r="H29" i="2" s="1"/>
  <c r="DV26" i="1"/>
  <c r="H28" i="2" s="1"/>
  <c r="DV25" i="1"/>
  <c r="H27" i="2" s="1"/>
  <c r="DV24" i="1"/>
  <c r="DV23" i="1"/>
  <c r="DV20" i="1"/>
  <c r="H24" i="2" s="1"/>
  <c r="DV19" i="1"/>
  <c r="H23" i="2" s="1"/>
  <c r="DV18" i="1"/>
  <c r="DV17" i="1"/>
  <c r="H21" i="2" s="1"/>
  <c r="DV16" i="1"/>
  <c r="H20" i="2" s="1"/>
  <c r="DV15" i="1"/>
  <c r="H19" i="2" s="1"/>
  <c r="DV14" i="1"/>
  <c r="H18" i="2" s="1"/>
  <c r="DV11" i="1"/>
  <c r="H15" i="2" s="1"/>
  <c r="DV10" i="1"/>
  <c r="H14" i="2" s="1"/>
  <c r="DV9" i="1"/>
  <c r="DV8" i="1"/>
  <c r="H12" i="2" s="1"/>
  <c r="DV7" i="1"/>
  <c r="H11" i="2" s="1"/>
  <c r="DU44" i="1"/>
  <c r="DU43" i="1"/>
  <c r="DU42" i="1"/>
  <c r="DU41" i="1"/>
  <c r="DU38" i="1"/>
  <c r="DU36" i="1"/>
  <c r="DU34" i="1"/>
  <c r="DU32" i="1"/>
  <c r="DU31" i="1"/>
  <c r="DU30" i="1"/>
  <c r="DU29" i="1"/>
  <c r="DU28" i="1"/>
  <c r="DU27" i="1"/>
  <c r="DU26" i="1"/>
  <c r="DU25" i="1"/>
  <c r="DU24" i="1"/>
  <c r="DU23" i="1"/>
  <c r="DU22" i="1"/>
  <c r="DU20" i="1"/>
  <c r="DU19" i="1"/>
  <c r="DU18" i="1"/>
  <c r="DU17" i="1"/>
  <c r="DU16" i="1"/>
  <c r="DU15" i="1"/>
  <c r="DU14" i="1"/>
  <c r="DU13" i="1"/>
  <c r="DU11" i="1"/>
  <c r="DU10" i="1"/>
  <c r="DU9" i="1"/>
  <c r="DU8" i="1"/>
  <c r="DF44" i="1"/>
  <c r="G47" i="2" s="1"/>
  <c r="DF43" i="1"/>
  <c r="G46" i="2" s="1"/>
  <c r="DF42" i="1"/>
  <c r="G45" i="2" s="1"/>
  <c r="DF41" i="1"/>
  <c r="DF38" i="1"/>
  <c r="G41" i="2" s="1"/>
  <c r="DF36" i="1"/>
  <c r="G39" i="2" s="1"/>
  <c r="DF34" i="1"/>
  <c r="DF32" i="1"/>
  <c r="G34" i="2" s="1"/>
  <c r="DF31" i="1"/>
  <c r="G33" i="2" s="1"/>
  <c r="DF30" i="1"/>
  <c r="G32" i="2" s="1"/>
  <c r="DF29" i="1"/>
  <c r="G31" i="2" s="1"/>
  <c r="DF28" i="1"/>
  <c r="G30" i="2" s="1"/>
  <c r="DF27" i="1"/>
  <c r="DF26" i="1"/>
  <c r="G28" i="2" s="1"/>
  <c r="DF25" i="1"/>
  <c r="DF24" i="1"/>
  <c r="DF23" i="1"/>
  <c r="DF20" i="1"/>
  <c r="G24" i="2" s="1"/>
  <c r="DF19" i="1"/>
  <c r="G23" i="2" s="1"/>
  <c r="DF18" i="1"/>
  <c r="DF17" i="1"/>
  <c r="G21" i="2" s="1"/>
  <c r="DF16" i="1"/>
  <c r="DF15" i="1"/>
  <c r="DF14" i="1"/>
  <c r="G18" i="2" s="1"/>
  <c r="DF11" i="1"/>
  <c r="G15" i="2" s="1"/>
  <c r="DF10" i="1"/>
  <c r="G14" i="2" s="1"/>
  <c r="DF9" i="1"/>
  <c r="G13" i="2" s="1"/>
  <c r="DF8" i="1"/>
  <c r="DE44" i="1"/>
  <c r="DE43" i="1"/>
  <c r="DE42" i="1"/>
  <c r="DE41" i="1"/>
  <c r="DE38" i="1"/>
  <c r="DE36" i="1"/>
  <c r="DE34" i="1"/>
  <c r="DE32" i="1"/>
  <c r="DE31" i="1"/>
  <c r="DE30" i="1"/>
  <c r="DE29" i="1"/>
  <c r="DE28" i="1"/>
  <c r="DE27" i="1"/>
  <c r="DE26" i="1"/>
  <c r="DE25" i="1"/>
  <c r="DE24" i="1"/>
  <c r="DE23" i="1"/>
  <c r="DE20" i="1"/>
  <c r="DE19" i="1"/>
  <c r="DE18" i="1"/>
  <c r="DE17" i="1"/>
  <c r="DE16" i="1"/>
  <c r="DE15" i="1"/>
  <c r="DE14" i="1"/>
  <c r="DE11" i="1"/>
  <c r="DE10" i="1"/>
  <c r="DE9" i="1"/>
  <c r="DE8" i="1"/>
  <c r="DN44" i="1"/>
  <c r="DN43" i="1"/>
  <c r="DN42" i="1"/>
  <c r="DN41" i="1"/>
  <c r="DN38" i="1"/>
  <c r="DN36" i="1"/>
  <c r="DN34" i="1"/>
  <c r="DN32" i="1"/>
  <c r="DN31" i="1"/>
  <c r="DN30" i="1"/>
  <c r="DN29" i="1"/>
  <c r="DN28" i="1"/>
  <c r="DN27" i="1"/>
  <c r="DN26" i="1"/>
  <c r="DN25" i="1"/>
  <c r="DN24" i="1"/>
  <c r="DN23" i="1"/>
  <c r="DN20" i="1"/>
  <c r="DN19" i="1"/>
  <c r="DN18" i="1"/>
  <c r="DN17" i="1"/>
  <c r="DN16" i="1"/>
  <c r="DN15" i="1"/>
  <c r="DN14" i="1"/>
  <c r="DN11" i="1"/>
  <c r="DN10" i="1"/>
  <c r="DN9" i="1"/>
  <c r="DN8" i="1"/>
  <c r="DM44" i="1"/>
  <c r="DM43" i="1"/>
  <c r="DM42" i="1"/>
  <c r="DM41" i="1"/>
  <c r="DM38" i="1"/>
  <c r="DM36" i="1"/>
  <c r="DM34" i="1"/>
  <c r="DM32" i="1"/>
  <c r="DM31" i="1"/>
  <c r="DM30" i="1"/>
  <c r="DM29" i="1"/>
  <c r="DM28" i="1"/>
  <c r="DM27" i="1"/>
  <c r="DM26" i="1"/>
  <c r="DM25" i="1"/>
  <c r="DM24" i="1"/>
  <c r="DM23" i="1"/>
  <c r="DM20" i="1"/>
  <c r="DM19" i="1"/>
  <c r="DM18" i="1"/>
  <c r="DM17" i="1"/>
  <c r="DM16" i="1"/>
  <c r="DM15" i="1"/>
  <c r="DM14" i="1"/>
  <c r="DM11" i="1"/>
  <c r="DM10" i="1"/>
  <c r="DM9" i="1"/>
  <c r="DM8" i="1"/>
  <c r="CX44" i="1"/>
  <c r="CX43" i="1"/>
  <c r="CX42" i="1"/>
  <c r="CX41" i="1"/>
  <c r="CX38" i="1"/>
  <c r="CX36" i="1"/>
  <c r="CX34" i="1"/>
  <c r="CX32" i="1"/>
  <c r="CX31" i="1"/>
  <c r="CX30" i="1"/>
  <c r="CX29" i="1"/>
  <c r="CX28" i="1"/>
  <c r="CX27" i="1"/>
  <c r="CX26" i="1"/>
  <c r="CX25" i="1"/>
  <c r="CX24" i="1"/>
  <c r="CX23" i="1"/>
  <c r="CX20" i="1"/>
  <c r="CX19" i="1"/>
  <c r="CX18" i="1"/>
  <c r="CX17" i="1"/>
  <c r="CX16" i="1"/>
  <c r="CX15" i="1"/>
  <c r="CX14" i="1"/>
  <c r="CX11" i="1"/>
  <c r="CX10" i="1"/>
  <c r="CX9" i="1"/>
  <c r="CX8" i="1"/>
  <c r="CW44" i="1"/>
  <c r="CW43" i="1"/>
  <c r="CW42" i="1"/>
  <c r="CW41" i="1"/>
  <c r="CW38" i="1"/>
  <c r="CW36" i="1"/>
  <c r="CW34" i="1"/>
  <c r="CW32" i="1"/>
  <c r="CW31" i="1"/>
  <c r="CW30" i="1"/>
  <c r="CW29" i="1"/>
  <c r="CW28" i="1"/>
  <c r="CW27" i="1"/>
  <c r="CW26" i="1"/>
  <c r="CW25" i="1"/>
  <c r="CW24" i="1"/>
  <c r="CW23" i="1"/>
  <c r="CW20" i="1"/>
  <c r="CW19" i="1"/>
  <c r="CW18" i="1"/>
  <c r="CW17" i="1"/>
  <c r="CW16" i="1"/>
  <c r="CW15" i="1"/>
  <c r="CW14" i="1"/>
  <c r="CW11" i="1"/>
  <c r="CW10" i="1"/>
  <c r="CW9" i="1"/>
  <c r="CW8" i="1"/>
  <c r="BY44" i="1"/>
  <c r="BY43" i="1"/>
  <c r="BY42" i="1"/>
  <c r="E45" i="2" s="1"/>
  <c r="BY41" i="1"/>
  <c r="BY38" i="1"/>
  <c r="BY36" i="1"/>
  <c r="BY34" i="1"/>
  <c r="E37" i="2" s="1"/>
  <c r="BY32" i="1"/>
  <c r="BY31" i="1"/>
  <c r="BY30" i="1"/>
  <c r="BY29" i="1"/>
  <c r="E31" i="2" s="1"/>
  <c r="BY28" i="1"/>
  <c r="BY27" i="1"/>
  <c r="BY26" i="1"/>
  <c r="E28" i="2" s="1"/>
  <c r="BY25" i="1"/>
  <c r="E27" i="2" s="1"/>
  <c r="BY24" i="1"/>
  <c r="BY23" i="1"/>
  <c r="BY20" i="1"/>
  <c r="E24" i="2" s="1"/>
  <c r="BY19" i="1"/>
  <c r="E23" i="2" s="1"/>
  <c r="BY18" i="1"/>
  <c r="E22" i="2" s="1"/>
  <c r="BY17" i="1"/>
  <c r="BY16" i="1"/>
  <c r="BY15" i="1"/>
  <c r="BY14" i="1"/>
  <c r="BY11" i="1"/>
  <c r="E15" i="2" s="1"/>
  <c r="BY10" i="1"/>
  <c r="BY9" i="1"/>
  <c r="E13" i="2" s="1"/>
  <c r="BY8" i="1"/>
  <c r="E12" i="2" s="1"/>
  <c r="BX44" i="1"/>
  <c r="BX43" i="1"/>
  <c r="BX42" i="1"/>
  <c r="BX41" i="1"/>
  <c r="BX38" i="1"/>
  <c r="BX36" i="1"/>
  <c r="BX34" i="1"/>
  <c r="BX32" i="1"/>
  <c r="BX31" i="1"/>
  <c r="BX30" i="1"/>
  <c r="BX29" i="1"/>
  <c r="BX28" i="1"/>
  <c r="BX27" i="1"/>
  <c r="BX26" i="1"/>
  <c r="BX25" i="1"/>
  <c r="BX24" i="1"/>
  <c r="BX23" i="1"/>
  <c r="BX20" i="1"/>
  <c r="BX19" i="1"/>
  <c r="BX18" i="1"/>
  <c r="BX17" i="1"/>
  <c r="BX16" i="1"/>
  <c r="BX15" i="1"/>
  <c r="BX14" i="1"/>
  <c r="BX11" i="1"/>
  <c r="BX10" i="1"/>
  <c r="BX9" i="1"/>
  <c r="BX8" i="1"/>
  <c r="AZ44" i="1"/>
  <c r="AZ43" i="1"/>
  <c r="AZ42" i="1"/>
  <c r="AZ41" i="1"/>
  <c r="AZ38" i="1"/>
  <c r="AZ36" i="1"/>
  <c r="AZ34" i="1"/>
  <c r="AZ32" i="1"/>
  <c r="AZ31" i="1"/>
  <c r="AZ30" i="1"/>
  <c r="AZ29" i="1"/>
  <c r="AZ28" i="1"/>
  <c r="AZ27" i="1"/>
  <c r="AZ26" i="1"/>
  <c r="AZ25" i="1"/>
  <c r="AZ24" i="1"/>
  <c r="AZ23" i="1"/>
  <c r="AZ20" i="1"/>
  <c r="AZ19" i="1"/>
  <c r="AZ18" i="1"/>
  <c r="AZ17" i="1"/>
  <c r="AZ16" i="1"/>
  <c r="AZ15" i="1"/>
  <c r="AZ14" i="1"/>
  <c r="AZ11" i="1"/>
  <c r="AZ10" i="1"/>
  <c r="AZ9" i="1"/>
  <c r="AZ8" i="1"/>
  <c r="AY44" i="1"/>
  <c r="AY43" i="1"/>
  <c r="AY42" i="1"/>
  <c r="AY41" i="1"/>
  <c r="AY38" i="1"/>
  <c r="AY36" i="1"/>
  <c r="AY34" i="1"/>
  <c r="AY32" i="1"/>
  <c r="AY31" i="1"/>
  <c r="AY30" i="1"/>
  <c r="AY29" i="1"/>
  <c r="AY28" i="1"/>
  <c r="AY27" i="1"/>
  <c r="AY26" i="1"/>
  <c r="AY25" i="1"/>
  <c r="AY24" i="1"/>
  <c r="AY23" i="1"/>
  <c r="AY20" i="1"/>
  <c r="AY19" i="1"/>
  <c r="AY18" i="1"/>
  <c r="AY17" i="1"/>
  <c r="AY16" i="1"/>
  <c r="AY15" i="1"/>
  <c r="AY14" i="1"/>
  <c r="AY11" i="1"/>
  <c r="AY10" i="1"/>
  <c r="AY9" i="1"/>
  <c r="AY8" i="1"/>
  <c r="AA44" i="1"/>
  <c r="AA43" i="1"/>
  <c r="AA42" i="1"/>
  <c r="AA41" i="1"/>
  <c r="AA38" i="1"/>
  <c r="AA36" i="1"/>
  <c r="AA34" i="1"/>
  <c r="C37" i="2" s="1"/>
  <c r="AA32" i="1"/>
  <c r="AA31" i="1"/>
  <c r="AA30" i="1"/>
  <c r="AA29" i="1"/>
  <c r="AA28" i="1"/>
  <c r="C30" i="2" s="1"/>
  <c r="AA27" i="1"/>
  <c r="AA26" i="1"/>
  <c r="AA25" i="1"/>
  <c r="C27" i="2" s="1"/>
  <c r="AA24" i="1"/>
  <c r="AA23" i="1"/>
  <c r="AA20" i="1"/>
  <c r="C24" i="2" s="1"/>
  <c r="AA19" i="1"/>
  <c r="AA18" i="1"/>
  <c r="AA17" i="1"/>
  <c r="AA16" i="1"/>
  <c r="AA15" i="1"/>
  <c r="AA14" i="1"/>
  <c r="AA11" i="1"/>
  <c r="C15" i="2" s="1"/>
  <c r="AA10" i="1"/>
  <c r="AA9" i="1"/>
  <c r="AA8" i="1"/>
  <c r="Z44" i="1"/>
  <c r="Z43" i="1"/>
  <c r="Z42" i="1"/>
  <c r="Z41" i="1"/>
  <c r="Z38" i="1"/>
  <c r="Z36" i="1"/>
  <c r="Z34" i="1"/>
  <c r="Z32" i="1"/>
  <c r="Z31" i="1"/>
  <c r="Z30" i="1"/>
  <c r="Z29" i="1"/>
  <c r="Z28" i="1"/>
  <c r="Z27" i="1"/>
  <c r="Z26" i="1"/>
  <c r="Z25" i="1"/>
  <c r="Z24" i="1"/>
  <c r="Z23" i="1"/>
  <c r="Z20" i="1"/>
  <c r="Z19" i="1"/>
  <c r="Z18" i="1"/>
  <c r="Z17" i="1"/>
  <c r="Z16" i="1"/>
  <c r="Z15" i="1"/>
  <c r="Z14" i="1"/>
  <c r="Z11" i="1"/>
  <c r="Z10" i="1"/>
  <c r="Z9" i="1"/>
  <c r="Z8" i="1"/>
  <c r="T19" i="9"/>
  <c r="ET22" i="1" s="1"/>
  <c r="R19" i="9"/>
  <c r="T10" i="9"/>
  <c r="S10" i="9" s="1"/>
  <c r="EL13" i="1" s="1"/>
  <c r="I17" i="2" s="1"/>
  <c r="R10" i="9"/>
  <c r="T4" i="9"/>
  <c r="R4" i="9"/>
  <c r="Q4" i="9" s="1"/>
  <c r="P4" i="9"/>
  <c r="O4" i="9" s="1"/>
  <c r="T19" i="8"/>
  <c r="ED22" i="1" s="1"/>
  <c r="S19" i="8"/>
  <c r="DV22" i="1" s="1"/>
  <c r="H26" i="2" s="1"/>
  <c r="R19" i="8"/>
  <c r="EC22" i="1" s="1"/>
  <c r="Q19" i="8"/>
  <c r="T10" i="8"/>
  <c r="S10" i="8" s="1"/>
  <c r="DV13" i="1" s="1"/>
  <c r="H17" i="2" s="1"/>
  <c r="R10" i="8"/>
  <c r="EC13" i="1" s="1"/>
  <c r="Q10" i="8"/>
  <c r="T4" i="8"/>
  <c r="S4" i="8" s="1"/>
  <c r="R4" i="8"/>
  <c r="Q4" i="8"/>
  <c r="DU7" i="1" s="1"/>
  <c r="C33" i="2" l="1"/>
  <c r="BN19" i="6"/>
  <c r="C18" i="2"/>
  <c r="C34" i="2"/>
  <c r="C19" i="2"/>
  <c r="BN41" i="6"/>
  <c r="Q10" i="9"/>
  <c r="EK13" i="1" s="1"/>
  <c r="ES13" i="1"/>
  <c r="BN25" i="6"/>
  <c r="C47" i="2"/>
  <c r="E21" i="2"/>
  <c r="EC45" i="1"/>
  <c r="BN44" i="6" s="1"/>
  <c r="BN7" i="6"/>
  <c r="E30" i="2"/>
  <c r="BN8" i="6"/>
  <c r="BN22" i="6"/>
  <c r="BN9" i="6"/>
  <c r="C12" i="2"/>
  <c r="C28" i="2"/>
  <c r="C39" i="2"/>
  <c r="BN20" i="6"/>
  <c r="R42" i="8"/>
  <c r="E33" i="2"/>
  <c r="E47" i="2"/>
  <c r="Q19" i="9"/>
  <c r="EK22" i="1" s="1"/>
  <c r="ES22" i="1"/>
  <c r="BN14" i="6"/>
  <c r="C31" i="2"/>
  <c r="C45" i="2"/>
  <c r="E19" i="2"/>
  <c r="BN15" i="6"/>
  <c r="C32" i="2"/>
  <c r="E44" i="2"/>
  <c r="E18" i="2"/>
  <c r="E34" i="2"/>
  <c r="BN24" i="6"/>
  <c r="BN13" i="6"/>
  <c r="C46" i="2"/>
  <c r="E20" i="2"/>
  <c r="E39" i="2"/>
  <c r="BN16" i="6"/>
  <c r="BN26" i="6"/>
  <c r="BN36" i="6"/>
  <c r="R42" i="9"/>
  <c r="ES7" i="1"/>
  <c r="E32" i="2"/>
  <c r="ED13" i="1"/>
  <c r="ED45" i="1" s="1"/>
  <c r="C14" i="2"/>
  <c r="AY13" i="1"/>
  <c r="BN30" i="6"/>
  <c r="BN43" i="6"/>
  <c r="E41" i="2"/>
  <c r="S19" i="9"/>
  <c r="EL22" i="1" s="1"/>
  <c r="I26" i="2" s="1"/>
  <c r="ET13" i="1"/>
  <c r="CX13" i="1"/>
  <c r="AY22" i="1"/>
  <c r="CX22" i="1"/>
  <c r="AZ22" i="1"/>
  <c r="CW13" i="1"/>
  <c r="CX7" i="1"/>
  <c r="CW7" i="1"/>
  <c r="AZ13" i="1"/>
  <c r="AZ7" i="1"/>
  <c r="CW22" i="1"/>
  <c r="AY7" i="1"/>
  <c r="T42" i="9"/>
  <c r="S4" i="9"/>
  <c r="EL7" i="1" s="1"/>
  <c r="I11" i="2" s="1"/>
  <c r="T42" i="8"/>
  <c r="BO10" i="6" l="1"/>
  <c r="H11" i="3" s="1"/>
  <c r="BO16" i="6"/>
  <c r="H17" i="3" s="1"/>
  <c r="BO42" i="6"/>
  <c r="H41" i="3" s="1"/>
  <c r="BO19" i="6"/>
  <c r="H20" i="3" s="1"/>
  <c r="BO32" i="6"/>
  <c r="H31" i="3" s="1"/>
  <c r="BO24" i="6"/>
  <c r="BO28" i="6"/>
  <c r="H27" i="3" s="1"/>
  <c r="BO17" i="6"/>
  <c r="H18" i="3" s="1"/>
  <c r="BO41" i="6"/>
  <c r="H40" i="3" s="1"/>
  <c r="BO26" i="6"/>
  <c r="H25" i="3" s="1"/>
  <c r="BO31" i="6"/>
  <c r="H30" i="3" s="1"/>
  <c r="BO36" i="6"/>
  <c r="H35" i="3" s="1"/>
  <c r="BO8" i="6"/>
  <c r="H9" i="3" s="1"/>
  <c r="BO18" i="6"/>
  <c r="H19" i="3" s="1"/>
  <c r="BO38" i="6"/>
  <c r="H37" i="3" s="1"/>
  <c r="BO7" i="6"/>
  <c r="BO44" i="6"/>
  <c r="H43" i="3" s="1"/>
  <c r="BO22" i="6"/>
  <c r="H23" i="3" s="1"/>
  <c r="BO30" i="6"/>
  <c r="H29" i="3" s="1"/>
  <c r="BO23" i="6"/>
  <c r="BO15" i="6"/>
  <c r="H16" i="3" s="1"/>
  <c r="BO11" i="6"/>
  <c r="H12" i="3" s="1"/>
  <c r="BO27" i="6"/>
  <c r="H26" i="3" s="1"/>
  <c r="BO9" i="6"/>
  <c r="H10" i="3" s="1"/>
  <c r="BO43" i="6"/>
  <c r="H42" i="3" s="1"/>
  <c r="BO14" i="6"/>
  <c r="H15" i="3" s="1"/>
  <c r="BO25" i="6"/>
  <c r="H24" i="3" s="1"/>
  <c r="BO20" i="6"/>
  <c r="H21" i="3" s="1"/>
  <c r="BO29" i="6"/>
  <c r="H28" i="3" s="1"/>
  <c r="BO34" i="6"/>
  <c r="H33" i="3" s="1"/>
  <c r="Y22" i="6"/>
  <c r="BN45" i="6"/>
  <c r="ET45" i="1"/>
  <c r="BW13" i="6" s="1"/>
  <c r="I14" i="3" s="1"/>
  <c r="ES45" i="1"/>
  <c r="BV7" i="6"/>
  <c r="CW45" i="1"/>
  <c r="AX7" i="6"/>
  <c r="BN28" i="6"/>
  <c r="BN38" i="6"/>
  <c r="AY22" i="6"/>
  <c r="F23" i="3" s="1"/>
  <c r="CX45" i="1"/>
  <c r="AY7" i="6"/>
  <c r="BV22" i="6"/>
  <c r="BN17" i="6"/>
  <c r="AY13" i="6"/>
  <c r="F14" i="3" s="1"/>
  <c r="AX13" i="6"/>
  <c r="BO13" i="6"/>
  <c r="H14" i="3" s="1"/>
  <c r="BV13" i="6"/>
  <c r="AY45" i="1"/>
  <c r="Y7" i="6"/>
  <c r="Y13" i="6"/>
  <c r="BN27" i="6"/>
  <c r="BN42" i="6"/>
  <c r="BN23" i="6"/>
  <c r="BN18" i="6"/>
  <c r="BN29" i="6"/>
  <c r="BN31" i="6"/>
  <c r="BN10" i="6"/>
  <c r="BN32" i="6"/>
  <c r="BN11" i="6"/>
  <c r="BN34" i="6"/>
  <c r="AZ45" i="1"/>
  <c r="Z22" i="6" s="1"/>
  <c r="D23" i="3" s="1"/>
  <c r="H8" i="3" l="1"/>
  <c r="BO45" i="6"/>
  <c r="AX42" i="6"/>
  <c r="AX15" i="6"/>
  <c r="AX25" i="6"/>
  <c r="AX41" i="6"/>
  <c r="AX16" i="6"/>
  <c r="AX29" i="6"/>
  <c r="AX8" i="6"/>
  <c r="AX9" i="6"/>
  <c r="AX10" i="6"/>
  <c r="AX19" i="6"/>
  <c r="AX32" i="6"/>
  <c r="AX43" i="6"/>
  <c r="AX28" i="6"/>
  <c r="AX20" i="6"/>
  <c r="AX26" i="6"/>
  <c r="AX31" i="6"/>
  <c r="AX27" i="6"/>
  <c r="AX44" i="6"/>
  <c r="AX38" i="6"/>
  <c r="AX30" i="6"/>
  <c r="AX36" i="6"/>
  <c r="AX23" i="6"/>
  <c r="AX24" i="6"/>
  <c r="AX34" i="6"/>
  <c r="AX14" i="6"/>
  <c r="AX18" i="6"/>
  <c r="AX11" i="6"/>
  <c r="AX17" i="6"/>
  <c r="Y9" i="6"/>
  <c r="Y31" i="6"/>
  <c r="Y23" i="6"/>
  <c r="Y27" i="6"/>
  <c r="Y36" i="6"/>
  <c r="Y44" i="6"/>
  <c r="Y15" i="6"/>
  <c r="Y42" i="6"/>
  <c r="Y24" i="6"/>
  <c r="Y16" i="6"/>
  <c r="Y25" i="6"/>
  <c r="Y28" i="6"/>
  <c r="Y19" i="6"/>
  <c r="Y30" i="6"/>
  <c r="Y43" i="6"/>
  <c r="Y34" i="6"/>
  <c r="Y45" i="6" s="1"/>
  <c r="Y32" i="6"/>
  <c r="Y18" i="6"/>
  <c r="Y17" i="6"/>
  <c r="Y26" i="6"/>
  <c r="Y41" i="6"/>
  <c r="Y14" i="6"/>
  <c r="Y38" i="6"/>
  <c r="Y8" i="6"/>
  <c r="Y10" i="6"/>
  <c r="Y11" i="6"/>
  <c r="Y20" i="6"/>
  <c r="Y29" i="6"/>
  <c r="F8" i="3"/>
  <c r="AX22" i="6"/>
  <c r="AX45" i="6" s="1"/>
  <c r="AY29" i="6"/>
  <c r="F28" i="3" s="1"/>
  <c r="AY30" i="6"/>
  <c r="F29" i="3" s="1"/>
  <c r="AY26" i="6"/>
  <c r="F25" i="3" s="1"/>
  <c r="AY16" i="6"/>
  <c r="F17" i="3" s="1"/>
  <c r="AY42" i="6"/>
  <c r="F41" i="3" s="1"/>
  <c r="AY41" i="6"/>
  <c r="F40" i="3" s="1"/>
  <c r="AY23" i="6"/>
  <c r="AY32" i="6"/>
  <c r="F31" i="3" s="1"/>
  <c r="AY19" i="6"/>
  <c r="F20" i="3" s="1"/>
  <c r="AY11" i="6"/>
  <c r="F12" i="3" s="1"/>
  <c r="AY31" i="6"/>
  <c r="F30" i="3" s="1"/>
  <c r="AY18" i="6"/>
  <c r="F19" i="3" s="1"/>
  <c r="AY8" i="6"/>
  <c r="F9" i="3" s="1"/>
  <c r="AY44" i="6"/>
  <c r="F43" i="3" s="1"/>
  <c r="AY15" i="6"/>
  <c r="F16" i="3" s="1"/>
  <c r="AY28" i="6"/>
  <c r="F27" i="3" s="1"/>
  <c r="AY14" i="6"/>
  <c r="F15" i="3" s="1"/>
  <c r="AY38" i="6"/>
  <c r="F37" i="3" s="1"/>
  <c r="AY34" i="6"/>
  <c r="F33" i="3" s="1"/>
  <c r="AY25" i="6"/>
  <c r="F24" i="3" s="1"/>
  <c r="AY36" i="6"/>
  <c r="F35" i="3" s="1"/>
  <c r="AY20" i="6"/>
  <c r="F21" i="3" s="1"/>
  <c r="AY10" i="6"/>
  <c r="F11" i="3" s="1"/>
  <c r="AY43" i="6"/>
  <c r="F42" i="3" s="1"/>
  <c r="AY24" i="6"/>
  <c r="AY27" i="6"/>
  <c r="F26" i="3" s="1"/>
  <c r="AY17" i="6"/>
  <c r="F18" i="3" s="1"/>
  <c r="AY9" i="6"/>
  <c r="F10" i="3" s="1"/>
  <c r="BV20" i="6"/>
  <c r="BV38" i="6"/>
  <c r="BV29" i="6"/>
  <c r="BV9" i="6"/>
  <c r="BV42" i="6"/>
  <c r="BV27" i="6"/>
  <c r="BV18" i="6"/>
  <c r="BV19" i="6"/>
  <c r="BV34" i="6"/>
  <c r="BV10" i="6"/>
  <c r="BV41" i="6"/>
  <c r="BV45" i="6" s="1"/>
  <c r="BV15" i="6"/>
  <c r="BV26" i="6"/>
  <c r="BV43" i="6"/>
  <c r="BV25" i="6"/>
  <c r="BV17" i="6"/>
  <c r="BV32" i="6"/>
  <c r="BV36" i="6"/>
  <c r="BV31" i="6"/>
  <c r="BV44" i="6"/>
  <c r="BV23" i="6"/>
  <c r="BV8" i="6"/>
  <c r="BV11" i="6"/>
  <c r="BV24" i="6"/>
  <c r="BV28" i="6"/>
  <c r="BV14" i="6"/>
  <c r="BV16" i="6"/>
  <c r="BV30" i="6"/>
  <c r="Z20" i="6"/>
  <c r="D21" i="3" s="1"/>
  <c r="Z30" i="6"/>
  <c r="D29" i="3" s="1"/>
  <c r="Z41" i="6"/>
  <c r="D40" i="3" s="1"/>
  <c r="Z17" i="6"/>
  <c r="D18" i="3" s="1"/>
  <c r="Z8" i="6"/>
  <c r="D9" i="3" s="1"/>
  <c r="Z15" i="6"/>
  <c r="D16" i="3" s="1"/>
  <c r="Z25" i="6"/>
  <c r="D24" i="3" s="1"/>
  <c r="Z16" i="6"/>
  <c r="D17" i="3" s="1"/>
  <c r="Z42" i="6"/>
  <c r="D41" i="3" s="1"/>
  <c r="Z14" i="6"/>
  <c r="D15" i="3" s="1"/>
  <c r="Z28" i="6"/>
  <c r="D27" i="3" s="1"/>
  <c r="Z44" i="6"/>
  <c r="D43" i="3" s="1"/>
  <c r="Z38" i="6"/>
  <c r="D37" i="3" s="1"/>
  <c r="Z31" i="6"/>
  <c r="D30" i="3" s="1"/>
  <c r="Z24" i="6"/>
  <c r="Z27" i="6"/>
  <c r="D26" i="3" s="1"/>
  <c r="Z23" i="6"/>
  <c r="Z36" i="6"/>
  <c r="D35" i="3" s="1"/>
  <c r="Z32" i="6"/>
  <c r="D31" i="3" s="1"/>
  <c r="Z10" i="6"/>
  <c r="D11" i="3" s="1"/>
  <c r="Z29" i="6"/>
  <c r="D28" i="3" s="1"/>
  <c r="Z34" i="6"/>
  <c r="D33" i="3" s="1"/>
  <c r="Z9" i="6"/>
  <c r="D10" i="3" s="1"/>
  <c r="Z18" i="6"/>
  <c r="D19" i="3" s="1"/>
  <c r="Z19" i="6"/>
  <c r="D20" i="3" s="1"/>
  <c r="Z11" i="6"/>
  <c r="D12" i="3" s="1"/>
  <c r="Z26" i="6"/>
  <c r="D25" i="3" s="1"/>
  <c r="Z43" i="6"/>
  <c r="D42" i="3" s="1"/>
  <c r="Z7" i="6"/>
  <c r="BW34" i="6"/>
  <c r="I33" i="3" s="1"/>
  <c r="BW20" i="6"/>
  <c r="I21" i="3" s="1"/>
  <c r="BW15" i="6"/>
  <c r="I16" i="3" s="1"/>
  <c r="BW10" i="6"/>
  <c r="I11" i="3" s="1"/>
  <c r="BW19" i="6"/>
  <c r="I20" i="3" s="1"/>
  <c r="BW25" i="6"/>
  <c r="I24" i="3" s="1"/>
  <c r="BW42" i="6"/>
  <c r="I41" i="3" s="1"/>
  <c r="BW11" i="6"/>
  <c r="I12" i="3" s="1"/>
  <c r="BW32" i="6"/>
  <c r="I31" i="3" s="1"/>
  <c r="BW24" i="6"/>
  <c r="BW16" i="6"/>
  <c r="I17" i="3" s="1"/>
  <c r="BW7" i="6"/>
  <c r="BW26" i="6"/>
  <c r="I25" i="3" s="1"/>
  <c r="BW8" i="6"/>
  <c r="I9" i="3" s="1"/>
  <c r="BW17" i="6"/>
  <c r="I18" i="3" s="1"/>
  <c r="BW44" i="6"/>
  <c r="I43" i="3" s="1"/>
  <c r="BW30" i="6"/>
  <c r="I29" i="3" s="1"/>
  <c r="BW43" i="6"/>
  <c r="I42" i="3" s="1"/>
  <c r="BW38" i="6"/>
  <c r="I37" i="3" s="1"/>
  <c r="BW18" i="6"/>
  <c r="I19" i="3" s="1"/>
  <c r="BW9" i="6"/>
  <c r="I10" i="3" s="1"/>
  <c r="BW14" i="6"/>
  <c r="I15" i="3" s="1"/>
  <c r="BW36" i="6"/>
  <c r="I35" i="3" s="1"/>
  <c r="BW28" i="6"/>
  <c r="I27" i="3" s="1"/>
  <c r="BW29" i="6"/>
  <c r="I28" i="3" s="1"/>
  <c r="BW22" i="6"/>
  <c r="I23" i="3" s="1"/>
  <c r="BW41" i="6"/>
  <c r="I40" i="3" s="1"/>
  <c r="BW27" i="6"/>
  <c r="I26" i="3" s="1"/>
  <c r="BW23" i="6"/>
  <c r="BW31" i="6"/>
  <c r="I30" i="3" s="1"/>
  <c r="Z13" i="6"/>
  <c r="D14" i="3" s="1"/>
  <c r="T4" i="7"/>
  <c r="R4" i="7"/>
  <c r="DM7" i="1" s="1"/>
  <c r="Q4" i="7"/>
  <c r="DE7" i="1" s="1"/>
  <c r="T10" i="7"/>
  <c r="R10" i="7"/>
  <c r="DM13" i="1" s="1"/>
  <c r="Q10" i="7"/>
  <c r="DE13" i="1" s="1"/>
  <c r="T19" i="7"/>
  <c r="DN22" i="1" s="1"/>
  <c r="R19" i="7"/>
  <c r="DM22" i="1" s="1"/>
  <c r="Q19" i="7"/>
  <c r="DE22" i="1" s="1"/>
  <c r="T19" i="5"/>
  <c r="S19" i="5" s="1"/>
  <c r="BY22" i="1" s="1"/>
  <c r="R19" i="5"/>
  <c r="Q19" i="5"/>
  <c r="BX22" i="1" s="1"/>
  <c r="T10" i="5"/>
  <c r="R10" i="5"/>
  <c r="Q10" i="5" s="1"/>
  <c r="BX13" i="1" s="1"/>
  <c r="T4" i="5"/>
  <c r="S4" i="5" s="1"/>
  <c r="BY7" i="1" s="1"/>
  <c r="R4" i="5"/>
  <c r="Q4" i="5" s="1"/>
  <c r="BX7" i="1" s="1"/>
  <c r="AY45" i="6" l="1"/>
  <c r="E11" i="2"/>
  <c r="DM45" i="1"/>
  <c r="E26" i="2"/>
  <c r="S4" i="7"/>
  <c r="DF7" i="1" s="1"/>
  <c r="G11" i="2" s="1"/>
  <c r="DN7" i="1"/>
  <c r="Z45" i="6"/>
  <c r="D8" i="3"/>
  <c r="T42" i="5"/>
  <c r="BF13" i="6"/>
  <c r="BW45" i="6"/>
  <c r="I8" i="3"/>
  <c r="S10" i="7"/>
  <c r="DF13" i="1" s="1"/>
  <c r="G17" i="2" s="1"/>
  <c r="DN13" i="1"/>
  <c r="R42" i="7"/>
  <c r="T42" i="7"/>
  <c r="S19" i="7"/>
  <c r="DF22" i="1" s="1"/>
  <c r="G26" i="2" s="1"/>
  <c r="S10" i="5"/>
  <c r="BY13" i="1" s="1"/>
  <c r="R42" i="5"/>
  <c r="T19" i="4"/>
  <c r="S19" i="4" s="1"/>
  <c r="AA22" i="1" s="1"/>
  <c r="R19" i="4"/>
  <c r="Q19" i="4" s="1"/>
  <c r="Z22" i="1" s="1"/>
  <c r="T10" i="4"/>
  <c r="S10" i="4" s="1"/>
  <c r="AA13" i="1" s="1"/>
  <c r="R10" i="4"/>
  <c r="Q10" i="4"/>
  <c r="Z13" i="1" s="1"/>
  <c r="T4" i="4"/>
  <c r="S4" i="4" s="1"/>
  <c r="AA7" i="1" s="1"/>
  <c r="R4" i="4"/>
  <c r="Q4" i="4" s="1"/>
  <c r="Z7" i="1" s="1"/>
  <c r="C17" i="2" l="1"/>
  <c r="E17" i="2"/>
  <c r="BF25" i="6"/>
  <c r="BF15" i="6"/>
  <c r="BF34" i="6"/>
  <c r="BF30" i="6"/>
  <c r="BF9" i="6"/>
  <c r="BF16" i="6"/>
  <c r="BF43" i="6"/>
  <c r="BF17" i="6"/>
  <c r="BF10" i="6"/>
  <c r="BF44" i="6"/>
  <c r="BF29" i="6"/>
  <c r="BF42" i="6"/>
  <c r="BF32" i="6"/>
  <c r="BF27" i="6"/>
  <c r="BF18" i="6"/>
  <c r="BF38" i="6"/>
  <c r="BF19" i="6"/>
  <c r="BF11" i="6"/>
  <c r="BF31" i="6"/>
  <c r="BF28" i="6"/>
  <c r="BF20" i="6"/>
  <c r="BF14" i="6"/>
  <c r="BF23" i="6"/>
  <c r="BF26" i="6"/>
  <c r="BF41" i="6"/>
  <c r="BF45" i="6" s="1"/>
  <c r="BF36" i="6"/>
  <c r="BF8" i="6"/>
  <c r="BF24" i="6"/>
  <c r="BF22" i="6"/>
  <c r="BF7" i="6"/>
  <c r="R42" i="4"/>
  <c r="C11" i="2"/>
  <c r="C26" i="2"/>
  <c r="DN45" i="1"/>
  <c r="BG13" i="6" s="1"/>
  <c r="G14" i="3" s="1"/>
  <c r="T42" i="4"/>
  <c r="BG8" i="6" l="1"/>
  <c r="G9" i="3" s="1"/>
  <c r="BG9" i="6"/>
  <c r="G10" i="3" s="1"/>
  <c r="BG27" i="6"/>
  <c r="G26" i="3" s="1"/>
  <c r="BG24" i="6"/>
  <c r="BG18" i="6"/>
  <c r="G19" i="3" s="1"/>
  <c r="BG38" i="6"/>
  <c r="G37" i="3" s="1"/>
  <c r="BG28" i="6"/>
  <c r="G27" i="3" s="1"/>
  <c r="BG26" i="6"/>
  <c r="G25" i="3" s="1"/>
  <c r="BG34" i="6"/>
  <c r="G33" i="3" s="1"/>
  <c r="BG30" i="6"/>
  <c r="G29" i="3" s="1"/>
  <c r="BG10" i="6"/>
  <c r="G11" i="3" s="1"/>
  <c r="BG36" i="6"/>
  <c r="G35" i="3" s="1"/>
  <c r="BG42" i="6"/>
  <c r="G41" i="3" s="1"/>
  <c r="BG14" i="6"/>
  <c r="G15" i="3" s="1"/>
  <c r="BG15" i="6"/>
  <c r="G16" i="3" s="1"/>
  <c r="BG17" i="6"/>
  <c r="G18" i="3" s="1"/>
  <c r="BG23" i="6"/>
  <c r="BG7" i="6"/>
  <c r="BG32" i="6"/>
  <c r="G31" i="3" s="1"/>
  <c r="BG22" i="6"/>
  <c r="G23" i="3" s="1"/>
  <c r="BG31" i="6"/>
  <c r="G30" i="3" s="1"/>
  <c r="BG20" i="6"/>
  <c r="G21" i="3" s="1"/>
  <c r="BG41" i="6"/>
  <c r="G40" i="3" s="1"/>
  <c r="BG44" i="6"/>
  <c r="G43" i="3" s="1"/>
  <c r="BG11" i="6"/>
  <c r="G12" i="3" s="1"/>
  <c r="BG16" i="6"/>
  <c r="G17" i="3" s="1"/>
  <c r="BG25" i="6"/>
  <c r="G24" i="3" s="1"/>
  <c r="BG29" i="6"/>
  <c r="G28" i="3" s="1"/>
  <c r="BG43" i="6"/>
  <c r="G42" i="3" s="1"/>
  <c r="BG19" i="6"/>
  <c r="G20" i="3" s="1"/>
  <c r="ER44" i="1"/>
  <c r="ER43" i="1"/>
  <c r="ER42" i="1"/>
  <c r="ER41" i="1"/>
  <c r="ER38" i="1"/>
  <c r="ER36" i="1"/>
  <c r="ER34" i="1"/>
  <c r="ER32" i="1"/>
  <c r="ER31" i="1"/>
  <c r="ER30" i="1"/>
  <c r="ER29" i="1"/>
  <c r="ER28" i="1"/>
  <c r="ER27" i="1"/>
  <c r="ER26" i="1"/>
  <c r="ER25" i="1"/>
  <c r="ER24" i="1"/>
  <c r="ER23" i="1"/>
  <c r="ER20" i="1"/>
  <c r="ER19" i="1"/>
  <c r="ER18" i="1"/>
  <c r="ER17" i="1"/>
  <c r="ER16" i="1"/>
  <c r="ER15" i="1"/>
  <c r="ER14" i="1"/>
  <c r="ER11" i="1"/>
  <c r="ER10" i="1"/>
  <c r="ER9" i="1"/>
  <c r="ER8" i="1"/>
  <c r="EB44" i="1"/>
  <c r="EB43" i="1"/>
  <c r="EB42" i="1"/>
  <c r="EB41" i="1"/>
  <c r="EB38" i="1"/>
  <c r="EB36" i="1"/>
  <c r="EB34" i="1"/>
  <c r="EB32" i="1"/>
  <c r="EB31" i="1"/>
  <c r="EB30" i="1"/>
  <c r="EB29" i="1"/>
  <c r="EB28" i="1"/>
  <c r="EB27" i="1"/>
  <c r="EB26" i="1"/>
  <c r="EB25" i="1"/>
  <c r="EB24" i="1"/>
  <c r="EB23" i="1"/>
  <c r="EB20" i="1"/>
  <c r="EB19" i="1"/>
  <c r="EB18" i="1"/>
  <c r="EB17" i="1"/>
  <c r="EB16" i="1"/>
  <c r="EB15" i="1"/>
  <c r="EB14" i="1"/>
  <c r="EB11" i="1"/>
  <c r="EB10" i="1"/>
  <c r="EB9" i="1"/>
  <c r="EB8" i="1"/>
  <c r="DL44" i="1"/>
  <c r="DL43" i="1"/>
  <c r="DL42" i="1"/>
  <c r="DL41" i="1"/>
  <c r="DL38" i="1"/>
  <c r="DL36" i="1"/>
  <c r="DL34" i="1"/>
  <c r="DL32" i="1"/>
  <c r="DL31" i="1"/>
  <c r="DL30" i="1"/>
  <c r="DL29" i="1"/>
  <c r="DL28" i="1"/>
  <c r="DL27" i="1"/>
  <c r="DL26" i="1"/>
  <c r="DL25" i="1"/>
  <c r="DL24" i="1"/>
  <c r="DL23" i="1"/>
  <c r="DL20" i="1"/>
  <c r="DL19" i="1"/>
  <c r="DL18" i="1"/>
  <c r="DL17" i="1"/>
  <c r="DL16" i="1"/>
  <c r="DL15" i="1"/>
  <c r="DL14" i="1"/>
  <c r="DL11" i="1"/>
  <c r="DL10" i="1"/>
  <c r="DL9" i="1"/>
  <c r="DL8" i="1"/>
  <c r="CV44" i="1"/>
  <c r="CV43" i="1"/>
  <c r="CV42" i="1"/>
  <c r="CV41" i="1"/>
  <c r="CV38" i="1"/>
  <c r="CV36" i="1"/>
  <c r="CV34" i="1"/>
  <c r="CV32" i="1"/>
  <c r="CV31" i="1"/>
  <c r="CV30" i="1"/>
  <c r="CV29" i="1"/>
  <c r="CV28" i="1"/>
  <c r="CV27" i="1"/>
  <c r="CV26" i="1"/>
  <c r="CV25" i="1"/>
  <c r="CV24" i="1"/>
  <c r="CV23" i="1"/>
  <c r="CV20" i="1"/>
  <c r="CV19" i="1"/>
  <c r="CV18" i="1"/>
  <c r="CV17" i="1"/>
  <c r="CV16" i="1"/>
  <c r="CV15" i="1"/>
  <c r="CV14" i="1"/>
  <c r="CV11" i="1"/>
  <c r="CV10" i="1"/>
  <c r="CV9" i="1"/>
  <c r="CV8" i="1"/>
  <c r="AX44" i="1"/>
  <c r="AX43" i="1"/>
  <c r="AX42" i="1"/>
  <c r="AX41" i="1"/>
  <c r="AX38" i="1"/>
  <c r="AX36" i="1"/>
  <c r="AX34" i="1"/>
  <c r="AX32" i="1"/>
  <c r="AX31" i="1"/>
  <c r="AX30" i="1"/>
  <c r="AX29" i="1"/>
  <c r="AX28" i="1"/>
  <c r="AX27" i="1"/>
  <c r="AX26" i="1"/>
  <c r="AX25" i="1"/>
  <c r="AX24" i="1"/>
  <c r="AX23" i="1"/>
  <c r="AX20" i="1"/>
  <c r="AX19" i="1"/>
  <c r="AX18" i="1"/>
  <c r="AX17" i="1"/>
  <c r="AX16" i="1"/>
  <c r="AX15" i="1"/>
  <c r="AX14" i="1"/>
  <c r="AX11" i="1"/>
  <c r="AX10" i="1"/>
  <c r="AX9" i="1"/>
  <c r="AX8" i="1"/>
  <c r="EQ44" i="1"/>
  <c r="EQ43" i="1"/>
  <c r="EQ42" i="1"/>
  <c r="EQ41" i="1"/>
  <c r="EQ38" i="1"/>
  <c r="EQ36" i="1"/>
  <c r="EQ34" i="1"/>
  <c r="EQ32" i="1"/>
  <c r="EQ31" i="1"/>
  <c r="EQ30" i="1"/>
  <c r="EQ29" i="1"/>
  <c r="EQ28" i="1"/>
  <c r="EQ27" i="1"/>
  <c r="EQ26" i="1"/>
  <c r="EQ25" i="1"/>
  <c r="EQ24" i="1"/>
  <c r="EQ23" i="1"/>
  <c r="EQ20" i="1"/>
  <c r="EQ19" i="1"/>
  <c r="EQ18" i="1"/>
  <c r="EQ17" i="1"/>
  <c r="EQ16" i="1"/>
  <c r="EQ15" i="1"/>
  <c r="EQ14" i="1"/>
  <c r="EQ11" i="1"/>
  <c r="EQ10" i="1"/>
  <c r="EQ9" i="1"/>
  <c r="EQ8" i="1"/>
  <c r="EA44" i="1"/>
  <c r="EA43" i="1"/>
  <c r="EA42" i="1"/>
  <c r="EA41" i="1"/>
  <c r="EA38" i="1"/>
  <c r="EA36" i="1"/>
  <c r="EA34" i="1"/>
  <c r="EA32" i="1"/>
  <c r="EA31" i="1"/>
  <c r="EA30" i="1"/>
  <c r="EA29" i="1"/>
  <c r="EA28" i="1"/>
  <c r="EA27" i="1"/>
  <c r="EA26" i="1"/>
  <c r="EA25" i="1"/>
  <c r="EA24" i="1"/>
  <c r="EA23" i="1"/>
  <c r="EA20" i="1"/>
  <c r="EA19" i="1"/>
  <c r="EA18" i="1"/>
  <c r="EA17" i="1"/>
  <c r="EA16" i="1"/>
  <c r="EA15" i="1"/>
  <c r="EA14" i="1"/>
  <c r="EA11" i="1"/>
  <c r="EA10" i="1"/>
  <c r="EA9" i="1"/>
  <c r="EA8" i="1"/>
  <c r="DK44" i="1"/>
  <c r="DK43" i="1"/>
  <c r="DK42" i="1"/>
  <c r="DK41" i="1"/>
  <c r="DK38" i="1"/>
  <c r="DK36" i="1"/>
  <c r="DK34" i="1"/>
  <c r="DK32" i="1"/>
  <c r="DK31" i="1"/>
  <c r="DK30" i="1"/>
  <c r="DK29" i="1"/>
  <c r="DK28" i="1"/>
  <c r="DK27" i="1"/>
  <c r="DK26" i="1"/>
  <c r="DK25" i="1"/>
  <c r="DK24" i="1"/>
  <c r="DK23" i="1"/>
  <c r="DK20" i="1"/>
  <c r="DK19" i="1"/>
  <c r="DK18" i="1"/>
  <c r="DK17" i="1"/>
  <c r="DK16" i="1"/>
  <c r="DK15" i="1"/>
  <c r="DK14" i="1"/>
  <c r="DK11" i="1"/>
  <c r="DK10" i="1"/>
  <c r="DK9" i="1"/>
  <c r="DK8" i="1"/>
  <c r="CU44" i="1"/>
  <c r="CU43" i="1"/>
  <c r="CU42" i="1"/>
  <c r="CU41" i="1"/>
  <c r="CU38" i="1"/>
  <c r="CU36" i="1"/>
  <c r="CU34" i="1"/>
  <c r="CU32" i="1"/>
  <c r="CU31" i="1"/>
  <c r="CU30" i="1"/>
  <c r="CU29" i="1"/>
  <c r="CU28" i="1"/>
  <c r="CU27" i="1"/>
  <c r="CU26" i="1"/>
  <c r="CU25" i="1"/>
  <c r="CU24" i="1"/>
  <c r="CU23" i="1"/>
  <c r="CU20" i="1"/>
  <c r="CU19" i="1"/>
  <c r="CU18" i="1"/>
  <c r="CU17" i="1"/>
  <c r="CU16" i="1"/>
  <c r="CU15" i="1"/>
  <c r="CU14" i="1"/>
  <c r="CU11" i="1"/>
  <c r="CU10" i="1"/>
  <c r="CU9" i="1"/>
  <c r="CU8" i="1"/>
  <c r="AW44" i="1"/>
  <c r="AW43" i="1"/>
  <c r="AW42" i="1"/>
  <c r="AW41" i="1"/>
  <c r="AW38" i="1"/>
  <c r="AW36" i="1"/>
  <c r="AW34" i="1"/>
  <c r="AW32" i="1"/>
  <c r="AW31" i="1"/>
  <c r="AW30" i="1"/>
  <c r="AW29" i="1"/>
  <c r="AW28" i="1"/>
  <c r="AW27" i="1"/>
  <c r="AW26" i="1"/>
  <c r="AW25" i="1"/>
  <c r="AW24" i="1"/>
  <c r="AW23" i="1"/>
  <c r="AW20" i="1"/>
  <c r="AW19" i="1"/>
  <c r="AW18" i="1"/>
  <c r="AW17" i="1"/>
  <c r="AW16" i="1"/>
  <c r="AW15" i="1"/>
  <c r="AW14" i="1"/>
  <c r="AW11" i="1"/>
  <c r="AW10" i="1"/>
  <c r="AW9" i="1"/>
  <c r="AW8" i="1"/>
  <c r="EP44" i="1"/>
  <c r="EP43" i="1"/>
  <c r="EP42" i="1"/>
  <c r="EP41" i="1"/>
  <c r="EP38" i="1"/>
  <c r="EP36" i="1"/>
  <c r="EP34" i="1"/>
  <c r="EP32" i="1"/>
  <c r="EP31" i="1"/>
  <c r="EP30" i="1"/>
  <c r="EP29" i="1"/>
  <c r="EP28" i="1"/>
  <c r="EP27" i="1"/>
  <c r="EP26" i="1"/>
  <c r="EP25" i="1"/>
  <c r="EP24" i="1"/>
  <c r="EP23" i="1"/>
  <c r="EP20" i="1"/>
  <c r="EP19" i="1"/>
  <c r="EP18" i="1"/>
  <c r="EP17" i="1"/>
  <c r="EP16" i="1"/>
  <c r="EP15" i="1"/>
  <c r="EP14" i="1"/>
  <c r="EP11" i="1"/>
  <c r="EP10" i="1"/>
  <c r="EP9" i="1"/>
  <c r="EP8" i="1"/>
  <c r="DZ44" i="1"/>
  <c r="DZ43" i="1"/>
  <c r="DZ42" i="1"/>
  <c r="DZ41" i="1"/>
  <c r="DZ38" i="1"/>
  <c r="DZ36" i="1"/>
  <c r="DZ34" i="1"/>
  <c r="DZ32" i="1"/>
  <c r="DZ31" i="1"/>
  <c r="DZ30" i="1"/>
  <c r="DZ29" i="1"/>
  <c r="DZ28" i="1"/>
  <c r="DZ27" i="1"/>
  <c r="DZ26" i="1"/>
  <c r="DZ25" i="1"/>
  <c r="DZ24" i="1"/>
  <c r="DZ23" i="1"/>
  <c r="DZ20" i="1"/>
  <c r="DZ19" i="1"/>
  <c r="DZ18" i="1"/>
  <c r="DZ17" i="1"/>
  <c r="DZ16" i="1"/>
  <c r="DZ15" i="1"/>
  <c r="DZ14" i="1"/>
  <c r="DZ11" i="1"/>
  <c r="DZ10" i="1"/>
  <c r="DZ9" i="1"/>
  <c r="DZ8" i="1"/>
  <c r="DJ44" i="1"/>
  <c r="DJ43" i="1"/>
  <c r="DJ42" i="1"/>
  <c r="DJ41" i="1"/>
  <c r="DJ38" i="1"/>
  <c r="DJ36" i="1"/>
  <c r="DJ34" i="1"/>
  <c r="DJ32" i="1"/>
  <c r="DJ31" i="1"/>
  <c r="DJ30" i="1"/>
  <c r="DJ29" i="1"/>
  <c r="DJ28" i="1"/>
  <c r="DJ27" i="1"/>
  <c r="DJ26" i="1"/>
  <c r="DJ25" i="1"/>
  <c r="DJ24" i="1"/>
  <c r="DJ23" i="1"/>
  <c r="DJ20" i="1"/>
  <c r="DJ19" i="1"/>
  <c r="DJ18" i="1"/>
  <c r="DJ17" i="1"/>
  <c r="DJ16" i="1"/>
  <c r="DJ15" i="1"/>
  <c r="DJ14" i="1"/>
  <c r="DJ11" i="1"/>
  <c r="DJ10" i="1"/>
  <c r="DJ9" i="1"/>
  <c r="DJ8" i="1"/>
  <c r="CT44" i="1"/>
  <c r="CT43" i="1"/>
  <c r="CT42" i="1"/>
  <c r="CT41" i="1"/>
  <c r="CT38" i="1"/>
  <c r="CT36" i="1"/>
  <c r="CT34" i="1"/>
  <c r="CT32" i="1"/>
  <c r="CT31" i="1"/>
  <c r="CT30" i="1"/>
  <c r="CT29" i="1"/>
  <c r="CT28" i="1"/>
  <c r="CT27" i="1"/>
  <c r="CT26" i="1"/>
  <c r="CT25" i="1"/>
  <c r="CT24" i="1"/>
  <c r="CT23" i="1"/>
  <c r="CT20" i="1"/>
  <c r="CT19" i="1"/>
  <c r="CT18" i="1"/>
  <c r="CT17" i="1"/>
  <c r="CT16" i="1"/>
  <c r="CT15" i="1"/>
  <c r="CT14" i="1"/>
  <c r="CT11" i="1"/>
  <c r="CT10" i="1"/>
  <c r="CT9" i="1"/>
  <c r="CT8" i="1"/>
  <c r="AV44" i="1"/>
  <c r="AV43" i="1"/>
  <c r="AV42" i="1"/>
  <c r="AV41" i="1"/>
  <c r="AV38" i="1"/>
  <c r="AV36" i="1"/>
  <c r="AV34" i="1"/>
  <c r="AV32" i="1"/>
  <c r="AV31" i="1"/>
  <c r="AV30" i="1"/>
  <c r="AV29" i="1"/>
  <c r="AV28" i="1"/>
  <c r="AV27" i="1"/>
  <c r="AV26" i="1"/>
  <c r="AV25" i="1"/>
  <c r="AV24" i="1"/>
  <c r="AV23" i="1"/>
  <c r="AV20" i="1"/>
  <c r="AV19" i="1"/>
  <c r="AV18" i="1"/>
  <c r="AV17" i="1"/>
  <c r="AV16" i="1"/>
  <c r="AV15" i="1"/>
  <c r="AV14" i="1"/>
  <c r="AV11" i="1"/>
  <c r="AV10" i="1"/>
  <c r="AV9" i="1"/>
  <c r="AV8" i="1"/>
  <c r="EJ44" i="1"/>
  <c r="EJ43" i="1"/>
  <c r="EJ42" i="1"/>
  <c r="EJ41" i="1"/>
  <c r="EJ38" i="1"/>
  <c r="EJ36" i="1"/>
  <c r="EJ34" i="1"/>
  <c r="EJ32" i="1"/>
  <c r="EJ31" i="1"/>
  <c r="EJ30" i="1"/>
  <c r="EJ29" i="1"/>
  <c r="EJ28" i="1"/>
  <c r="EJ27" i="1"/>
  <c r="EJ26" i="1"/>
  <c r="EJ25" i="1"/>
  <c r="EJ24" i="1"/>
  <c r="EJ23" i="1"/>
  <c r="EJ20" i="1"/>
  <c r="EJ19" i="1"/>
  <c r="EJ18" i="1"/>
  <c r="EJ17" i="1"/>
  <c r="EJ16" i="1"/>
  <c r="EJ15" i="1"/>
  <c r="EJ14" i="1"/>
  <c r="EJ11" i="1"/>
  <c r="EJ10" i="1"/>
  <c r="EJ9" i="1"/>
  <c r="EJ8" i="1"/>
  <c r="DT44" i="1"/>
  <c r="DT43" i="1"/>
  <c r="DT42" i="1"/>
  <c r="DT41" i="1"/>
  <c r="DT38" i="1"/>
  <c r="DT36" i="1"/>
  <c r="DT34" i="1"/>
  <c r="DT32" i="1"/>
  <c r="DT31" i="1"/>
  <c r="DT30" i="1"/>
  <c r="DT29" i="1"/>
  <c r="DT28" i="1"/>
  <c r="DT27" i="1"/>
  <c r="DT26" i="1"/>
  <c r="DT25" i="1"/>
  <c r="DT24" i="1"/>
  <c r="DT23" i="1"/>
  <c r="DT20" i="1"/>
  <c r="DT19" i="1"/>
  <c r="DT18" i="1"/>
  <c r="DT17" i="1"/>
  <c r="DT16" i="1"/>
  <c r="DT15" i="1"/>
  <c r="DT14" i="1"/>
  <c r="DT11" i="1"/>
  <c r="DT10" i="1"/>
  <c r="DT9" i="1"/>
  <c r="DT8" i="1"/>
  <c r="DD44" i="1"/>
  <c r="DD43" i="1"/>
  <c r="DD42" i="1"/>
  <c r="DD41" i="1"/>
  <c r="DD38" i="1"/>
  <c r="DD36" i="1"/>
  <c r="DD34" i="1"/>
  <c r="DD32" i="1"/>
  <c r="DD31" i="1"/>
  <c r="DD30" i="1"/>
  <c r="DD29" i="1"/>
  <c r="DD28" i="1"/>
  <c r="DD27" i="1"/>
  <c r="DD26" i="1"/>
  <c r="DD25" i="1"/>
  <c r="DD24" i="1"/>
  <c r="DD23" i="1"/>
  <c r="DD22" i="1"/>
  <c r="DD20" i="1"/>
  <c r="DD19" i="1"/>
  <c r="DD18" i="1"/>
  <c r="DD17" i="1"/>
  <c r="DD16" i="1"/>
  <c r="DD15" i="1"/>
  <c r="DD14" i="1"/>
  <c r="DD11" i="1"/>
  <c r="DD10" i="1"/>
  <c r="DD9" i="1"/>
  <c r="DD8" i="1"/>
  <c r="BW44" i="1"/>
  <c r="BW43" i="1"/>
  <c r="BW42" i="1"/>
  <c r="BW41" i="1"/>
  <c r="BW38" i="1"/>
  <c r="BW36" i="1"/>
  <c r="BW34" i="1"/>
  <c r="BW32" i="1"/>
  <c r="BW31" i="1"/>
  <c r="BW30" i="1"/>
  <c r="BW29" i="1"/>
  <c r="BW28" i="1"/>
  <c r="BW27" i="1"/>
  <c r="BW26" i="1"/>
  <c r="BW25" i="1"/>
  <c r="BW24" i="1"/>
  <c r="BW23" i="1"/>
  <c r="BW20" i="1"/>
  <c r="BW19" i="1"/>
  <c r="BW18" i="1"/>
  <c r="BW17" i="1"/>
  <c r="BW16" i="1"/>
  <c r="BW15" i="1"/>
  <c r="BW14" i="1"/>
  <c r="BW11" i="1"/>
  <c r="BW10" i="1"/>
  <c r="BW9" i="1"/>
  <c r="BW8" i="1"/>
  <c r="Y44" i="1"/>
  <c r="Y43" i="1"/>
  <c r="Y42" i="1"/>
  <c r="Y41" i="1"/>
  <c r="Y38" i="1"/>
  <c r="Y36" i="1"/>
  <c r="Y34" i="1"/>
  <c r="Y32" i="1"/>
  <c r="Y31" i="1"/>
  <c r="Y30" i="1"/>
  <c r="Y29" i="1"/>
  <c r="Y28" i="1"/>
  <c r="Y27" i="1"/>
  <c r="Y26" i="1"/>
  <c r="Y25" i="1"/>
  <c r="Y24" i="1"/>
  <c r="Y23" i="1"/>
  <c r="Y20" i="1"/>
  <c r="Y19" i="1"/>
  <c r="Y18" i="1"/>
  <c r="Y17" i="1"/>
  <c r="Y16" i="1"/>
  <c r="Y15" i="1"/>
  <c r="Y14" i="1"/>
  <c r="Y11" i="1"/>
  <c r="Y10" i="1"/>
  <c r="Y9" i="1"/>
  <c r="Y8" i="1"/>
  <c r="EI44" i="1"/>
  <c r="EI43" i="1"/>
  <c r="EI42" i="1"/>
  <c r="EI41" i="1"/>
  <c r="EI38" i="1"/>
  <c r="EI36" i="1"/>
  <c r="EI34" i="1"/>
  <c r="EI32" i="1"/>
  <c r="EI31" i="1"/>
  <c r="EI30" i="1"/>
  <c r="EI29" i="1"/>
  <c r="EI28" i="1"/>
  <c r="EI27" i="1"/>
  <c r="EI26" i="1"/>
  <c r="EI25" i="1"/>
  <c r="EI24" i="1"/>
  <c r="EI23" i="1"/>
  <c r="EI20" i="1"/>
  <c r="EI19" i="1"/>
  <c r="EI18" i="1"/>
  <c r="EI17" i="1"/>
  <c r="EI16" i="1"/>
  <c r="EI15" i="1"/>
  <c r="EI14" i="1"/>
  <c r="EI11" i="1"/>
  <c r="EI10" i="1"/>
  <c r="EI9" i="1"/>
  <c r="EI8" i="1"/>
  <c r="DS44" i="1"/>
  <c r="DS43" i="1"/>
  <c r="DS42" i="1"/>
  <c r="DS41" i="1"/>
  <c r="DS38" i="1"/>
  <c r="DS36" i="1"/>
  <c r="DS34" i="1"/>
  <c r="DS32" i="1"/>
  <c r="DS31" i="1"/>
  <c r="DS30" i="1"/>
  <c r="DS29" i="1"/>
  <c r="DS28" i="1"/>
  <c r="DS27" i="1"/>
  <c r="DS26" i="1"/>
  <c r="DS25" i="1"/>
  <c r="DS24" i="1"/>
  <c r="DS23" i="1"/>
  <c r="DS20" i="1"/>
  <c r="DS19" i="1"/>
  <c r="DS18" i="1"/>
  <c r="DS17" i="1"/>
  <c r="DS16" i="1"/>
  <c r="DS15" i="1"/>
  <c r="DS14" i="1"/>
  <c r="DS11" i="1"/>
  <c r="DS10" i="1"/>
  <c r="DS9" i="1"/>
  <c r="DS8" i="1"/>
  <c r="DC44" i="1"/>
  <c r="DC43" i="1"/>
  <c r="DC42" i="1"/>
  <c r="DC41" i="1"/>
  <c r="DC38" i="1"/>
  <c r="DC36" i="1"/>
  <c r="DC34" i="1"/>
  <c r="DC32" i="1"/>
  <c r="DC31" i="1"/>
  <c r="DC30" i="1"/>
  <c r="DC29" i="1"/>
  <c r="DC28" i="1"/>
  <c r="DC27" i="1"/>
  <c r="DC26" i="1"/>
  <c r="DC25" i="1"/>
  <c r="DC24" i="1"/>
  <c r="DC23" i="1"/>
  <c r="DC20" i="1"/>
  <c r="DC19" i="1"/>
  <c r="DC18" i="1"/>
  <c r="DC17" i="1"/>
  <c r="DC16" i="1"/>
  <c r="DC15" i="1"/>
  <c r="DC14" i="1"/>
  <c r="DC11" i="1"/>
  <c r="DC10" i="1"/>
  <c r="DC9" i="1"/>
  <c r="DC8" i="1"/>
  <c r="BV44" i="1"/>
  <c r="BV43" i="1"/>
  <c r="BV42" i="1"/>
  <c r="BV41" i="1"/>
  <c r="BV38" i="1"/>
  <c r="BV36" i="1"/>
  <c r="BV34" i="1"/>
  <c r="BV32" i="1"/>
  <c r="BV31" i="1"/>
  <c r="BV30" i="1"/>
  <c r="BV29" i="1"/>
  <c r="BV28" i="1"/>
  <c r="BV27" i="1"/>
  <c r="BV26" i="1"/>
  <c r="BV25" i="1"/>
  <c r="BV24" i="1"/>
  <c r="BV23" i="1"/>
  <c r="BV20" i="1"/>
  <c r="BV19" i="1"/>
  <c r="BV18" i="1"/>
  <c r="BV17" i="1"/>
  <c r="BV16" i="1"/>
  <c r="BV15" i="1"/>
  <c r="BV14" i="1"/>
  <c r="BV11" i="1"/>
  <c r="BV10" i="1"/>
  <c r="BV9" i="1"/>
  <c r="BV8" i="1"/>
  <c r="X44" i="1"/>
  <c r="X43" i="1"/>
  <c r="X42" i="1"/>
  <c r="X41" i="1"/>
  <c r="X38" i="1"/>
  <c r="X36" i="1"/>
  <c r="X34" i="1"/>
  <c r="X32" i="1"/>
  <c r="X31" i="1"/>
  <c r="X30" i="1"/>
  <c r="X29" i="1"/>
  <c r="X28" i="1"/>
  <c r="X27" i="1"/>
  <c r="X26" i="1"/>
  <c r="X25" i="1"/>
  <c r="X24" i="1"/>
  <c r="X23" i="1"/>
  <c r="X20" i="1"/>
  <c r="X19" i="1"/>
  <c r="X18" i="1"/>
  <c r="X17" i="1"/>
  <c r="X16" i="1"/>
  <c r="X15" i="1"/>
  <c r="X14" i="1"/>
  <c r="X11" i="1"/>
  <c r="X10" i="1"/>
  <c r="X9" i="1"/>
  <c r="X8" i="1"/>
  <c r="EH44" i="1"/>
  <c r="EH43" i="1"/>
  <c r="EH42" i="1"/>
  <c r="EH41" i="1"/>
  <c r="EH38" i="1"/>
  <c r="EH36" i="1"/>
  <c r="EH34" i="1"/>
  <c r="EH32" i="1"/>
  <c r="EH31" i="1"/>
  <c r="EH30" i="1"/>
  <c r="EH29" i="1"/>
  <c r="EH28" i="1"/>
  <c r="EH27" i="1"/>
  <c r="EH26" i="1"/>
  <c r="EH25" i="1"/>
  <c r="EH24" i="1"/>
  <c r="EH23" i="1"/>
  <c r="EH20" i="1"/>
  <c r="EH19" i="1"/>
  <c r="EH18" i="1"/>
  <c r="EH17" i="1"/>
  <c r="EH16" i="1"/>
  <c r="EH15" i="1"/>
  <c r="EH14" i="1"/>
  <c r="EH11" i="1"/>
  <c r="EH10" i="1"/>
  <c r="EH9" i="1"/>
  <c r="EH8" i="1"/>
  <c r="DR44" i="1"/>
  <c r="DR43" i="1"/>
  <c r="DR42" i="1"/>
  <c r="DR41" i="1"/>
  <c r="DR38" i="1"/>
  <c r="DR36" i="1"/>
  <c r="DR34" i="1"/>
  <c r="DR32" i="1"/>
  <c r="DR31" i="1"/>
  <c r="DR30" i="1"/>
  <c r="DR29" i="1"/>
  <c r="DR28" i="1"/>
  <c r="DR27" i="1"/>
  <c r="DR26" i="1"/>
  <c r="DR25" i="1"/>
  <c r="DR24" i="1"/>
  <c r="DR23" i="1"/>
  <c r="DR20" i="1"/>
  <c r="DR19" i="1"/>
  <c r="DR18" i="1"/>
  <c r="DR17" i="1"/>
  <c r="DR16" i="1"/>
  <c r="DR15" i="1"/>
  <c r="DR14" i="1"/>
  <c r="DR11" i="1"/>
  <c r="DR10" i="1"/>
  <c r="DR9" i="1"/>
  <c r="DR8" i="1"/>
  <c r="DB44" i="1"/>
  <c r="DB43" i="1"/>
  <c r="DB42" i="1"/>
  <c r="DB41" i="1"/>
  <c r="DB38" i="1"/>
  <c r="DB36" i="1"/>
  <c r="DB34" i="1"/>
  <c r="DB32" i="1"/>
  <c r="DB31" i="1"/>
  <c r="DB30" i="1"/>
  <c r="DB29" i="1"/>
  <c r="DB28" i="1"/>
  <c r="DB27" i="1"/>
  <c r="DB26" i="1"/>
  <c r="DB25" i="1"/>
  <c r="DB24" i="1"/>
  <c r="DB23" i="1"/>
  <c r="DB20" i="1"/>
  <c r="DB19" i="1"/>
  <c r="DB18" i="1"/>
  <c r="DB17" i="1"/>
  <c r="DB16" i="1"/>
  <c r="DB15" i="1"/>
  <c r="DB14" i="1"/>
  <c r="DB11" i="1"/>
  <c r="DB10" i="1"/>
  <c r="DB9" i="1"/>
  <c r="DB8" i="1"/>
  <c r="BU44" i="1"/>
  <c r="BU43" i="1"/>
  <c r="BU42" i="1"/>
  <c r="BU41" i="1"/>
  <c r="BU38" i="1"/>
  <c r="BU36" i="1"/>
  <c r="BU34" i="1"/>
  <c r="BU32" i="1"/>
  <c r="BU31" i="1"/>
  <c r="BU30" i="1"/>
  <c r="BU29" i="1"/>
  <c r="BU28" i="1"/>
  <c r="BU27" i="1"/>
  <c r="BU26" i="1"/>
  <c r="BU25" i="1"/>
  <c r="BU24" i="1"/>
  <c r="BU23" i="1"/>
  <c r="BU20" i="1"/>
  <c r="BU19" i="1"/>
  <c r="BU18" i="1"/>
  <c r="BU17" i="1"/>
  <c r="BU16" i="1"/>
  <c r="BU15" i="1"/>
  <c r="BU14" i="1"/>
  <c r="BU11" i="1"/>
  <c r="BU10" i="1"/>
  <c r="BU9" i="1"/>
  <c r="BU8" i="1"/>
  <c r="W44" i="1"/>
  <c r="W43" i="1"/>
  <c r="W42" i="1"/>
  <c r="W41" i="1"/>
  <c r="W38" i="1"/>
  <c r="W36" i="1"/>
  <c r="W34" i="1"/>
  <c r="W32" i="1"/>
  <c r="W31" i="1"/>
  <c r="W30" i="1"/>
  <c r="W29" i="1"/>
  <c r="W28" i="1"/>
  <c r="W27" i="1"/>
  <c r="W26" i="1"/>
  <c r="W25" i="1"/>
  <c r="W24" i="1"/>
  <c r="W23" i="1"/>
  <c r="W20" i="1"/>
  <c r="W19" i="1"/>
  <c r="W18" i="1"/>
  <c r="W17" i="1"/>
  <c r="W16" i="1"/>
  <c r="W15" i="1"/>
  <c r="W14" i="1"/>
  <c r="W11" i="1"/>
  <c r="W10" i="1"/>
  <c r="W9" i="1"/>
  <c r="W8" i="1"/>
  <c r="L19" i="9"/>
  <c r="N19" i="9"/>
  <c r="M19" i="9" s="1"/>
  <c r="EI22" i="1" s="1"/>
  <c r="P19" i="9"/>
  <c r="L10" i="9"/>
  <c r="N10" i="9"/>
  <c r="P10" i="9"/>
  <c r="L4" i="9"/>
  <c r="K4" i="9" s="1"/>
  <c r="EH7" i="1" s="1"/>
  <c r="N4" i="9"/>
  <c r="EJ7" i="1"/>
  <c r="L19" i="8"/>
  <c r="K19" i="8" s="1"/>
  <c r="DR22" i="1" s="1"/>
  <c r="N19" i="8"/>
  <c r="P19" i="8"/>
  <c r="L10" i="8"/>
  <c r="K10" i="8" s="1"/>
  <c r="DR13" i="1" s="1"/>
  <c r="N10" i="8"/>
  <c r="P10" i="8"/>
  <c r="O10" i="8" s="1"/>
  <c r="DT13" i="1" s="1"/>
  <c r="L4" i="8"/>
  <c r="K4" i="8" s="1"/>
  <c r="DR7" i="1" s="1"/>
  <c r="N4" i="8"/>
  <c r="P4" i="8"/>
  <c r="L19" i="7"/>
  <c r="N19" i="7"/>
  <c r="M19" i="7" s="1"/>
  <c r="DC22" i="1" s="1"/>
  <c r="P19" i="7"/>
  <c r="O19" i="7" s="1"/>
  <c r="L10" i="7"/>
  <c r="K10" i="7" s="1"/>
  <c r="DB13" i="1" s="1"/>
  <c r="N10" i="7"/>
  <c r="M10" i="7" s="1"/>
  <c r="DC13" i="1" s="1"/>
  <c r="P10" i="7"/>
  <c r="O10" i="7" s="1"/>
  <c r="DD13" i="1" s="1"/>
  <c r="L4" i="7"/>
  <c r="N4" i="7"/>
  <c r="P4" i="7"/>
  <c r="O4" i="7" s="1"/>
  <c r="DD7" i="1" s="1"/>
  <c r="L19" i="5"/>
  <c r="K19" i="5" s="1"/>
  <c r="BU22" i="1" s="1"/>
  <c r="N19" i="5"/>
  <c r="M19" i="5" s="1"/>
  <c r="BV22" i="1" s="1"/>
  <c r="P19" i="5"/>
  <c r="O19" i="5" s="1"/>
  <c r="BW22" i="1" s="1"/>
  <c r="L10" i="5"/>
  <c r="N10" i="5"/>
  <c r="M10" i="5" s="1"/>
  <c r="BV13" i="1" s="1"/>
  <c r="P10" i="5"/>
  <c r="O10" i="5" s="1"/>
  <c r="BW13" i="1" s="1"/>
  <c r="L4" i="5"/>
  <c r="K4" i="5" s="1"/>
  <c r="BU7" i="1" s="1"/>
  <c r="N4" i="5"/>
  <c r="M4" i="5" s="1"/>
  <c r="BV7" i="1" s="1"/>
  <c r="P4" i="5"/>
  <c r="O4" i="5" s="1"/>
  <c r="BW7" i="1" s="1"/>
  <c r="L19" i="4"/>
  <c r="K19" i="4" s="1"/>
  <c r="W22" i="1" s="1"/>
  <c r="N19" i="4"/>
  <c r="M19" i="4" s="1"/>
  <c r="X22" i="1" s="1"/>
  <c r="P19" i="4"/>
  <c r="O19" i="4" s="1"/>
  <c r="Y22" i="1" s="1"/>
  <c r="L10" i="4"/>
  <c r="K10" i="4" s="1"/>
  <c r="W13" i="1" s="1"/>
  <c r="N10" i="4"/>
  <c r="M10" i="4" s="1"/>
  <c r="X13" i="1" s="1"/>
  <c r="P10" i="4"/>
  <c r="O10" i="4" s="1"/>
  <c r="Y13" i="1" s="1"/>
  <c r="L4" i="4"/>
  <c r="K4" i="4" s="1"/>
  <c r="W7" i="1" s="1"/>
  <c r="N4" i="4"/>
  <c r="M4" i="4" s="1"/>
  <c r="X7" i="1" s="1"/>
  <c r="P4" i="4"/>
  <c r="N42" i="7" l="1"/>
  <c r="L42" i="9"/>
  <c r="BG45" i="6"/>
  <c r="G8" i="3"/>
  <c r="AX7" i="1"/>
  <c r="AW7" i="1"/>
  <c r="AX22" i="1"/>
  <c r="ER7" i="1"/>
  <c r="DL22" i="1"/>
  <c r="CT22" i="1"/>
  <c r="O19" i="8"/>
  <c r="DT22" i="1" s="1"/>
  <c r="EB22" i="1"/>
  <c r="DL13" i="1"/>
  <c r="DL45" i="1" s="1"/>
  <c r="BE14" i="6" s="1"/>
  <c r="M10" i="9"/>
  <c r="EI13" i="1" s="1"/>
  <c r="EQ13" i="1"/>
  <c r="P42" i="7"/>
  <c r="M4" i="9"/>
  <c r="EI7" i="1" s="1"/>
  <c r="EQ7" i="1"/>
  <c r="N42" i="9"/>
  <c r="K19" i="7"/>
  <c r="DB22" i="1" s="1"/>
  <c r="DJ22" i="1"/>
  <c r="K4" i="7"/>
  <c r="DB7" i="1" s="1"/>
  <c r="L42" i="7"/>
  <c r="K10" i="5"/>
  <c r="BU13" i="1" s="1"/>
  <c r="L42" i="5"/>
  <c r="AV7" i="1"/>
  <c r="AV22" i="1"/>
  <c r="CT13" i="1"/>
  <c r="DJ7" i="1"/>
  <c r="M19" i="8"/>
  <c r="DS22" i="1" s="1"/>
  <c r="EA22" i="1"/>
  <c r="O4" i="4"/>
  <c r="Y7" i="1" s="1"/>
  <c r="P42" i="4"/>
  <c r="M10" i="8"/>
  <c r="DS13" i="1" s="1"/>
  <c r="EA13" i="1"/>
  <c r="N42" i="8"/>
  <c r="O10" i="9"/>
  <c r="EJ13" i="1" s="1"/>
  <c r="ER13" i="1"/>
  <c r="CV13" i="1"/>
  <c r="DL7" i="1"/>
  <c r="M4" i="7"/>
  <c r="DC7" i="1" s="1"/>
  <c r="DK7" i="1"/>
  <c r="EQ22" i="1"/>
  <c r="AX13" i="1"/>
  <c r="O4" i="8"/>
  <c r="DT7" i="1" s="1"/>
  <c r="EB7" i="1"/>
  <c r="EB45" i="1" s="1"/>
  <c r="BM18" i="6" s="1"/>
  <c r="K10" i="9"/>
  <c r="EH13" i="1" s="1"/>
  <c r="EP13" i="1"/>
  <c r="AV13" i="1"/>
  <c r="CT7" i="1"/>
  <c r="DZ13" i="1"/>
  <c r="DZ22" i="1"/>
  <c r="M4" i="8"/>
  <c r="DS7" i="1" s="1"/>
  <c r="EA7" i="1"/>
  <c r="L42" i="8"/>
  <c r="O19" i="9"/>
  <c r="EJ22" i="1" s="1"/>
  <c r="ER22" i="1"/>
  <c r="DJ13" i="1"/>
  <c r="CU13" i="1"/>
  <c r="CU22" i="1"/>
  <c r="EP7" i="1"/>
  <c r="EB13" i="1"/>
  <c r="N42" i="5"/>
  <c r="K19" i="9"/>
  <c r="EH22" i="1" s="1"/>
  <c r="EP22" i="1"/>
  <c r="DZ7" i="1"/>
  <c r="DK13" i="1"/>
  <c r="DK22" i="1"/>
  <c r="CV7" i="1"/>
  <c r="AW13" i="1"/>
  <c r="CU7" i="1"/>
  <c r="AW22" i="1"/>
  <c r="CV22" i="1"/>
  <c r="P42" i="9"/>
  <c r="P42" i="8"/>
  <c r="P42" i="5"/>
  <c r="EO44" i="1"/>
  <c r="EO43" i="1"/>
  <c r="EO42" i="1"/>
  <c r="EO41" i="1"/>
  <c r="EO38" i="1"/>
  <c r="EO36" i="1"/>
  <c r="EO34" i="1"/>
  <c r="EO32" i="1"/>
  <c r="EO31" i="1"/>
  <c r="EO30" i="1"/>
  <c r="EO29" i="1"/>
  <c r="EO28" i="1"/>
  <c r="EO27" i="1"/>
  <c r="EO26" i="1"/>
  <c r="EO25" i="1"/>
  <c r="EO24" i="1"/>
  <c r="EO23" i="1"/>
  <c r="EO20" i="1"/>
  <c r="EO19" i="1"/>
  <c r="EO18" i="1"/>
  <c r="EO17" i="1"/>
  <c r="EO16" i="1"/>
  <c r="EO15" i="1"/>
  <c r="EO14" i="1"/>
  <c r="EO11" i="1"/>
  <c r="EO10" i="1"/>
  <c r="EO9" i="1"/>
  <c r="EO8" i="1"/>
  <c r="EG44" i="1"/>
  <c r="EG43" i="1"/>
  <c r="EG42" i="1"/>
  <c r="EG41" i="1"/>
  <c r="EG38" i="1"/>
  <c r="EG36" i="1"/>
  <c r="EG34" i="1"/>
  <c r="EG32" i="1"/>
  <c r="EG31" i="1"/>
  <c r="EG30" i="1"/>
  <c r="EG29" i="1"/>
  <c r="EG28" i="1"/>
  <c r="EG27" i="1"/>
  <c r="EG26" i="1"/>
  <c r="EG25" i="1"/>
  <c r="EG24" i="1"/>
  <c r="EG23" i="1"/>
  <c r="EG20" i="1"/>
  <c r="EG19" i="1"/>
  <c r="EG18" i="1"/>
  <c r="EG17" i="1"/>
  <c r="EG16" i="1"/>
  <c r="EG15" i="1"/>
  <c r="EG14" i="1"/>
  <c r="EG11" i="1"/>
  <c r="EG10" i="1"/>
  <c r="EG9" i="1"/>
  <c r="EG8" i="1"/>
  <c r="DY44" i="1"/>
  <c r="DY43" i="1"/>
  <c r="DY42" i="1"/>
  <c r="DY41" i="1"/>
  <c r="DY38" i="1"/>
  <c r="DY36" i="1"/>
  <c r="DY34" i="1"/>
  <c r="DY32" i="1"/>
  <c r="DY31" i="1"/>
  <c r="DY30" i="1"/>
  <c r="DY29" i="1"/>
  <c r="DY28" i="1"/>
  <c r="DY27" i="1"/>
  <c r="DY26" i="1"/>
  <c r="DY25" i="1"/>
  <c r="DY24" i="1"/>
  <c r="DY23" i="1"/>
  <c r="DY20" i="1"/>
  <c r="DY19" i="1"/>
  <c r="DY18" i="1"/>
  <c r="DY17" i="1"/>
  <c r="DY16" i="1"/>
  <c r="DY15" i="1"/>
  <c r="DY14" i="1"/>
  <c r="DY11" i="1"/>
  <c r="DY10" i="1"/>
  <c r="DY9" i="1"/>
  <c r="DY8" i="1"/>
  <c r="DQ44" i="1"/>
  <c r="DQ43" i="1"/>
  <c r="DQ42" i="1"/>
  <c r="DQ41" i="1"/>
  <c r="DQ38" i="1"/>
  <c r="DQ36" i="1"/>
  <c r="DQ34" i="1"/>
  <c r="DQ32" i="1"/>
  <c r="DQ31" i="1"/>
  <c r="DQ30" i="1"/>
  <c r="DQ29" i="1"/>
  <c r="DQ28" i="1"/>
  <c r="DQ27" i="1"/>
  <c r="DQ26" i="1"/>
  <c r="DQ25" i="1"/>
  <c r="DQ24" i="1"/>
  <c r="DQ23" i="1"/>
  <c r="DQ20" i="1"/>
  <c r="DQ19" i="1"/>
  <c r="DQ18" i="1"/>
  <c r="DQ17" i="1"/>
  <c r="DQ16" i="1"/>
  <c r="DQ15" i="1"/>
  <c r="DQ14" i="1"/>
  <c r="DQ11" i="1"/>
  <c r="DQ10" i="1"/>
  <c r="DQ9" i="1"/>
  <c r="DQ8" i="1"/>
  <c r="DI44" i="1"/>
  <c r="DI43" i="1"/>
  <c r="DI42" i="1"/>
  <c r="DI41" i="1"/>
  <c r="DI38" i="1"/>
  <c r="DI36" i="1"/>
  <c r="DI34" i="1"/>
  <c r="DI32" i="1"/>
  <c r="DI31" i="1"/>
  <c r="DI30" i="1"/>
  <c r="DI29" i="1"/>
  <c r="DI28" i="1"/>
  <c r="DI27" i="1"/>
  <c r="DI26" i="1"/>
  <c r="DI25" i="1"/>
  <c r="DI24" i="1"/>
  <c r="DI23" i="1"/>
  <c r="DI20" i="1"/>
  <c r="DI19" i="1"/>
  <c r="DI18" i="1"/>
  <c r="DI17" i="1"/>
  <c r="DI16" i="1"/>
  <c r="DI15" i="1"/>
  <c r="DI14" i="1"/>
  <c r="DI11" i="1"/>
  <c r="DI10" i="1"/>
  <c r="DI9" i="1"/>
  <c r="DI8" i="1"/>
  <c r="DA44" i="1"/>
  <c r="DA43" i="1"/>
  <c r="DA42" i="1"/>
  <c r="DA41" i="1"/>
  <c r="DA38" i="1"/>
  <c r="DA36" i="1"/>
  <c r="DA34" i="1"/>
  <c r="DA32" i="1"/>
  <c r="DA31" i="1"/>
  <c r="DA30" i="1"/>
  <c r="DA29" i="1"/>
  <c r="DA28" i="1"/>
  <c r="DA27" i="1"/>
  <c r="DA26" i="1"/>
  <c r="DA25" i="1"/>
  <c r="DA24" i="1"/>
  <c r="DA23" i="1"/>
  <c r="DA20" i="1"/>
  <c r="DA19" i="1"/>
  <c r="DA18" i="1"/>
  <c r="DA17" i="1"/>
  <c r="DA16" i="1"/>
  <c r="DA15" i="1"/>
  <c r="DA14" i="1"/>
  <c r="DA11" i="1"/>
  <c r="DA10" i="1"/>
  <c r="DA9" i="1"/>
  <c r="DA8" i="1"/>
  <c r="CS44" i="1"/>
  <c r="CS43" i="1"/>
  <c r="CS42" i="1"/>
  <c r="CS41" i="1"/>
  <c r="CS38" i="1"/>
  <c r="CS36" i="1"/>
  <c r="CS34" i="1"/>
  <c r="CS32" i="1"/>
  <c r="CS31" i="1"/>
  <c r="CS30" i="1"/>
  <c r="CS29" i="1"/>
  <c r="CS28" i="1"/>
  <c r="CS27" i="1"/>
  <c r="CS26" i="1"/>
  <c r="CS25" i="1"/>
  <c r="CS24" i="1"/>
  <c r="CS23" i="1"/>
  <c r="CS20" i="1"/>
  <c r="CS19" i="1"/>
  <c r="CS18" i="1"/>
  <c r="CS17" i="1"/>
  <c r="CS16" i="1"/>
  <c r="CS15" i="1"/>
  <c r="CS14" i="1"/>
  <c r="CS11" i="1"/>
  <c r="CS10" i="1"/>
  <c r="CS9" i="1"/>
  <c r="CS8" i="1"/>
  <c r="BT44" i="1"/>
  <c r="F47" i="2" s="1"/>
  <c r="BT43" i="1"/>
  <c r="F46" i="2" s="1"/>
  <c r="BT42" i="1"/>
  <c r="F45" i="2" s="1"/>
  <c r="BT41" i="1"/>
  <c r="F44" i="2" s="1"/>
  <c r="BT38" i="1"/>
  <c r="F41" i="2" s="1"/>
  <c r="BT36" i="1"/>
  <c r="F39" i="2" s="1"/>
  <c r="BT34" i="1"/>
  <c r="F37" i="2" s="1"/>
  <c r="BT32" i="1"/>
  <c r="F34" i="2" s="1"/>
  <c r="BT31" i="1"/>
  <c r="F33" i="2" s="1"/>
  <c r="BT30" i="1"/>
  <c r="F32" i="2" s="1"/>
  <c r="BT29" i="1"/>
  <c r="F31" i="2" s="1"/>
  <c r="BT28" i="1"/>
  <c r="F30" i="2" s="1"/>
  <c r="BT27" i="1"/>
  <c r="F29" i="2" s="1"/>
  <c r="BT26" i="1"/>
  <c r="F28" i="2" s="1"/>
  <c r="BT25" i="1"/>
  <c r="F27" i="2" s="1"/>
  <c r="BT24" i="1"/>
  <c r="BT23" i="1"/>
  <c r="BT20" i="1"/>
  <c r="F24" i="2" s="1"/>
  <c r="BT19" i="1"/>
  <c r="F23" i="2" s="1"/>
  <c r="BT18" i="1"/>
  <c r="F22" i="2" s="1"/>
  <c r="BT17" i="1"/>
  <c r="F21" i="2" s="1"/>
  <c r="BT16" i="1"/>
  <c r="F20" i="2" s="1"/>
  <c r="BT15" i="1"/>
  <c r="F19" i="2" s="1"/>
  <c r="BT14" i="1"/>
  <c r="F18" i="2" s="1"/>
  <c r="BT11" i="1"/>
  <c r="F15" i="2" s="1"/>
  <c r="BT10" i="1"/>
  <c r="F14" i="2" s="1"/>
  <c r="BT9" i="1"/>
  <c r="F13" i="2" s="1"/>
  <c r="BT8" i="1"/>
  <c r="F12" i="2" s="1"/>
  <c r="AU44" i="1"/>
  <c r="AU43" i="1"/>
  <c r="AU42" i="1"/>
  <c r="AU41" i="1"/>
  <c r="AU38" i="1"/>
  <c r="AU36" i="1"/>
  <c r="AU34" i="1"/>
  <c r="AU32" i="1"/>
  <c r="AU31" i="1"/>
  <c r="AU30" i="1"/>
  <c r="AU29" i="1"/>
  <c r="AU28" i="1"/>
  <c r="AU27" i="1"/>
  <c r="AU26" i="1"/>
  <c r="AU25" i="1"/>
  <c r="AU24" i="1"/>
  <c r="AU23" i="1"/>
  <c r="AU20" i="1"/>
  <c r="AU19" i="1"/>
  <c r="AU18" i="1"/>
  <c r="AU17" i="1"/>
  <c r="AU16" i="1"/>
  <c r="AU15" i="1"/>
  <c r="AU14" i="1"/>
  <c r="AU11" i="1"/>
  <c r="AU10" i="1"/>
  <c r="AU9" i="1"/>
  <c r="AU8" i="1"/>
  <c r="V44" i="1"/>
  <c r="D47" i="2" s="1"/>
  <c r="V43" i="1"/>
  <c r="D46" i="2" s="1"/>
  <c r="V42" i="1"/>
  <c r="D45" i="2" s="1"/>
  <c r="V41" i="1"/>
  <c r="D44" i="2" s="1"/>
  <c r="V38" i="1"/>
  <c r="D41" i="2" s="1"/>
  <c r="V36" i="1"/>
  <c r="D39" i="2" s="1"/>
  <c r="V34" i="1"/>
  <c r="D37" i="2" s="1"/>
  <c r="V32" i="1"/>
  <c r="D34" i="2" s="1"/>
  <c r="V31" i="1"/>
  <c r="D33" i="2" s="1"/>
  <c r="V30" i="1"/>
  <c r="D32" i="2" s="1"/>
  <c r="V29" i="1"/>
  <c r="D31" i="2" s="1"/>
  <c r="V28" i="1"/>
  <c r="D30" i="2" s="1"/>
  <c r="V27" i="1"/>
  <c r="D29" i="2" s="1"/>
  <c r="V26" i="1"/>
  <c r="D28" i="2" s="1"/>
  <c r="V25" i="1"/>
  <c r="D27" i="2" s="1"/>
  <c r="V24" i="1"/>
  <c r="V23" i="1"/>
  <c r="V20" i="1"/>
  <c r="D24" i="2" s="1"/>
  <c r="V19" i="1"/>
  <c r="D23" i="2" s="1"/>
  <c r="V18" i="1"/>
  <c r="D22" i="2" s="1"/>
  <c r="V17" i="1"/>
  <c r="D21" i="2" s="1"/>
  <c r="V16" i="1"/>
  <c r="D20" i="2" s="1"/>
  <c r="V15" i="1"/>
  <c r="D19" i="2" s="1"/>
  <c r="V14" i="1"/>
  <c r="D18" i="2" s="1"/>
  <c r="V11" i="1"/>
  <c r="D15" i="2" s="1"/>
  <c r="V10" i="1"/>
  <c r="D14" i="2" s="1"/>
  <c r="V9" i="1"/>
  <c r="D13" i="2" s="1"/>
  <c r="V8" i="1"/>
  <c r="D12" i="2" s="1"/>
  <c r="BD19" i="9"/>
  <c r="BC19" i="9" s="1"/>
  <c r="BD10" i="9"/>
  <c r="BC10" i="9" s="1"/>
  <c r="BD4" i="9"/>
  <c r="BC4" i="9" s="1"/>
  <c r="AX19" i="9"/>
  <c r="AW19" i="9" s="1"/>
  <c r="AX10" i="9"/>
  <c r="AW10" i="9" s="1"/>
  <c r="AX4" i="9"/>
  <c r="AW4" i="9" s="1"/>
  <c r="AR19" i="9"/>
  <c r="AQ19" i="9" s="1"/>
  <c r="AR10" i="9"/>
  <c r="AQ10" i="9" s="1"/>
  <c r="AR4" i="9"/>
  <c r="AQ4" i="9" s="1"/>
  <c r="AL19" i="9"/>
  <c r="AK19" i="9" s="1"/>
  <c r="AL10" i="9"/>
  <c r="AK10" i="9" s="1"/>
  <c r="AL4" i="9"/>
  <c r="AK4" i="9" s="1"/>
  <c r="AF19" i="9"/>
  <c r="AE19" i="9" s="1"/>
  <c r="AF10" i="9"/>
  <c r="AE10" i="9" s="1"/>
  <c r="AF4" i="9"/>
  <c r="AE4" i="9" s="1"/>
  <c r="Z19" i="9"/>
  <c r="Y19" i="9" s="1"/>
  <c r="Z10" i="9"/>
  <c r="Y10" i="9" s="1"/>
  <c r="Z4" i="9"/>
  <c r="Y4" i="9" s="1"/>
  <c r="J19" i="9"/>
  <c r="J10" i="9"/>
  <c r="I10" i="9" s="1"/>
  <c r="EG13" i="1" s="1"/>
  <c r="J4" i="9"/>
  <c r="BD19" i="8"/>
  <c r="BC19" i="8" s="1"/>
  <c r="BD10" i="8"/>
  <c r="BC10" i="8" s="1"/>
  <c r="BD4" i="8"/>
  <c r="BC4" i="8" s="1"/>
  <c r="AX19" i="8"/>
  <c r="AW19" i="8" s="1"/>
  <c r="AX10" i="8"/>
  <c r="AW10" i="8" s="1"/>
  <c r="AX4" i="8"/>
  <c r="AW4" i="8" s="1"/>
  <c r="AR19" i="8"/>
  <c r="AQ19" i="8" s="1"/>
  <c r="AR10" i="8"/>
  <c r="AQ10" i="8" s="1"/>
  <c r="AR4" i="8"/>
  <c r="AQ4" i="8" s="1"/>
  <c r="AL19" i="8"/>
  <c r="AK19" i="8" s="1"/>
  <c r="AL10" i="8"/>
  <c r="AK10" i="8" s="1"/>
  <c r="AL4" i="8"/>
  <c r="AK4" i="8" s="1"/>
  <c r="AF19" i="8"/>
  <c r="AE19" i="8" s="1"/>
  <c r="AF10" i="8"/>
  <c r="AE10" i="8" s="1"/>
  <c r="AF4" i="8"/>
  <c r="AE4" i="8" s="1"/>
  <c r="Z19" i="8"/>
  <c r="Y19" i="8" s="1"/>
  <c r="Z10" i="8"/>
  <c r="Y10" i="8" s="1"/>
  <c r="Z4" i="8"/>
  <c r="Y4" i="8" s="1"/>
  <c r="J19" i="8"/>
  <c r="I19" i="8" s="1"/>
  <c r="DQ22" i="1" s="1"/>
  <c r="J10" i="8"/>
  <c r="I10" i="8" s="1"/>
  <c r="DQ13" i="1" s="1"/>
  <c r="J4" i="8"/>
  <c r="I4" i="8" s="1"/>
  <c r="DQ7" i="1" s="1"/>
  <c r="BD19" i="7"/>
  <c r="BC19" i="7" s="1"/>
  <c r="BD10" i="7"/>
  <c r="BC10" i="7" s="1"/>
  <c r="BD4" i="7"/>
  <c r="BC4" i="7" s="1"/>
  <c r="AX19" i="7"/>
  <c r="AW19" i="7" s="1"/>
  <c r="AX10" i="7"/>
  <c r="AW10" i="7" s="1"/>
  <c r="AX4" i="7"/>
  <c r="AW4" i="7" s="1"/>
  <c r="AR19" i="7"/>
  <c r="AQ19" i="7" s="1"/>
  <c r="AR10" i="7"/>
  <c r="AQ10" i="7" s="1"/>
  <c r="AR4" i="7"/>
  <c r="AR42" i="7" s="1"/>
  <c r="AL19" i="7"/>
  <c r="AL10" i="7"/>
  <c r="AK10" i="7" s="1"/>
  <c r="AL4" i="7"/>
  <c r="AK4" i="7" s="1"/>
  <c r="AF19" i="7"/>
  <c r="AE19" i="7" s="1"/>
  <c r="AF10" i="7"/>
  <c r="AE10" i="7" s="1"/>
  <c r="AF4" i="7"/>
  <c r="AE4" i="7" s="1"/>
  <c r="Z19" i="7"/>
  <c r="Y19" i="7" s="1"/>
  <c r="Z10" i="7"/>
  <c r="Y10" i="7" s="1"/>
  <c r="Z4" i="7"/>
  <c r="Y4" i="7" s="1"/>
  <c r="J19" i="7"/>
  <c r="I19" i="7" s="1"/>
  <c r="DA22" i="1" s="1"/>
  <c r="J10" i="7"/>
  <c r="I10" i="7" s="1"/>
  <c r="DA13" i="1" s="1"/>
  <c r="J4" i="7"/>
  <c r="I4" i="7" s="1"/>
  <c r="DA7" i="1" s="1"/>
  <c r="IZ19" i="5"/>
  <c r="IY19" i="5" s="1"/>
  <c r="IZ10" i="5"/>
  <c r="IY10" i="5" s="1"/>
  <c r="IZ4" i="5"/>
  <c r="IY4" i="5" s="1"/>
  <c r="HL19" i="5"/>
  <c r="HK19" i="5" s="1"/>
  <c r="HL10" i="5"/>
  <c r="HK10" i="5" s="1"/>
  <c r="HL4" i="5"/>
  <c r="HK4" i="5" s="1"/>
  <c r="FX19" i="5"/>
  <c r="FW19" i="5" s="1"/>
  <c r="FX10" i="5"/>
  <c r="FW10" i="5" s="1"/>
  <c r="FX4" i="5"/>
  <c r="FW4" i="5" s="1"/>
  <c r="EJ19" i="5"/>
  <c r="EI19" i="5" s="1"/>
  <c r="EJ10" i="5"/>
  <c r="EI10" i="5" s="1"/>
  <c r="EJ4" i="5"/>
  <c r="EI4" i="5" s="1"/>
  <c r="CV19" i="5"/>
  <c r="CU19" i="5" s="1"/>
  <c r="CV10" i="5"/>
  <c r="CU10" i="5" s="1"/>
  <c r="CV4" i="5"/>
  <c r="CU4" i="5" s="1"/>
  <c r="BH19" i="5"/>
  <c r="BG19" i="5" s="1"/>
  <c r="BH10" i="5"/>
  <c r="BG10" i="5" s="1"/>
  <c r="BH4" i="5"/>
  <c r="BG4" i="5" s="1"/>
  <c r="J19" i="5"/>
  <c r="I19" i="5" s="1"/>
  <c r="BT22" i="1" s="1"/>
  <c r="F26" i="2" s="1"/>
  <c r="J10" i="5"/>
  <c r="I10" i="5" s="1"/>
  <c r="BT13" i="1" s="1"/>
  <c r="F17" i="2" s="1"/>
  <c r="J4" i="5"/>
  <c r="I4" i="5" s="1"/>
  <c r="BT7" i="1" s="1"/>
  <c r="F11" i="2" s="1"/>
  <c r="IZ19" i="4"/>
  <c r="IY19" i="4" s="1"/>
  <c r="IZ10" i="4"/>
  <c r="IY10" i="4" s="1"/>
  <c r="IZ4" i="4"/>
  <c r="IY4" i="4" s="1"/>
  <c r="HL19" i="4"/>
  <c r="HK19" i="4" s="1"/>
  <c r="HL10" i="4"/>
  <c r="HK10" i="4" s="1"/>
  <c r="HL4" i="4"/>
  <c r="HK4" i="4" s="1"/>
  <c r="FX19" i="4"/>
  <c r="FW19" i="4" s="1"/>
  <c r="FX10" i="4"/>
  <c r="FW10" i="4" s="1"/>
  <c r="FX4" i="4"/>
  <c r="FW4" i="4" s="1"/>
  <c r="EJ19" i="4"/>
  <c r="EI19" i="4" s="1"/>
  <c r="EJ10" i="4"/>
  <c r="EI10" i="4" s="1"/>
  <c r="EJ4" i="4"/>
  <c r="EI4" i="4" s="1"/>
  <c r="CV19" i="4"/>
  <c r="CU19" i="4" s="1"/>
  <c r="CV10" i="4"/>
  <c r="CU10" i="4" s="1"/>
  <c r="CV4" i="4"/>
  <c r="CU4" i="4" s="1"/>
  <c r="BH19" i="4"/>
  <c r="BG19" i="4" s="1"/>
  <c r="BH10" i="4"/>
  <c r="BG10" i="4" s="1"/>
  <c r="BH4" i="4"/>
  <c r="BG4" i="4" s="1"/>
  <c r="J19" i="4"/>
  <c r="I19" i="4" s="1"/>
  <c r="V22" i="1" s="1"/>
  <c r="D26" i="2" s="1"/>
  <c r="J10" i="4"/>
  <c r="I10" i="4" s="1"/>
  <c r="V13" i="1" s="1"/>
  <c r="D17" i="2" s="1"/>
  <c r="J4" i="4"/>
  <c r="I4" i="4" s="1"/>
  <c r="V7" i="1" s="1"/>
  <c r="D11" i="2" s="1"/>
  <c r="T15" i="1"/>
  <c r="EN44" i="1"/>
  <c r="EN43" i="1"/>
  <c r="EN42" i="1"/>
  <c r="EN41" i="1"/>
  <c r="EN38" i="1"/>
  <c r="EN36" i="1"/>
  <c r="EN34" i="1"/>
  <c r="EN32" i="1"/>
  <c r="EN31" i="1"/>
  <c r="EN30" i="1"/>
  <c r="EN29" i="1"/>
  <c r="EN28" i="1"/>
  <c r="EN27" i="1"/>
  <c r="EN26" i="1"/>
  <c r="EN25" i="1"/>
  <c r="EN24" i="1"/>
  <c r="EN23" i="1"/>
  <c r="EN20" i="1"/>
  <c r="EN19" i="1"/>
  <c r="EN18" i="1"/>
  <c r="EN17" i="1"/>
  <c r="EN16" i="1"/>
  <c r="EN15" i="1"/>
  <c r="EN14" i="1"/>
  <c r="EN11" i="1"/>
  <c r="EN10" i="1"/>
  <c r="EN9" i="1"/>
  <c r="EN8" i="1"/>
  <c r="EF44" i="1"/>
  <c r="EF43" i="1"/>
  <c r="EF42" i="1"/>
  <c r="EF41" i="1"/>
  <c r="EF38" i="1"/>
  <c r="EF36" i="1"/>
  <c r="EF34" i="1"/>
  <c r="EF32" i="1"/>
  <c r="EF31" i="1"/>
  <c r="EF30" i="1"/>
  <c r="EF29" i="1"/>
  <c r="EF28" i="1"/>
  <c r="EF27" i="1"/>
  <c r="EF26" i="1"/>
  <c r="EF25" i="1"/>
  <c r="EF24" i="1"/>
  <c r="EF23" i="1"/>
  <c r="EF20" i="1"/>
  <c r="EF19" i="1"/>
  <c r="EF18" i="1"/>
  <c r="EF17" i="1"/>
  <c r="EF16" i="1"/>
  <c r="EF15" i="1"/>
  <c r="EF14" i="1"/>
  <c r="EF11" i="1"/>
  <c r="EF10" i="1"/>
  <c r="EF9" i="1"/>
  <c r="EF8" i="1"/>
  <c r="DX44" i="1"/>
  <c r="DX43" i="1"/>
  <c r="DX42" i="1"/>
  <c r="DX41" i="1"/>
  <c r="DX38" i="1"/>
  <c r="DX36" i="1"/>
  <c r="DX34" i="1"/>
  <c r="DX32" i="1"/>
  <c r="DX31" i="1"/>
  <c r="DX30" i="1"/>
  <c r="DX29" i="1"/>
  <c r="DX28" i="1"/>
  <c r="DX27" i="1"/>
  <c r="DX26" i="1"/>
  <c r="DX25" i="1"/>
  <c r="DX24" i="1"/>
  <c r="DX23" i="1"/>
  <c r="DX20" i="1"/>
  <c r="DX19" i="1"/>
  <c r="DX18" i="1"/>
  <c r="DX17" i="1"/>
  <c r="DX16" i="1"/>
  <c r="DX15" i="1"/>
  <c r="DX14" i="1"/>
  <c r="DX11" i="1"/>
  <c r="DX10" i="1"/>
  <c r="DX9" i="1"/>
  <c r="DX8" i="1"/>
  <c r="DP44" i="1"/>
  <c r="DP43" i="1"/>
  <c r="DP42" i="1"/>
  <c r="DP41" i="1"/>
  <c r="DP38" i="1"/>
  <c r="DP36" i="1"/>
  <c r="DP34" i="1"/>
  <c r="DP32" i="1"/>
  <c r="DP31" i="1"/>
  <c r="DP30" i="1"/>
  <c r="DP29" i="1"/>
  <c r="DP28" i="1"/>
  <c r="DP27" i="1"/>
  <c r="DP26" i="1"/>
  <c r="DP25" i="1"/>
  <c r="DP24" i="1"/>
  <c r="DP23" i="1"/>
  <c r="DP20" i="1"/>
  <c r="DP19" i="1"/>
  <c r="DP18" i="1"/>
  <c r="DP17" i="1"/>
  <c r="DP16" i="1"/>
  <c r="DP15" i="1"/>
  <c r="DP14" i="1"/>
  <c r="DP11" i="1"/>
  <c r="DP10" i="1"/>
  <c r="DP9" i="1"/>
  <c r="DP8" i="1"/>
  <c r="DH44" i="1"/>
  <c r="DH43" i="1"/>
  <c r="DH42" i="1"/>
  <c r="DH41" i="1"/>
  <c r="DH38" i="1"/>
  <c r="DH36" i="1"/>
  <c r="DH34" i="1"/>
  <c r="DH32" i="1"/>
  <c r="DH31" i="1"/>
  <c r="DH30" i="1"/>
  <c r="DH29" i="1"/>
  <c r="DH28" i="1"/>
  <c r="DH27" i="1"/>
  <c r="DH26" i="1"/>
  <c r="DH25" i="1"/>
  <c r="DH24" i="1"/>
  <c r="DH23" i="1"/>
  <c r="DH20" i="1"/>
  <c r="DH19" i="1"/>
  <c r="DH18" i="1"/>
  <c r="DH17" i="1"/>
  <c r="DH16" i="1"/>
  <c r="DH15" i="1"/>
  <c r="DH14" i="1"/>
  <c r="DH11" i="1"/>
  <c r="DH10" i="1"/>
  <c r="DH9" i="1"/>
  <c r="DH8" i="1"/>
  <c r="CZ44" i="1"/>
  <c r="CZ43" i="1"/>
  <c r="CZ42" i="1"/>
  <c r="CZ41" i="1"/>
  <c r="CZ38" i="1"/>
  <c r="CZ36" i="1"/>
  <c r="CZ34" i="1"/>
  <c r="CZ32" i="1"/>
  <c r="CZ31" i="1"/>
  <c r="CZ30" i="1"/>
  <c r="CZ29" i="1"/>
  <c r="CZ28" i="1"/>
  <c r="CZ27" i="1"/>
  <c r="CZ26" i="1"/>
  <c r="CZ25" i="1"/>
  <c r="CZ24" i="1"/>
  <c r="CZ23" i="1"/>
  <c r="CZ20" i="1"/>
  <c r="CZ19" i="1"/>
  <c r="CZ18" i="1"/>
  <c r="CZ17" i="1"/>
  <c r="CZ16" i="1"/>
  <c r="CZ15" i="1"/>
  <c r="CZ14" i="1"/>
  <c r="CZ11" i="1"/>
  <c r="CZ10" i="1"/>
  <c r="CZ9" i="1"/>
  <c r="CZ8" i="1"/>
  <c r="CR44" i="1"/>
  <c r="CQ44" i="1"/>
  <c r="CR43" i="1"/>
  <c r="CQ43" i="1"/>
  <c r="CR42" i="1"/>
  <c r="CQ42" i="1"/>
  <c r="CR41" i="1"/>
  <c r="CQ41" i="1"/>
  <c r="CR38" i="1"/>
  <c r="CQ38" i="1"/>
  <c r="CR36" i="1"/>
  <c r="CQ36" i="1"/>
  <c r="CR34" i="1"/>
  <c r="CQ34" i="1"/>
  <c r="CR32" i="1"/>
  <c r="CQ32" i="1"/>
  <c r="CR31" i="1"/>
  <c r="CQ31" i="1"/>
  <c r="CR30" i="1"/>
  <c r="CQ30" i="1"/>
  <c r="CR29" i="1"/>
  <c r="CQ29" i="1"/>
  <c r="CR28" i="1"/>
  <c r="CQ28" i="1"/>
  <c r="CR27" i="1"/>
  <c r="CQ27" i="1"/>
  <c r="CR26" i="1"/>
  <c r="CQ26" i="1"/>
  <c r="CR25" i="1"/>
  <c r="CQ25" i="1"/>
  <c r="CR24" i="1"/>
  <c r="CQ24" i="1"/>
  <c r="CR23" i="1"/>
  <c r="CQ23" i="1"/>
  <c r="CR20" i="1"/>
  <c r="CQ20" i="1"/>
  <c r="CR19" i="1"/>
  <c r="CQ19" i="1"/>
  <c r="CR18" i="1"/>
  <c r="CQ18" i="1"/>
  <c r="CR17" i="1"/>
  <c r="CQ17" i="1"/>
  <c r="CR16" i="1"/>
  <c r="CQ16" i="1"/>
  <c r="CR15" i="1"/>
  <c r="CQ15" i="1"/>
  <c r="CR14" i="1"/>
  <c r="CQ14" i="1"/>
  <c r="CR11" i="1"/>
  <c r="CQ11" i="1"/>
  <c r="CR10" i="1"/>
  <c r="CQ10" i="1"/>
  <c r="CR9" i="1"/>
  <c r="CQ9" i="1"/>
  <c r="CR8" i="1"/>
  <c r="CQ8" i="1"/>
  <c r="BS44" i="1"/>
  <c r="BS43" i="1"/>
  <c r="BS42" i="1"/>
  <c r="BS41" i="1"/>
  <c r="BS38" i="1"/>
  <c r="BS36" i="1"/>
  <c r="BS34" i="1"/>
  <c r="BS32" i="1"/>
  <c r="BS31" i="1"/>
  <c r="BS30" i="1"/>
  <c r="BS29" i="1"/>
  <c r="BS28" i="1"/>
  <c r="BS27" i="1"/>
  <c r="BS26" i="1"/>
  <c r="BS25" i="1"/>
  <c r="BS24" i="1"/>
  <c r="BS23" i="1"/>
  <c r="BS20" i="1"/>
  <c r="BS19" i="1"/>
  <c r="BS18" i="1"/>
  <c r="BS17" i="1"/>
  <c r="BS16" i="1"/>
  <c r="BS15" i="1"/>
  <c r="BS14" i="1"/>
  <c r="BS11" i="1"/>
  <c r="BS10" i="1"/>
  <c r="BS9" i="1"/>
  <c r="BS8" i="1"/>
  <c r="AT44" i="1"/>
  <c r="AT43" i="1"/>
  <c r="AT42" i="1"/>
  <c r="AT41" i="1"/>
  <c r="AT38" i="1"/>
  <c r="AT36" i="1"/>
  <c r="AT34" i="1"/>
  <c r="AT32" i="1"/>
  <c r="AT31" i="1"/>
  <c r="AT30" i="1"/>
  <c r="AT29" i="1"/>
  <c r="AT28" i="1"/>
  <c r="AT27" i="1"/>
  <c r="AT26" i="1"/>
  <c r="AT25" i="1"/>
  <c r="AT24" i="1"/>
  <c r="AT23" i="1"/>
  <c r="AT20" i="1"/>
  <c r="AT19" i="1"/>
  <c r="AT18" i="1"/>
  <c r="AT17" i="1"/>
  <c r="AT16" i="1"/>
  <c r="AT15" i="1"/>
  <c r="AT14" i="1"/>
  <c r="AT11" i="1"/>
  <c r="AT10" i="1"/>
  <c r="AT9" i="1"/>
  <c r="AT8" i="1"/>
  <c r="AS44" i="1"/>
  <c r="AS43" i="1"/>
  <c r="AS42" i="1"/>
  <c r="AS41" i="1"/>
  <c r="AS38" i="1"/>
  <c r="AS36" i="1"/>
  <c r="AS34" i="1"/>
  <c r="AS32" i="1"/>
  <c r="AS31" i="1"/>
  <c r="AS30" i="1"/>
  <c r="AS29" i="1"/>
  <c r="AS28" i="1"/>
  <c r="AS27" i="1"/>
  <c r="AS26" i="1"/>
  <c r="AS25" i="1"/>
  <c r="AS24" i="1"/>
  <c r="AS23" i="1"/>
  <c r="AS20" i="1"/>
  <c r="AS19" i="1"/>
  <c r="AS18" i="1"/>
  <c r="AS17" i="1"/>
  <c r="AS16" i="1"/>
  <c r="AS15" i="1"/>
  <c r="AS14" i="1"/>
  <c r="AS11" i="1"/>
  <c r="AS10" i="1"/>
  <c r="AS9" i="1"/>
  <c r="AS8" i="1"/>
  <c r="U44" i="1"/>
  <c r="U43" i="1"/>
  <c r="U42" i="1"/>
  <c r="U41" i="1"/>
  <c r="U38" i="1"/>
  <c r="U36" i="1"/>
  <c r="U34" i="1"/>
  <c r="U32" i="1"/>
  <c r="U31" i="1"/>
  <c r="U30" i="1"/>
  <c r="U29" i="1"/>
  <c r="U28" i="1"/>
  <c r="U27" i="1"/>
  <c r="U26" i="1"/>
  <c r="U25" i="1"/>
  <c r="U24" i="1"/>
  <c r="U23" i="1"/>
  <c r="U20" i="1"/>
  <c r="U19" i="1"/>
  <c r="U18" i="1"/>
  <c r="U17" i="1"/>
  <c r="U16" i="1"/>
  <c r="U15" i="1"/>
  <c r="U14" i="1"/>
  <c r="U11" i="1"/>
  <c r="U10" i="1"/>
  <c r="U9" i="1"/>
  <c r="U8" i="1"/>
  <c r="BB4" i="9"/>
  <c r="BA4" i="9" s="1"/>
  <c r="AZ4" i="9"/>
  <c r="AY4" i="9" s="1"/>
  <c r="AV4" i="9"/>
  <c r="AU4" i="9" s="1"/>
  <c r="AT4" i="9"/>
  <c r="AS4" i="9" s="1"/>
  <c r="AP4" i="9"/>
  <c r="AO4" i="9" s="1"/>
  <c r="AN4" i="9"/>
  <c r="AM4" i="9" s="1"/>
  <c r="AJ4" i="9"/>
  <c r="AI4" i="9" s="1"/>
  <c r="X19" i="9"/>
  <c r="W19" i="9" s="1"/>
  <c r="X10" i="9"/>
  <c r="W10" i="9" s="1"/>
  <c r="X4" i="9"/>
  <c r="W4" i="9" s="1"/>
  <c r="AB4" i="9"/>
  <c r="AA4" i="9" s="1"/>
  <c r="AD4" i="9"/>
  <c r="AC4" i="9" s="1"/>
  <c r="H4" i="9"/>
  <c r="G4" i="9" s="1"/>
  <c r="EF7" i="1" s="1"/>
  <c r="BB4" i="8"/>
  <c r="BA4" i="8" s="1"/>
  <c r="AV4" i="8"/>
  <c r="AU4" i="8" s="1"/>
  <c r="AP4" i="8"/>
  <c r="AO4" i="8" s="1"/>
  <c r="AJ4" i="8"/>
  <c r="AI4" i="8" s="1"/>
  <c r="AD4" i="8"/>
  <c r="AC4" i="8"/>
  <c r="X4" i="8"/>
  <c r="W4" i="8"/>
  <c r="H4" i="8"/>
  <c r="DX7" i="1" s="1"/>
  <c r="BB4" i="7"/>
  <c r="AV4" i="7"/>
  <c r="AU4" i="7" s="1"/>
  <c r="AP4" i="7"/>
  <c r="AJ4" i="7"/>
  <c r="AD4" i="7"/>
  <c r="AC4" i="7" s="1"/>
  <c r="X4" i="7"/>
  <c r="W4" i="7" s="1"/>
  <c r="H4" i="7"/>
  <c r="DH7" i="1" s="1"/>
  <c r="IX4" i="5"/>
  <c r="IW4" i="5" s="1"/>
  <c r="HJ4" i="5"/>
  <c r="FV4" i="5"/>
  <c r="EH4" i="5"/>
  <c r="CT4" i="5"/>
  <c r="BF4" i="5"/>
  <c r="H19" i="5"/>
  <c r="G19" i="5" s="1"/>
  <c r="BS22" i="1" s="1"/>
  <c r="F19" i="5"/>
  <c r="E19" i="5" s="1"/>
  <c r="H10" i="5"/>
  <c r="H4" i="5"/>
  <c r="G4" i="8" l="1"/>
  <c r="DP7" i="1" s="1"/>
  <c r="EA45" i="1"/>
  <c r="BL13" i="6" s="1"/>
  <c r="DK45" i="1"/>
  <c r="BD18" i="6" s="1"/>
  <c r="ER45" i="1"/>
  <c r="BU23" i="6" s="1"/>
  <c r="CU45" i="1"/>
  <c r="AV14" i="6" s="1"/>
  <c r="BM32" i="6"/>
  <c r="BM30" i="6"/>
  <c r="BM42" i="6"/>
  <c r="AX45" i="1"/>
  <c r="X23" i="6" s="1"/>
  <c r="DJ45" i="1"/>
  <c r="BC28" i="6" s="1"/>
  <c r="BE23" i="6"/>
  <c r="AF42" i="9"/>
  <c r="BE18" i="6"/>
  <c r="BE11" i="6"/>
  <c r="BE25" i="6"/>
  <c r="BM38" i="6"/>
  <c r="BE43" i="6"/>
  <c r="AR42" i="9"/>
  <c r="BE29" i="6"/>
  <c r="BE9" i="6"/>
  <c r="BE16" i="6"/>
  <c r="BE30" i="6"/>
  <c r="BM34" i="6"/>
  <c r="BE38" i="6"/>
  <c r="BE15" i="6"/>
  <c r="CT45" i="1"/>
  <c r="AU18" i="6" s="1"/>
  <c r="BE42" i="6"/>
  <c r="I4" i="9"/>
  <c r="EG7" i="1" s="1"/>
  <c r="EO7" i="1"/>
  <c r="AK19" i="7"/>
  <c r="AL42" i="7"/>
  <c r="AV45" i="1"/>
  <c r="V22" i="6" s="1"/>
  <c r="BL16" i="6"/>
  <c r="BL34" i="6"/>
  <c r="BL29" i="6"/>
  <c r="BL24" i="6"/>
  <c r="BL42" i="6"/>
  <c r="BL27" i="6"/>
  <c r="BL26" i="6"/>
  <c r="BL14" i="6"/>
  <c r="BL41" i="6"/>
  <c r="EP45" i="1"/>
  <c r="BS22" i="6" s="1"/>
  <c r="AW45" i="1"/>
  <c r="W13" i="6" s="1"/>
  <c r="I19" i="9"/>
  <c r="EG22" i="1" s="1"/>
  <c r="EO22" i="1"/>
  <c r="BM41" i="6"/>
  <c r="BM27" i="6"/>
  <c r="BM19" i="6"/>
  <c r="BM28" i="6"/>
  <c r="BM10" i="6"/>
  <c r="BM9" i="6"/>
  <c r="BM22" i="6"/>
  <c r="EO13" i="1"/>
  <c r="BE27" i="6"/>
  <c r="BD32" i="6"/>
  <c r="BE20" i="6"/>
  <c r="BM17" i="6"/>
  <c r="BM24" i="6"/>
  <c r="BM26" i="6"/>
  <c r="BD34" i="6"/>
  <c r="DI13" i="1"/>
  <c r="DI22" i="1"/>
  <c r="BM29" i="6"/>
  <c r="BE26" i="6"/>
  <c r="BE28" i="6"/>
  <c r="BE8" i="6"/>
  <c r="BE17" i="6"/>
  <c r="BE44" i="6"/>
  <c r="BE10" i="6"/>
  <c r="BE34" i="6"/>
  <c r="BE36" i="6"/>
  <c r="BM25" i="6"/>
  <c r="BM44" i="6"/>
  <c r="BM13" i="6"/>
  <c r="BD9" i="6"/>
  <c r="BE7" i="6"/>
  <c r="BD44" i="6"/>
  <c r="EQ45" i="1"/>
  <c r="BT7" i="6" s="1"/>
  <c r="BE22" i="6"/>
  <c r="BM15" i="6"/>
  <c r="BD26" i="6"/>
  <c r="BM20" i="6"/>
  <c r="BM16" i="6"/>
  <c r="BM31" i="6"/>
  <c r="BD30" i="6"/>
  <c r="BE41" i="6"/>
  <c r="BE13" i="6"/>
  <c r="BD8" i="6"/>
  <c r="CV45" i="1"/>
  <c r="AW13" i="6" s="1"/>
  <c r="X42" i="9"/>
  <c r="BM11" i="6"/>
  <c r="BE32" i="6"/>
  <c r="BM23" i="6"/>
  <c r="BE19" i="6"/>
  <c r="BL7" i="6"/>
  <c r="DZ45" i="1"/>
  <c r="BK22" i="6" s="1"/>
  <c r="BM8" i="6"/>
  <c r="BD20" i="6"/>
  <c r="BD23" i="6"/>
  <c r="BM43" i="6"/>
  <c r="BE24" i="6"/>
  <c r="BM14" i="6"/>
  <c r="BM7" i="6"/>
  <c r="BE31" i="6"/>
  <c r="BL22" i="6"/>
  <c r="BD43" i="6"/>
  <c r="BM36" i="6"/>
  <c r="AU7" i="1"/>
  <c r="CS7" i="1"/>
  <c r="AS7" i="1"/>
  <c r="AT13" i="1"/>
  <c r="CQ13" i="1"/>
  <c r="CR13" i="1"/>
  <c r="CQ22" i="1"/>
  <c r="CS13" i="1"/>
  <c r="CR22" i="1"/>
  <c r="CS22" i="1"/>
  <c r="CQ7" i="1"/>
  <c r="CR7" i="1"/>
  <c r="AU13" i="1"/>
  <c r="AU22" i="1"/>
  <c r="AS13" i="1"/>
  <c r="AT7" i="1"/>
  <c r="AT22" i="1"/>
  <c r="AS22" i="1"/>
  <c r="AX42" i="7"/>
  <c r="BD42" i="9"/>
  <c r="J42" i="4"/>
  <c r="CV42" i="4"/>
  <c r="FX42" i="4"/>
  <c r="AQ4" i="7"/>
  <c r="J42" i="8"/>
  <c r="AF42" i="8"/>
  <c r="AR42" i="8"/>
  <c r="DY13" i="1"/>
  <c r="DY22" i="1"/>
  <c r="IZ42" i="4"/>
  <c r="HL42" i="5"/>
  <c r="J42" i="7"/>
  <c r="Z42" i="9"/>
  <c r="BD42" i="7"/>
  <c r="AX42" i="9"/>
  <c r="DY7" i="1"/>
  <c r="EJ42" i="5"/>
  <c r="BD42" i="8"/>
  <c r="AF42" i="7"/>
  <c r="BH42" i="4"/>
  <c r="EJ42" i="4"/>
  <c r="HL42" i="4"/>
  <c r="Z42" i="8"/>
  <c r="AL42" i="8"/>
  <c r="DI7" i="1"/>
  <c r="BH42" i="5"/>
  <c r="AL42" i="9"/>
  <c r="J42" i="5"/>
  <c r="CV42" i="5"/>
  <c r="FX42" i="5"/>
  <c r="IZ42" i="5"/>
  <c r="Z42" i="7"/>
  <c r="AX42" i="8"/>
  <c r="J42" i="9"/>
  <c r="AO4" i="7"/>
  <c r="EN7" i="1"/>
  <c r="AD19" i="8"/>
  <c r="AD10" i="8" s="1"/>
  <c r="AD42" i="8" s="1"/>
  <c r="AP19" i="8"/>
  <c r="AP10" i="8" s="1"/>
  <c r="AP42" i="8" s="1"/>
  <c r="X19" i="8"/>
  <c r="X10" i="8" s="1"/>
  <c r="X42" i="8" s="1"/>
  <c r="W19" i="8"/>
  <c r="W10" i="8" s="1"/>
  <c r="AJ19" i="8"/>
  <c r="AJ10" i="8" s="1"/>
  <c r="AJ42" i="8" s="1"/>
  <c r="AV19" i="8"/>
  <c r="AV10" i="8" s="1"/>
  <c r="AV42" i="8" s="1"/>
  <c r="AJ19" i="7"/>
  <c r="AJ10" i="7" s="1"/>
  <c r="AJ42" i="7" s="1"/>
  <c r="BB19" i="7"/>
  <c r="BB10" i="7" s="1"/>
  <c r="BB42" i="7" s="1"/>
  <c r="AP10" i="7"/>
  <c r="AO10" i="7" s="1"/>
  <c r="AV10" i="7"/>
  <c r="G4" i="7"/>
  <c r="CZ7" i="1" s="1"/>
  <c r="AI4" i="7"/>
  <c r="BA4" i="7"/>
  <c r="BF10" i="5"/>
  <c r="BE10" i="5" s="1"/>
  <c r="EH19" i="5"/>
  <c r="EH10" i="5" s="1"/>
  <c r="EH42" i="5" s="1"/>
  <c r="HJ10" i="5"/>
  <c r="HI10" i="5" s="1"/>
  <c r="CT10" i="5"/>
  <c r="CS10" i="5" s="1"/>
  <c r="FV10" i="5"/>
  <c r="FU10" i="5" s="1"/>
  <c r="G10" i="5"/>
  <c r="BS13" i="1" s="1"/>
  <c r="CS4" i="5"/>
  <c r="EG4" i="5"/>
  <c r="H42" i="5"/>
  <c r="G4" i="5"/>
  <c r="BS7" i="1" s="1"/>
  <c r="BE4" i="5"/>
  <c r="FU4" i="5"/>
  <c r="HI4" i="5"/>
  <c r="IX4" i="4"/>
  <c r="IW4" i="4" s="1"/>
  <c r="HJ4" i="4"/>
  <c r="HI4" i="4" s="1"/>
  <c r="FV4" i="4"/>
  <c r="FU4" i="4" s="1"/>
  <c r="EH4" i="4"/>
  <c r="EG4" i="4" s="1"/>
  <c r="CT4" i="4"/>
  <c r="CS4" i="4" s="1"/>
  <c r="BF4" i="4"/>
  <c r="BE4" i="4" s="1"/>
  <c r="H4" i="4"/>
  <c r="EM44" i="1"/>
  <c r="EE44" i="1"/>
  <c r="EM43" i="1"/>
  <c r="EE43" i="1"/>
  <c r="EM42" i="1"/>
  <c r="EE42" i="1"/>
  <c r="EM41" i="1"/>
  <c r="EE41" i="1"/>
  <c r="EM38" i="1"/>
  <c r="EE38" i="1"/>
  <c r="EM36" i="1"/>
  <c r="EE36" i="1"/>
  <c r="EM34" i="1"/>
  <c r="EE34" i="1"/>
  <c r="EM32" i="1"/>
  <c r="EE32" i="1"/>
  <c r="EM31" i="1"/>
  <c r="EE31" i="1"/>
  <c r="EM30" i="1"/>
  <c r="EE30" i="1"/>
  <c r="EM29" i="1"/>
  <c r="EE29" i="1"/>
  <c r="EM28" i="1"/>
  <c r="EE28" i="1"/>
  <c r="EM27" i="1"/>
  <c r="EE27" i="1"/>
  <c r="EM26" i="1"/>
  <c r="EE26" i="1"/>
  <c r="EM25" i="1"/>
  <c r="EE25" i="1"/>
  <c r="EM24" i="1"/>
  <c r="EE24" i="1"/>
  <c r="EM23" i="1"/>
  <c r="EE23" i="1"/>
  <c r="EM20" i="1"/>
  <c r="EE20" i="1"/>
  <c r="EM19" i="1"/>
  <c r="EE19" i="1"/>
  <c r="EM18" i="1"/>
  <c r="EE18" i="1"/>
  <c r="EM17" i="1"/>
  <c r="EE17" i="1"/>
  <c r="EM16" i="1"/>
  <c r="EE16" i="1"/>
  <c r="EM15" i="1"/>
  <c r="EE15" i="1"/>
  <c r="EM14" i="1"/>
  <c r="EE14" i="1"/>
  <c r="EM11" i="1"/>
  <c r="EE11" i="1"/>
  <c r="EM10" i="1"/>
  <c r="EE10" i="1"/>
  <c r="EM9" i="1"/>
  <c r="EE9" i="1"/>
  <c r="EM8" i="1"/>
  <c r="EE8" i="1"/>
  <c r="DW44" i="1"/>
  <c r="DO44" i="1"/>
  <c r="DW43" i="1"/>
  <c r="DO43" i="1"/>
  <c r="DW42" i="1"/>
  <c r="DO42" i="1"/>
  <c r="DW41" i="1"/>
  <c r="DO41" i="1"/>
  <c r="DW38" i="1"/>
  <c r="DO38" i="1"/>
  <c r="DW36" i="1"/>
  <c r="DO36" i="1"/>
  <c r="DW34" i="1"/>
  <c r="DO34" i="1"/>
  <c r="DW32" i="1"/>
  <c r="DO32" i="1"/>
  <c r="DW31" i="1"/>
  <c r="DO31" i="1"/>
  <c r="DW30" i="1"/>
  <c r="DO30" i="1"/>
  <c r="DW29" i="1"/>
  <c r="DO29" i="1"/>
  <c r="DW28" i="1"/>
  <c r="DO28" i="1"/>
  <c r="DW27" i="1"/>
  <c r="DO27" i="1"/>
  <c r="DW26" i="1"/>
  <c r="DO26" i="1"/>
  <c r="DW25" i="1"/>
  <c r="DO25" i="1"/>
  <c r="DW24" i="1"/>
  <c r="DO24" i="1"/>
  <c r="DW23" i="1"/>
  <c r="DO23" i="1"/>
  <c r="DW20" i="1"/>
  <c r="DO20" i="1"/>
  <c r="DW19" i="1"/>
  <c r="DO19" i="1"/>
  <c r="DW18" i="1"/>
  <c r="DO18" i="1"/>
  <c r="DW17" i="1"/>
  <c r="DO17" i="1"/>
  <c r="DW16" i="1"/>
  <c r="DO16" i="1"/>
  <c r="DW15" i="1"/>
  <c r="DO15" i="1"/>
  <c r="DW14" i="1"/>
  <c r="DO14" i="1"/>
  <c r="DW11" i="1"/>
  <c r="DO11" i="1"/>
  <c r="DW10" i="1"/>
  <c r="DO10" i="1"/>
  <c r="DW9" i="1"/>
  <c r="DO9" i="1"/>
  <c r="DW8" i="1"/>
  <c r="DO8" i="1"/>
  <c r="DG44" i="1"/>
  <c r="CY44" i="1"/>
  <c r="DG43" i="1"/>
  <c r="CY43" i="1"/>
  <c r="DG42" i="1"/>
  <c r="CY42" i="1"/>
  <c r="DG41" i="1"/>
  <c r="CY41" i="1"/>
  <c r="DG38" i="1"/>
  <c r="CY38" i="1"/>
  <c r="DG36" i="1"/>
  <c r="CY36" i="1"/>
  <c r="DG34" i="1"/>
  <c r="CY34" i="1"/>
  <c r="DG32" i="1"/>
  <c r="CY32" i="1"/>
  <c r="DG31" i="1"/>
  <c r="CY31" i="1"/>
  <c r="DG30" i="1"/>
  <c r="CY30" i="1"/>
  <c r="DG29" i="1"/>
  <c r="CY29" i="1"/>
  <c r="DG28" i="1"/>
  <c r="CY28" i="1"/>
  <c r="DG27" i="1"/>
  <c r="CY27" i="1"/>
  <c r="DG26" i="1"/>
  <c r="CY26" i="1"/>
  <c r="DG25" i="1"/>
  <c r="CY25" i="1"/>
  <c r="DG24" i="1"/>
  <c r="CY24" i="1"/>
  <c r="DG23" i="1"/>
  <c r="CY23" i="1"/>
  <c r="DG20" i="1"/>
  <c r="CY20" i="1"/>
  <c r="DG19" i="1"/>
  <c r="CY19" i="1"/>
  <c r="DG18" i="1"/>
  <c r="CY18" i="1"/>
  <c r="DG17" i="1"/>
  <c r="CY17" i="1"/>
  <c r="DG16" i="1"/>
  <c r="CY16" i="1"/>
  <c r="DG15" i="1"/>
  <c r="CY15" i="1"/>
  <c r="DG14" i="1"/>
  <c r="CY14" i="1"/>
  <c r="DG11" i="1"/>
  <c r="CY11" i="1"/>
  <c r="DG10" i="1"/>
  <c r="CY10" i="1"/>
  <c r="DG9" i="1"/>
  <c r="CY9" i="1"/>
  <c r="DG8" i="1"/>
  <c r="CY8" i="1"/>
  <c r="BR44" i="1"/>
  <c r="BR43" i="1"/>
  <c r="BR42" i="1"/>
  <c r="BR41" i="1"/>
  <c r="BR38" i="1"/>
  <c r="BR36" i="1"/>
  <c r="BR34" i="1"/>
  <c r="BR32" i="1"/>
  <c r="BR31" i="1"/>
  <c r="BR30" i="1"/>
  <c r="BR29" i="1"/>
  <c r="BR28" i="1"/>
  <c r="BR27" i="1"/>
  <c r="BR26" i="1"/>
  <c r="BR25" i="1"/>
  <c r="BR24" i="1"/>
  <c r="BR23" i="1"/>
  <c r="BR20" i="1"/>
  <c r="BR19" i="1"/>
  <c r="BR18" i="1"/>
  <c r="BR17" i="1"/>
  <c r="BR16" i="1"/>
  <c r="BR15" i="1"/>
  <c r="BR14" i="1"/>
  <c r="BR11" i="1"/>
  <c r="BR10" i="1"/>
  <c r="BR9" i="1"/>
  <c r="BR8" i="1"/>
  <c r="T44" i="1"/>
  <c r="T43" i="1"/>
  <c r="T42" i="1"/>
  <c r="T41" i="1"/>
  <c r="T38" i="1"/>
  <c r="T36" i="1"/>
  <c r="T34" i="1"/>
  <c r="T32" i="1"/>
  <c r="T31" i="1"/>
  <c r="T30" i="1"/>
  <c r="T29" i="1"/>
  <c r="T28" i="1"/>
  <c r="T27" i="1"/>
  <c r="T26" i="1"/>
  <c r="T25" i="1"/>
  <c r="T24" i="1"/>
  <c r="T23" i="1"/>
  <c r="T19" i="1"/>
  <c r="T18" i="1"/>
  <c r="T17" i="1"/>
  <c r="T16" i="1"/>
  <c r="T14" i="1"/>
  <c r="T11" i="1"/>
  <c r="T10" i="1"/>
  <c r="T9" i="1"/>
  <c r="T8" i="1"/>
  <c r="F4" i="9"/>
  <c r="E4" i="9" s="1"/>
  <c r="EE7" i="1" s="1"/>
  <c r="F4" i="8"/>
  <c r="E4" i="8" s="1"/>
  <c r="DO7" i="1" s="1"/>
  <c r="F4" i="7"/>
  <c r="E4" i="7" s="1"/>
  <c r="CY7" i="1" s="1"/>
  <c r="F4" i="5"/>
  <c r="F4" i="4"/>
  <c r="AH4" i="9"/>
  <c r="AG4" i="9" s="1"/>
  <c r="BD13" i="6" l="1"/>
  <c r="BD7" i="6"/>
  <c r="BD42" i="6"/>
  <c r="AI19" i="8"/>
  <c r="AI10" i="8" s="1"/>
  <c r="BD17" i="6"/>
  <c r="BD11" i="6"/>
  <c r="BD10" i="6"/>
  <c r="BD22" i="6"/>
  <c r="BD14" i="6"/>
  <c r="BD16" i="6"/>
  <c r="BD38" i="6"/>
  <c r="BL18" i="6"/>
  <c r="BL30" i="6"/>
  <c r="BD36" i="6"/>
  <c r="BU28" i="6"/>
  <c r="BU8" i="6"/>
  <c r="BU34" i="6"/>
  <c r="BU9" i="6"/>
  <c r="BU30" i="6"/>
  <c r="BU15" i="6"/>
  <c r="BL17" i="6"/>
  <c r="BL20" i="6"/>
  <c r="BL19" i="6"/>
  <c r="BU16" i="6"/>
  <c r="BL32" i="6"/>
  <c r="BL43" i="6"/>
  <c r="BU13" i="6"/>
  <c r="BU10" i="6"/>
  <c r="BD41" i="6"/>
  <c r="BL11" i="6"/>
  <c r="BL28" i="6"/>
  <c r="BL25" i="6"/>
  <c r="BL31" i="6"/>
  <c r="BL44" i="6"/>
  <c r="BL36" i="6"/>
  <c r="BD24" i="6"/>
  <c r="BL38" i="6"/>
  <c r="BL10" i="6"/>
  <c r="BL15" i="6"/>
  <c r="X14" i="6"/>
  <c r="BD19" i="6"/>
  <c r="BD25" i="6"/>
  <c r="BC41" i="6"/>
  <c r="BD29" i="6"/>
  <c r="BD31" i="6"/>
  <c r="BD28" i="6"/>
  <c r="BU27" i="6"/>
  <c r="BU38" i="6"/>
  <c r="X19" i="6"/>
  <c r="BL9" i="6"/>
  <c r="BL8" i="6"/>
  <c r="BL23" i="6"/>
  <c r="BU31" i="6"/>
  <c r="BU42" i="6"/>
  <c r="BU22" i="6"/>
  <c r="BU24" i="6"/>
  <c r="BD27" i="6"/>
  <c r="AU41" i="6"/>
  <c r="AV31" i="6"/>
  <c r="AV20" i="6"/>
  <c r="AV43" i="6"/>
  <c r="BC29" i="6"/>
  <c r="BU44" i="6"/>
  <c r="BC22" i="6"/>
  <c r="BC24" i="6"/>
  <c r="AV26" i="6"/>
  <c r="BC36" i="6"/>
  <c r="AV23" i="6"/>
  <c r="BC7" i="6"/>
  <c r="BC11" i="6"/>
  <c r="BC27" i="6"/>
  <c r="AV22" i="6"/>
  <c r="AV30" i="6"/>
  <c r="BU32" i="6"/>
  <c r="BU20" i="6"/>
  <c r="BC15" i="6"/>
  <c r="AV44" i="6"/>
  <c r="AU13" i="6"/>
  <c r="EO45" i="1"/>
  <c r="BR9" i="6" s="1"/>
  <c r="AU26" i="6"/>
  <c r="AV36" i="6"/>
  <c r="AV17" i="6"/>
  <c r="AV9" i="6"/>
  <c r="BU26" i="6"/>
  <c r="BU18" i="6"/>
  <c r="BC10" i="6"/>
  <c r="AU43" i="6"/>
  <c r="BU19" i="6"/>
  <c r="V13" i="6"/>
  <c r="BU11" i="6"/>
  <c r="BU7" i="6"/>
  <c r="AU36" i="6"/>
  <c r="BU36" i="6"/>
  <c r="V7" i="6"/>
  <c r="BU14" i="6"/>
  <c r="BU17" i="6"/>
  <c r="BD15" i="6"/>
  <c r="BU25" i="6"/>
  <c r="BU29" i="6"/>
  <c r="BU43" i="6"/>
  <c r="BC25" i="6"/>
  <c r="BC13" i="6"/>
  <c r="BC14" i="6"/>
  <c r="BC38" i="6"/>
  <c r="BC42" i="6"/>
  <c r="BC32" i="6"/>
  <c r="AV13" i="6"/>
  <c r="BC8" i="6"/>
  <c r="BC17" i="6"/>
  <c r="BC31" i="6"/>
  <c r="AV19" i="6"/>
  <c r="BC19" i="6"/>
  <c r="BC18" i="6"/>
  <c r="BC30" i="6"/>
  <c r="DI45" i="1"/>
  <c r="BB18" i="6" s="1"/>
  <c r="AV41" i="6"/>
  <c r="BC26" i="6"/>
  <c r="BC9" i="6"/>
  <c r="BC20" i="6"/>
  <c r="AU42" i="6"/>
  <c r="AV18" i="6"/>
  <c r="BC16" i="6"/>
  <c r="BC23" i="6"/>
  <c r="BC34" i="6"/>
  <c r="AV8" i="6"/>
  <c r="AV7" i="6"/>
  <c r="AV28" i="6"/>
  <c r="BC43" i="6"/>
  <c r="BC44" i="6"/>
  <c r="AU23" i="6"/>
  <c r="AV42" i="6"/>
  <c r="BT13" i="6"/>
  <c r="AV27" i="6"/>
  <c r="AV38" i="6"/>
  <c r="AV29" i="6"/>
  <c r="AV10" i="6"/>
  <c r="X36" i="6"/>
  <c r="AU44" i="6"/>
  <c r="AV16" i="6"/>
  <c r="AV25" i="6"/>
  <c r="BU41" i="6"/>
  <c r="BT22" i="6"/>
  <c r="AV15" i="6"/>
  <c r="AV24" i="6"/>
  <c r="X10" i="6"/>
  <c r="AV11" i="6"/>
  <c r="AV34" i="6"/>
  <c r="AV32" i="6"/>
  <c r="AU30" i="6"/>
  <c r="AU34" i="6"/>
  <c r="AU9" i="6"/>
  <c r="AU14" i="6"/>
  <c r="AU27" i="6"/>
  <c r="AU22" i="6"/>
  <c r="AU15" i="6"/>
  <c r="AU7" i="6"/>
  <c r="AU29" i="6"/>
  <c r="AU16" i="6"/>
  <c r="AU17" i="6"/>
  <c r="AU25" i="6"/>
  <c r="AU8" i="6"/>
  <c r="AU24" i="6"/>
  <c r="AU20" i="6"/>
  <c r="AU38" i="6"/>
  <c r="AU31" i="6"/>
  <c r="AU11" i="6"/>
  <c r="AU32" i="6"/>
  <c r="AU10" i="6"/>
  <c r="AU19" i="6"/>
  <c r="AU28" i="6"/>
  <c r="X30" i="6"/>
  <c r="X22" i="6"/>
  <c r="X20" i="6"/>
  <c r="X16" i="6"/>
  <c r="X13" i="6"/>
  <c r="X11" i="6"/>
  <c r="X15" i="6"/>
  <c r="X9" i="6"/>
  <c r="X17" i="6"/>
  <c r="X8" i="6"/>
  <c r="X24" i="6"/>
  <c r="X29" i="6"/>
  <c r="X28" i="6"/>
  <c r="X31" i="6"/>
  <c r="X25" i="6"/>
  <c r="X38" i="6"/>
  <c r="X44" i="6"/>
  <c r="X7" i="6"/>
  <c r="X43" i="6"/>
  <c r="X27" i="6"/>
  <c r="X34" i="6"/>
  <c r="X26" i="6"/>
  <c r="X18" i="6"/>
  <c r="X32" i="6"/>
  <c r="X42" i="6"/>
  <c r="X41" i="6"/>
  <c r="AU19" i="8"/>
  <c r="AW22" i="6"/>
  <c r="AW7" i="6"/>
  <c r="W16" i="6"/>
  <c r="W17" i="6"/>
  <c r="W36" i="6"/>
  <c r="W7" i="6"/>
  <c r="W8" i="6"/>
  <c r="W26" i="6"/>
  <c r="W20" i="6"/>
  <c r="W42" i="6"/>
  <c r="W31" i="6"/>
  <c r="W14" i="6"/>
  <c r="W25" i="6"/>
  <c r="W23" i="6"/>
  <c r="W43" i="6"/>
  <c r="W34" i="6"/>
  <c r="W44" i="6"/>
  <c r="W9" i="6"/>
  <c r="W19" i="6"/>
  <c r="W38" i="6"/>
  <c r="W18" i="6"/>
  <c r="W27" i="6"/>
  <c r="W41" i="6"/>
  <c r="W10" i="6"/>
  <c r="W32" i="6"/>
  <c r="W15" i="6"/>
  <c r="W11" i="6"/>
  <c r="W28" i="6"/>
  <c r="W29" i="6"/>
  <c r="W30" i="6"/>
  <c r="W24" i="6"/>
  <c r="BA19" i="7"/>
  <c r="BA10" i="7" s="1"/>
  <c r="W22" i="6"/>
  <c r="BS41" i="6"/>
  <c r="BS19" i="6"/>
  <c r="BS43" i="6"/>
  <c r="BS28" i="6"/>
  <c r="BS10" i="6"/>
  <c r="BS34" i="6"/>
  <c r="BS14" i="6"/>
  <c r="BS9" i="6"/>
  <c r="BS23" i="6"/>
  <c r="BS11" i="6"/>
  <c r="BS20" i="6"/>
  <c r="BS16" i="6"/>
  <c r="BS31" i="6"/>
  <c r="BS24" i="6"/>
  <c r="BS30" i="6"/>
  <c r="BS26" i="6"/>
  <c r="BS8" i="6"/>
  <c r="BS44" i="6"/>
  <c r="BS18" i="6"/>
  <c r="BS42" i="6"/>
  <c r="BS27" i="6"/>
  <c r="BS15" i="6"/>
  <c r="BS17" i="6"/>
  <c r="BS29" i="6"/>
  <c r="BS32" i="6"/>
  <c r="BS25" i="6"/>
  <c r="BS36" i="6"/>
  <c r="BS38" i="6"/>
  <c r="BS7" i="6"/>
  <c r="BE45" i="6"/>
  <c r="BK34" i="6"/>
  <c r="BK26" i="6"/>
  <c r="BK9" i="6"/>
  <c r="BK38" i="6"/>
  <c r="BK18" i="6"/>
  <c r="BK14" i="6"/>
  <c r="BK23" i="6"/>
  <c r="BK29" i="6"/>
  <c r="BK41" i="6"/>
  <c r="BK30" i="6"/>
  <c r="BK28" i="6"/>
  <c r="BK15" i="6"/>
  <c r="BK25" i="6"/>
  <c r="BK31" i="6"/>
  <c r="BK32" i="6"/>
  <c r="BK19" i="6"/>
  <c r="BK8" i="6"/>
  <c r="BK24" i="6"/>
  <c r="BK44" i="6"/>
  <c r="BK10" i="6"/>
  <c r="BK17" i="6"/>
  <c r="BK42" i="6"/>
  <c r="BK16" i="6"/>
  <c r="BK20" i="6"/>
  <c r="BK36" i="6"/>
  <c r="BK11" i="6"/>
  <c r="BK43" i="6"/>
  <c r="BK27" i="6"/>
  <c r="BK7" i="6"/>
  <c r="BS13" i="6"/>
  <c r="BT25" i="6"/>
  <c r="BT27" i="6"/>
  <c r="BT16" i="6"/>
  <c r="BT9" i="6"/>
  <c r="BT34" i="6"/>
  <c r="BT17" i="6"/>
  <c r="BT19" i="6"/>
  <c r="BT23" i="6"/>
  <c r="BT29" i="6"/>
  <c r="BT20" i="6"/>
  <c r="BT30" i="6"/>
  <c r="BT26" i="6"/>
  <c r="BT32" i="6"/>
  <c r="BT42" i="6"/>
  <c r="BT43" i="6"/>
  <c r="BT36" i="6"/>
  <c r="BT15" i="6"/>
  <c r="BT24" i="6"/>
  <c r="BT10" i="6"/>
  <c r="BT14" i="6"/>
  <c r="BT11" i="6"/>
  <c r="BT38" i="6"/>
  <c r="BT41" i="6"/>
  <c r="BT44" i="6"/>
  <c r="BT31" i="6"/>
  <c r="BT28" i="6"/>
  <c r="BT18" i="6"/>
  <c r="BT8" i="6"/>
  <c r="BM45" i="6"/>
  <c r="AW27" i="6"/>
  <c r="AW11" i="6"/>
  <c r="AW16" i="6"/>
  <c r="AW34" i="6"/>
  <c r="AW38" i="6"/>
  <c r="AW18" i="6"/>
  <c r="AW25" i="6"/>
  <c r="AW29" i="6"/>
  <c r="AW14" i="6"/>
  <c r="AW26" i="6"/>
  <c r="AW17" i="6"/>
  <c r="AW30" i="6"/>
  <c r="AW42" i="6"/>
  <c r="AW23" i="6"/>
  <c r="AW24" i="6"/>
  <c r="AW36" i="6"/>
  <c r="AW41" i="6"/>
  <c r="AW31" i="6"/>
  <c r="AW32" i="6"/>
  <c r="AW8" i="6"/>
  <c r="AW20" i="6"/>
  <c r="AW44" i="6"/>
  <c r="AW15" i="6"/>
  <c r="AW28" i="6"/>
  <c r="AW9" i="6"/>
  <c r="AW19" i="6"/>
  <c r="AW10" i="6"/>
  <c r="AW43" i="6"/>
  <c r="BK13" i="6"/>
  <c r="V19" i="6"/>
  <c r="V26" i="6"/>
  <c r="V32" i="6"/>
  <c r="V15" i="6"/>
  <c r="V31" i="6"/>
  <c r="V34" i="6"/>
  <c r="V44" i="6"/>
  <c r="V8" i="6"/>
  <c r="V10" i="6"/>
  <c r="V24" i="6"/>
  <c r="V17" i="6"/>
  <c r="V30" i="6"/>
  <c r="V14" i="6"/>
  <c r="V41" i="6"/>
  <c r="V20" i="6"/>
  <c r="V18" i="6"/>
  <c r="V9" i="6"/>
  <c r="V25" i="6"/>
  <c r="V16" i="6"/>
  <c r="V28" i="6"/>
  <c r="V29" i="6"/>
  <c r="V11" i="6"/>
  <c r="V36" i="6"/>
  <c r="V27" i="6"/>
  <c r="V23" i="6"/>
  <c r="V38" i="6"/>
  <c r="V42" i="6"/>
  <c r="V43" i="6"/>
  <c r="AU45" i="1"/>
  <c r="U10" i="6" s="1"/>
  <c r="C11" i="3" s="1"/>
  <c r="DY45" i="1"/>
  <c r="BJ24" i="6" s="1"/>
  <c r="CS45" i="1"/>
  <c r="AT19" i="6" s="1"/>
  <c r="E20" i="3" s="1"/>
  <c r="CR45" i="1"/>
  <c r="AS26" i="6" s="1"/>
  <c r="CQ45" i="1"/>
  <c r="AO19" i="8"/>
  <c r="AP10" i="9"/>
  <c r="AJ10" i="9"/>
  <c r="H10" i="9"/>
  <c r="BB10" i="9"/>
  <c r="AV10" i="9"/>
  <c r="AD10" i="9"/>
  <c r="BB19" i="8"/>
  <c r="BB10" i="8" s="1"/>
  <c r="BB42" i="8" s="1"/>
  <c r="AU10" i="8"/>
  <c r="AO10" i="8"/>
  <c r="AC19" i="8"/>
  <c r="AC10" i="8" s="1"/>
  <c r="H19" i="8"/>
  <c r="AD10" i="7"/>
  <c r="H10" i="7"/>
  <c r="AU10" i="7"/>
  <c r="AI19" i="7"/>
  <c r="AI10" i="7" s="1"/>
  <c r="EG19" i="5"/>
  <c r="EG10" i="5" s="1"/>
  <c r="IX19" i="5"/>
  <c r="IX10" i="5" s="1"/>
  <c r="IX42" i="5" s="1"/>
  <c r="E4" i="5"/>
  <c r="BR7" i="1" s="1"/>
  <c r="E4" i="4"/>
  <c r="T7" i="1" s="1"/>
  <c r="EM7" i="1"/>
  <c r="DW7" i="1"/>
  <c r="DG7" i="1"/>
  <c r="G4" i="4"/>
  <c r="U7" i="1" s="1"/>
  <c r="V4" i="9"/>
  <c r="U4" i="9" s="1"/>
  <c r="BA19" i="8" l="1"/>
  <c r="BA10" i="8" s="1"/>
  <c r="BD45" i="6"/>
  <c r="BL45" i="6"/>
  <c r="BR18" i="6"/>
  <c r="BR11" i="6"/>
  <c r="BR8" i="6"/>
  <c r="BR17" i="6"/>
  <c r="BR16" i="6"/>
  <c r="BR14" i="6"/>
  <c r="BR13" i="6"/>
  <c r="BR23" i="6"/>
  <c r="BR10" i="6"/>
  <c r="BB19" i="6"/>
  <c r="BR28" i="6"/>
  <c r="BR15" i="6"/>
  <c r="BR7" i="6"/>
  <c r="BR19" i="6"/>
  <c r="BR24" i="6"/>
  <c r="BR31" i="6"/>
  <c r="BR25" i="6"/>
  <c r="BR26" i="6"/>
  <c r="BR41" i="6"/>
  <c r="BR27" i="6"/>
  <c r="BR22" i="6"/>
  <c r="BR38" i="6"/>
  <c r="BR30" i="6"/>
  <c r="BR44" i="6"/>
  <c r="BR34" i="6"/>
  <c r="BR36" i="6"/>
  <c r="BR20" i="6"/>
  <c r="BR32" i="6"/>
  <c r="BR29" i="6"/>
  <c r="BR42" i="6"/>
  <c r="BR43" i="6"/>
  <c r="BB42" i="6"/>
  <c r="BB15" i="6"/>
  <c r="BB38" i="6"/>
  <c r="BB13" i="6"/>
  <c r="BC45" i="6"/>
  <c r="BU45" i="6"/>
  <c r="AV45" i="6"/>
  <c r="BB24" i="6"/>
  <c r="BB26" i="6"/>
  <c r="BB32" i="6"/>
  <c r="BB23" i="6"/>
  <c r="BB27" i="6"/>
  <c r="BB22" i="6"/>
  <c r="BB28" i="6"/>
  <c r="BB25" i="6"/>
  <c r="BB16" i="6"/>
  <c r="BB8" i="6"/>
  <c r="BB36" i="6"/>
  <c r="BB11" i="6"/>
  <c r="BB34" i="6"/>
  <c r="BB44" i="6"/>
  <c r="BB20" i="6"/>
  <c r="BB17" i="6"/>
  <c r="BB14" i="6"/>
  <c r="BB31" i="6"/>
  <c r="BB30" i="6"/>
  <c r="BB41" i="6"/>
  <c r="BB7" i="6"/>
  <c r="BB43" i="6"/>
  <c r="BB10" i="6"/>
  <c r="BB29" i="6"/>
  <c r="BB9" i="6"/>
  <c r="AU45" i="6"/>
  <c r="X45" i="6"/>
  <c r="BT45" i="6"/>
  <c r="V45" i="6"/>
  <c r="W45" i="6"/>
  <c r="BK45" i="6"/>
  <c r="BS45" i="6"/>
  <c r="AW45" i="6"/>
  <c r="U28" i="6"/>
  <c r="C27" i="3" s="1"/>
  <c r="U9" i="6"/>
  <c r="C10" i="3" s="1"/>
  <c r="U32" i="6"/>
  <c r="C31" i="3" s="1"/>
  <c r="U44" i="6"/>
  <c r="C43" i="3" s="1"/>
  <c r="U8" i="6"/>
  <c r="C9" i="3" s="1"/>
  <c r="U22" i="6"/>
  <c r="C23" i="3" s="1"/>
  <c r="U26" i="6"/>
  <c r="C25" i="3" s="1"/>
  <c r="AS14" i="6"/>
  <c r="U30" i="6"/>
  <c r="C29" i="3" s="1"/>
  <c r="U11" i="6"/>
  <c r="C12" i="3" s="1"/>
  <c r="U25" i="6"/>
  <c r="C24" i="3" s="1"/>
  <c r="U29" i="6"/>
  <c r="C28" i="3" s="1"/>
  <c r="U15" i="6"/>
  <c r="C16" i="3" s="1"/>
  <c r="AS16" i="6"/>
  <c r="AS30" i="6"/>
  <c r="U41" i="6"/>
  <c r="C40" i="3" s="1"/>
  <c r="U14" i="6"/>
  <c r="C15" i="3" s="1"/>
  <c r="U34" i="6"/>
  <c r="C33" i="3" s="1"/>
  <c r="U18" i="6"/>
  <c r="C19" i="3" s="1"/>
  <c r="U13" i="6"/>
  <c r="C14" i="3" s="1"/>
  <c r="U17" i="6"/>
  <c r="C18" i="3" s="1"/>
  <c r="BJ26" i="6"/>
  <c r="BJ7" i="6"/>
  <c r="BJ11" i="6"/>
  <c r="U23" i="6"/>
  <c r="U16" i="6"/>
  <c r="C17" i="3" s="1"/>
  <c r="U27" i="6"/>
  <c r="C26" i="3" s="1"/>
  <c r="U20" i="6"/>
  <c r="C21" i="3" s="1"/>
  <c r="BJ19" i="6"/>
  <c r="AS22" i="6"/>
  <c r="U19" i="6"/>
  <c r="C20" i="3" s="1"/>
  <c r="U31" i="6"/>
  <c r="C30" i="3" s="1"/>
  <c r="U36" i="6"/>
  <c r="C35" i="3" s="1"/>
  <c r="U42" i="6"/>
  <c r="C41" i="3" s="1"/>
  <c r="AS28" i="6"/>
  <c r="U24" i="6"/>
  <c r="U38" i="6"/>
  <c r="C37" i="3" s="1"/>
  <c r="U43" i="6"/>
  <c r="C42" i="3" s="1"/>
  <c r="U7" i="6"/>
  <c r="C8" i="3" s="1"/>
  <c r="BJ8" i="6"/>
  <c r="BJ16" i="6"/>
  <c r="BJ25" i="6"/>
  <c r="AT31" i="6"/>
  <c r="E30" i="3" s="1"/>
  <c r="AT24" i="6"/>
  <c r="AT26" i="6"/>
  <c r="E25" i="3" s="1"/>
  <c r="AS34" i="6"/>
  <c r="AT34" i="6"/>
  <c r="E33" i="3" s="1"/>
  <c r="AT15" i="6"/>
  <c r="E16" i="3" s="1"/>
  <c r="AT10" i="6"/>
  <c r="E11" i="3" s="1"/>
  <c r="AT25" i="6"/>
  <c r="E24" i="3" s="1"/>
  <c r="AS18" i="6"/>
  <c r="AT29" i="6"/>
  <c r="E28" i="3" s="1"/>
  <c r="AS38" i="6"/>
  <c r="AT13" i="6"/>
  <c r="E14" i="3" s="1"/>
  <c r="AT17" i="6"/>
  <c r="E18" i="3" s="1"/>
  <c r="BJ15" i="6"/>
  <c r="BJ34" i="6"/>
  <c r="BJ30" i="6"/>
  <c r="BJ32" i="6"/>
  <c r="BJ41" i="6"/>
  <c r="BJ38" i="6"/>
  <c r="BJ18" i="6"/>
  <c r="BJ13" i="6"/>
  <c r="BJ43" i="6"/>
  <c r="BJ42" i="6"/>
  <c r="BJ10" i="6"/>
  <c r="BJ9" i="6"/>
  <c r="BJ28" i="6"/>
  <c r="BJ20" i="6"/>
  <c r="BJ27" i="6"/>
  <c r="BJ29" i="6"/>
  <c r="BJ14" i="6"/>
  <c r="BJ17" i="6"/>
  <c r="BJ23" i="6"/>
  <c r="BJ22" i="6"/>
  <c r="BJ31" i="6"/>
  <c r="BJ36" i="6"/>
  <c r="BJ44" i="6"/>
  <c r="AS42" i="6"/>
  <c r="AS44" i="6"/>
  <c r="AT30" i="6"/>
  <c r="E29" i="3" s="1"/>
  <c r="AT38" i="6"/>
  <c r="E37" i="3" s="1"/>
  <c r="AS11" i="6"/>
  <c r="AS19" i="6"/>
  <c r="AT44" i="6"/>
  <c r="E43" i="3" s="1"/>
  <c r="AS20" i="6"/>
  <c r="AS9" i="6"/>
  <c r="AS32" i="6"/>
  <c r="AS8" i="6"/>
  <c r="AS23" i="6"/>
  <c r="AS13" i="6"/>
  <c r="AS36" i="6"/>
  <c r="AT36" i="6"/>
  <c r="E35" i="3" s="1"/>
  <c r="AT9" i="6"/>
  <c r="E10" i="3" s="1"/>
  <c r="AT28" i="6"/>
  <c r="E27" i="3" s="1"/>
  <c r="AT11" i="6"/>
  <c r="E12" i="3" s="1"/>
  <c r="AT22" i="6"/>
  <c r="E23" i="3" s="1"/>
  <c r="AS29" i="6"/>
  <c r="AS15" i="6"/>
  <c r="AS41" i="6"/>
  <c r="AT43" i="6"/>
  <c r="E42" i="3" s="1"/>
  <c r="AT14" i="6"/>
  <c r="E15" i="3" s="1"/>
  <c r="AT16" i="6"/>
  <c r="E17" i="3" s="1"/>
  <c r="AS31" i="6"/>
  <c r="AS17" i="6"/>
  <c r="AS43" i="6"/>
  <c r="AT18" i="6"/>
  <c r="E19" i="3" s="1"/>
  <c r="AT20" i="6"/>
  <c r="E21" i="3" s="1"/>
  <c r="AS25" i="6"/>
  <c r="AS10" i="6"/>
  <c r="AS24" i="6"/>
  <c r="AT23" i="6"/>
  <c r="AT32" i="6"/>
  <c r="E31" i="3" s="1"/>
  <c r="AT42" i="6"/>
  <c r="E41" i="3" s="1"/>
  <c r="AS27" i="6"/>
  <c r="AS7" i="6"/>
  <c r="AT27" i="6"/>
  <c r="E26" i="3" s="1"/>
  <c r="AT41" i="6"/>
  <c r="E40" i="3" s="1"/>
  <c r="AT7" i="6"/>
  <c r="E8" i="3" s="1"/>
  <c r="AT8" i="6"/>
  <c r="E9" i="3" s="1"/>
  <c r="IW19" i="5"/>
  <c r="AC10" i="9"/>
  <c r="BA10" i="9"/>
  <c r="EN13" i="1"/>
  <c r="H10" i="8"/>
  <c r="DX22" i="1"/>
  <c r="DH13" i="1"/>
  <c r="AU10" i="9"/>
  <c r="G10" i="9"/>
  <c r="EF13" i="1" s="1"/>
  <c r="AI10" i="9"/>
  <c r="AO10" i="9"/>
  <c r="G19" i="8"/>
  <c r="IW10" i="5"/>
  <c r="IX19" i="4"/>
  <c r="IX10" i="4" s="1"/>
  <c r="IX42" i="4" s="1"/>
  <c r="BF10" i="4"/>
  <c r="HJ19" i="4"/>
  <c r="HJ10" i="4" s="1"/>
  <c r="HJ42" i="4" s="1"/>
  <c r="HI19" i="4"/>
  <c r="EH10" i="4"/>
  <c r="F10" i="5"/>
  <c r="AT4" i="8"/>
  <c r="AS4" i="8" s="1"/>
  <c r="AN4" i="8"/>
  <c r="AM4" i="8" s="1"/>
  <c r="AH4" i="8"/>
  <c r="AG4" i="8" s="1"/>
  <c r="AB4" i="8"/>
  <c r="AA4" i="8" s="1"/>
  <c r="V4" i="8"/>
  <c r="U4" i="8" s="1"/>
  <c r="AZ4" i="7"/>
  <c r="AY4" i="7" s="1"/>
  <c r="AT4" i="7"/>
  <c r="AN4" i="7"/>
  <c r="AM4" i="7" s="1"/>
  <c r="AH4" i="7"/>
  <c r="AG4" i="7" s="1"/>
  <c r="AB4" i="7"/>
  <c r="AA4" i="7" s="1"/>
  <c r="V4" i="7"/>
  <c r="U4" i="7" s="1"/>
  <c r="IV4" i="5"/>
  <c r="IU4" i="5" s="1"/>
  <c r="HH4" i="5"/>
  <c r="HG4" i="5" s="1"/>
  <c r="FT4" i="5"/>
  <c r="FS4" i="5" s="1"/>
  <c r="EF4" i="5"/>
  <c r="EE4" i="5" s="1"/>
  <c r="CR4" i="5"/>
  <c r="CQ4" i="5" s="1"/>
  <c r="BD4" i="5"/>
  <c r="BC4" i="5" s="1"/>
  <c r="IV4" i="4"/>
  <c r="IU4" i="4" s="1"/>
  <c r="HH4" i="4"/>
  <c r="FT4" i="4"/>
  <c r="FS4" i="4" s="1"/>
  <c r="EF4" i="4"/>
  <c r="EE4" i="4" s="1"/>
  <c r="CR4" i="4"/>
  <c r="BD4" i="4"/>
  <c r="CP44" i="1"/>
  <c r="CP43" i="1"/>
  <c r="CP42" i="1"/>
  <c r="CP41" i="1"/>
  <c r="CP38" i="1"/>
  <c r="CP36" i="1"/>
  <c r="CP34" i="1"/>
  <c r="CP32" i="1"/>
  <c r="CP31" i="1"/>
  <c r="CP30" i="1"/>
  <c r="CP29" i="1"/>
  <c r="CP28" i="1"/>
  <c r="CP27" i="1"/>
  <c r="CP26" i="1"/>
  <c r="CP25" i="1"/>
  <c r="CP24" i="1"/>
  <c r="CP23" i="1"/>
  <c r="CP20" i="1"/>
  <c r="CP19" i="1"/>
  <c r="BQ19" i="1" s="1"/>
  <c r="CP18" i="1"/>
  <c r="CP17" i="1"/>
  <c r="BQ17" i="1" s="1"/>
  <c r="CP16" i="1"/>
  <c r="CP15" i="1"/>
  <c r="BQ15" i="1" s="1"/>
  <c r="CP14" i="1"/>
  <c r="BQ14" i="1" s="1"/>
  <c r="CP11" i="1"/>
  <c r="CP10" i="1"/>
  <c r="CP9" i="1"/>
  <c r="CP8" i="1"/>
  <c r="BQ8" i="1" s="1"/>
  <c r="AR44" i="1"/>
  <c r="S44" i="1" s="1"/>
  <c r="AR43" i="1"/>
  <c r="S43" i="1" s="1"/>
  <c r="AR42" i="1"/>
  <c r="S42" i="1" s="1"/>
  <c r="AR41" i="1"/>
  <c r="S41" i="1" s="1"/>
  <c r="AR38" i="1"/>
  <c r="S38" i="1" s="1"/>
  <c r="AR36" i="1"/>
  <c r="S36" i="1" s="1"/>
  <c r="AR34" i="1"/>
  <c r="S34" i="1" s="1"/>
  <c r="AR24" i="1"/>
  <c r="S24" i="1" s="1"/>
  <c r="AR25" i="1"/>
  <c r="S25" i="1" s="1"/>
  <c r="AR26" i="1"/>
  <c r="S26" i="1" s="1"/>
  <c r="AR27" i="1"/>
  <c r="S27" i="1" s="1"/>
  <c r="AR28" i="1"/>
  <c r="S28" i="1" s="1"/>
  <c r="AR29" i="1"/>
  <c r="S29" i="1" s="1"/>
  <c r="AR30" i="1"/>
  <c r="S30" i="1" s="1"/>
  <c r="AR31" i="1"/>
  <c r="S31" i="1" s="1"/>
  <c r="AR32" i="1"/>
  <c r="S32" i="1" s="1"/>
  <c r="AR23" i="1"/>
  <c r="S23" i="1" s="1"/>
  <c r="AR15" i="1"/>
  <c r="S15" i="1" s="1"/>
  <c r="AR16" i="1"/>
  <c r="S16" i="1" s="1"/>
  <c r="AR17" i="1"/>
  <c r="S17" i="1" s="1"/>
  <c r="AR18" i="1"/>
  <c r="S18" i="1" s="1"/>
  <c r="AR19" i="1"/>
  <c r="AR14" i="1"/>
  <c r="S14" i="1" s="1"/>
  <c r="AR9" i="1"/>
  <c r="S9" i="1" s="1"/>
  <c r="AR10" i="1"/>
  <c r="AR11" i="1"/>
  <c r="S11" i="1" s="1"/>
  <c r="AR8" i="1"/>
  <c r="IT4" i="5"/>
  <c r="IS4" i="5" s="1"/>
  <c r="HF4" i="5"/>
  <c r="HE4" i="5" s="1"/>
  <c r="FR4" i="5"/>
  <c r="ED4" i="5"/>
  <c r="EC4" i="5" s="1"/>
  <c r="CP4" i="5"/>
  <c r="CO4" i="5" s="1"/>
  <c r="BB4" i="5"/>
  <c r="BA4" i="5" s="1"/>
  <c r="IT4" i="4"/>
  <c r="HF4" i="4"/>
  <c r="HE4" i="4" s="1"/>
  <c r="FR4" i="4"/>
  <c r="FQ4" i="4" s="1"/>
  <c r="ED4" i="4"/>
  <c r="CP4" i="4"/>
  <c r="BB4" i="4"/>
  <c r="CO24" i="1"/>
  <c r="BP24" i="1" s="1"/>
  <c r="CO23" i="1"/>
  <c r="BP23" i="1" s="1"/>
  <c r="CO44" i="1"/>
  <c r="BP44" i="1" s="1"/>
  <c r="CO43" i="1"/>
  <c r="BP43" i="1" s="1"/>
  <c r="CO42" i="1"/>
  <c r="BP42" i="1" s="1"/>
  <c r="CO41" i="1"/>
  <c r="BP41" i="1" s="1"/>
  <c r="CO38" i="1"/>
  <c r="BP38" i="1" s="1"/>
  <c r="CO36" i="1"/>
  <c r="BP36" i="1" s="1"/>
  <c r="CO34" i="1"/>
  <c r="BP34" i="1" s="1"/>
  <c r="CO32" i="1"/>
  <c r="BP32" i="1" s="1"/>
  <c r="CO31" i="1"/>
  <c r="BP31" i="1" s="1"/>
  <c r="CO30" i="1"/>
  <c r="BP30" i="1" s="1"/>
  <c r="CO29" i="1"/>
  <c r="BP29" i="1" s="1"/>
  <c r="CO28" i="1"/>
  <c r="BP28" i="1" s="1"/>
  <c r="CO27" i="1"/>
  <c r="BP27" i="1" s="1"/>
  <c r="CO26" i="1"/>
  <c r="BP26" i="1" s="1"/>
  <c r="CO25" i="1"/>
  <c r="BP25" i="1" s="1"/>
  <c r="CO20" i="1"/>
  <c r="BP20" i="1" s="1"/>
  <c r="CO19" i="1"/>
  <c r="BP19" i="1" s="1"/>
  <c r="CO18" i="1"/>
  <c r="BP18" i="1" s="1"/>
  <c r="CO17" i="1"/>
  <c r="BP17" i="1" s="1"/>
  <c r="CO16" i="1"/>
  <c r="BP16" i="1" s="1"/>
  <c r="CO15" i="1"/>
  <c r="CO14" i="1"/>
  <c r="BP14" i="1" s="1"/>
  <c r="CO11" i="1"/>
  <c r="BP11" i="1" s="1"/>
  <c r="CO10" i="1"/>
  <c r="BP10" i="1" s="1"/>
  <c r="CO9" i="1"/>
  <c r="BP9" i="1" s="1"/>
  <c r="CO8" i="1"/>
  <c r="BP8" i="1" s="1"/>
  <c r="CM24" i="1"/>
  <c r="BN24" i="1" s="1"/>
  <c r="CM23" i="1"/>
  <c r="BN23" i="1" s="1"/>
  <c r="CM44" i="1"/>
  <c r="BN44" i="1" s="1"/>
  <c r="CM43" i="1"/>
  <c r="BN43" i="1" s="1"/>
  <c r="CM42" i="1"/>
  <c r="BN42" i="1" s="1"/>
  <c r="CM41" i="1"/>
  <c r="BN41" i="1" s="1"/>
  <c r="CM38" i="1"/>
  <c r="BN38" i="1" s="1"/>
  <c r="CM36" i="1"/>
  <c r="BN36" i="1" s="1"/>
  <c r="CM34" i="1"/>
  <c r="BN34" i="1" s="1"/>
  <c r="CM32" i="1"/>
  <c r="BN32" i="1" s="1"/>
  <c r="CM31" i="1"/>
  <c r="BN31" i="1" s="1"/>
  <c r="CM30" i="1"/>
  <c r="BN30" i="1" s="1"/>
  <c r="CM29" i="1"/>
  <c r="BN29" i="1" s="1"/>
  <c r="CM28" i="1"/>
  <c r="BN28" i="1" s="1"/>
  <c r="CM27" i="1"/>
  <c r="BN27" i="1" s="1"/>
  <c r="CM26" i="1"/>
  <c r="BN26" i="1" s="1"/>
  <c r="CM25" i="1"/>
  <c r="CM20" i="1"/>
  <c r="BN20" i="1" s="1"/>
  <c r="CM19" i="1"/>
  <c r="BN19" i="1" s="1"/>
  <c r="CM18" i="1"/>
  <c r="BN18" i="1" s="1"/>
  <c r="CM17" i="1"/>
  <c r="BN17" i="1" s="1"/>
  <c r="CM16" i="1"/>
  <c r="BN16" i="1" s="1"/>
  <c r="CM15" i="1"/>
  <c r="BN15" i="1" s="1"/>
  <c r="CM14" i="1"/>
  <c r="BN14" i="1" s="1"/>
  <c r="CM9" i="1"/>
  <c r="BN9" i="1" s="1"/>
  <c r="CM10" i="1"/>
  <c r="BN10" i="1" s="1"/>
  <c r="CM11" i="1"/>
  <c r="BN11" i="1" s="1"/>
  <c r="CM8" i="1"/>
  <c r="BN8" i="1" s="1"/>
  <c r="BZ34" i="1"/>
  <c r="BA34" i="1" s="1"/>
  <c r="AC34" i="1"/>
  <c r="D34" i="1" s="1"/>
  <c r="AB34" i="1"/>
  <c r="C34" i="1" s="1"/>
  <c r="CL34" i="1"/>
  <c r="BM34" i="1" s="1"/>
  <c r="CN34" i="1"/>
  <c r="BO34" i="1" s="1"/>
  <c r="AQ24" i="1"/>
  <c r="R24" i="1" s="1"/>
  <c r="AQ23" i="1"/>
  <c r="R23" i="1" s="1"/>
  <c r="AQ44" i="1"/>
  <c r="R44" i="1" s="1"/>
  <c r="AQ43" i="1"/>
  <c r="R43" i="1" s="1"/>
  <c r="AQ42" i="1"/>
  <c r="R42" i="1" s="1"/>
  <c r="AQ41" i="1"/>
  <c r="R41" i="1" s="1"/>
  <c r="AQ38" i="1"/>
  <c r="R38" i="1" s="1"/>
  <c r="AQ36" i="1"/>
  <c r="R36" i="1" s="1"/>
  <c r="AQ34" i="1"/>
  <c r="R34" i="1" s="1"/>
  <c r="AQ32" i="1"/>
  <c r="R32" i="1" s="1"/>
  <c r="AQ31" i="1"/>
  <c r="R31" i="1" s="1"/>
  <c r="AQ30" i="1"/>
  <c r="R30" i="1" s="1"/>
  <c r="AQ29" i="1"/>
  <c r="R29" i="1" s="1"/>
  <c r="AQ28" i="1"/>
  <c r="R28" i="1" s="1"/>
  <c r="AQ27" i="1"/>
  <c r="R27" i="1" s="1"/>
  <c r="AQ26" i="1"/>
  <c r="R26" i="1" s="1"/>
  <c r="AQ25" i="1"/>
  <c r="AQ19" i="1"/>
  <c r="R19" i="1" s="1"/>
  <c r="AQ18" i="1"/>
  <c r="R18" i="1" s="1"/>
  <c r="AQ17" i="1"/>
  <c r="R17" i="1" s="1"/>
  <c r="AQ16" i="1"/>
  <c r="R16" i="1" s="1"/>
  <c r="AQ15" i="1"/>
  <c r="R15" i="1" s="1"/>
  <c r="AQ14" i="1"/>
  <c r="R14" i="1" s="1"/>
  <c r="AQ11" i="1"/>
  <c r="R11" i="1" s="1"/>
  <c r="AQ10" i="1"/>
  <c r="R10" i="1" s="1"/>
  <c r="AQ9" i="1"/>
  <c r="R9" i="1" s="1"/>
  <c r="AQ8" i="1"/>
  <c r="R8" i="1" s="1"/>
  <c r="CE41" i="1"/>
  <c r="BF41" i="1" s="1"/>
  <c r="CE38" i="1"/>
  <c r="BF38" i="1" s="1"/>
  <c r="CE36" i="1"/>
  <c r="BF36" i="1" s="1"/>
  <c r="CE34" i="1"/>
  <c r="BF34" i="1" s="1"/>
  <c r="CE32" i="1"/>
  <c r="BF32" i="1" s="1"/>
  <c r="CE31" i="1"/>
  <c r="BF31" i="1" s="1"/>
  <c r="CE30" i="1"/>
  <c r="BF30" i="1" s="1"/>
  <c r="CE29" i="1"/>
  <c r="BF29" i="1" s="1"/>
  <c r="CE28" i="1"/>
  <c r="BF28" i="1" s="1"/>
  <c r="CE27" i="1"/>
  <c r="BF27" i="1" s="1"/>
  <c r="CE26" i="1"/>
  <c r="BF26" i="1" s="1"/>
  <c r="CE20" i="1"/>
  <c r="BF20" i="1" s="1"/>
  <c r="CE18" i="1"/>
  <c r="BF18" i="1" s="1"/>
  <c r="CE17" i="1"/>
  <c r="BF17" i="1" s="1"/>
  <c r="CE16" i="1"/>
  <c r="CE15" i="1"/>
  <c r="BF15" i="1" s="1"/>
  <c r="CE14" i="1"/>
  <c r="BF14" i="1" s="1"/>
  <c r="CE11" i="1"/>
  <c r="BF11" i="1" s="1"/>
  <c r="CE10" i="1"/>
  <c r="BF10" i="1" s="1"/>
  <c r="CE9" i="1"/>
  <c r="BF9" i="1" s="1"/>
  <c r="CE8" i="1"/>
  <c r="BF8" i="1" s="1"/>
  <c r="AI44" i="1"/>
  <c r="J44" i="1" s="1"/>
  <c r="AG44" i="1"/>
  <c r="H44" i="1" s="1"/>
  <c r="AI41" i="1"/>
  <c r="J41" i="1" s="1"/>
  <c r="AG41" i="1"/>
  <c r="H41" i="1" s="1"/>
  <c r="AI38" i="1"/>
  <c r="J38" i="1" s="1"/>
  <c r="AG38" i="1"/>
  <c r="H38" i="1" s="1"/>
  <c r="AI36" i="1"/>
  <c r="J36" i="1" s="1"/>
  <c r="AG36" i="1"/>
  <c r="H36" i="1" s="1"/>
  <c r="AG34" i="1"/>
  <c r="H34" i="1" s="1"/>
  <c r="AG32" i="1"/>
  <c r="H32" i="1" s="1"/>
  <c r="AG31" i="1"/>
  <c r="H31" i="1" s="1"/>
  <c r="AG30" i="1"/>
  <c r="H30" i="1" s="1"/>
  <c r="AG29" i="1"/>
  <c r="H29" i="1" s="1"/>
  <c r="AG28" i="1"/>
  <c r="H28" i="1" s="1"/>
  <c r="AG27" i="1"/>
  <c r="H27" i="1" s="1"/>
  <c r="AG26" i="1"/>
  <c r="H26" i="1" s="1"/>
  <c r="AG24" i="1"/>
  <c r="H24" i="1" s="1"/>
  <c r="AG18" i="1"/>
  <c r="H18" i="1" s="1"/>
  <c r="AG17" i="1"/>
  <c r="H17" i="1" s="1"/>
  <c r="AG16" i="1"/>
  <c r="H16" i="1" s="1"/>
  <c r="AG15" i="1"/>
  <c r="H15" i="1" s="1"/>
  <c r="AG14" i="1"/>
  <c r="H14" i="1" s="1"/>
  <c r="AG11" i="1"/>
  <c r="H11" i="1" s="1"/>
  <c r="AG10" i="1"/>
  <c r="H10" i="1" s="1"/>
  <c r="AG9" i="1"/>
  <c r="H9" i="1" s="1"/>
  <c r="AG8" i="1"/>
  <c r="H8" i="1" s="1"/>
  <c r="BZ8" i="1"/>
  <c r="BA8" i="1" s="1"/>
  <c r="BZ9" i="1"/>
  <c r="BA9" i="1" s="1"/>
  <c r="BZ10" i="1"/>
  <c r="BA10" i="1" s="1"/>
  <c r="BZ11" i="1"/>
  <c r="BA11" i="1" s="1"/>
  <c r="BZ14" i="1"/>
  <c r="BA14" i="1" s="1"/>
  <c r="BZ15" i="1"/>
  <c r="BA15" i="1" s="1"/>
  <c r="BZ16" i="1"/>
  <c r="BA16" i="1" s="1"/>
  <c r="BZ17" i="1"/>
  <c r="BA17" i="1" s="1"/>
  <c r="BZ18" i="1"/>
  <c r="BA18" i="1" s="1"/>
  <c r="BZ20" i="1"/>
  <c r="BA20" i="1" s="1"/>
  <c r="BZ26" i="1"/>
  <c r="BA26" i="1" s="1"/>
  <c r="BZ27" i="1"/>
  <c r="BA27" i="1" s="1"/>
  <c r="BZ28" i="1"/>
  <c r="BA28" i="1" s="1"/>
  <c r="BZ29" i="1"/>
  <c r="BA29" i="1" s="1"/>
  <c r="BZ30" i="1"/>
  <c r="BA30" i="1" s="1"/>
  <c r="BZ31" i="1"/>
  <c r="BA31" i="1" s="1"/>
  <c r="BZ32" i="1"/>
  <c r="BA32" i="1" s="1"/>
  <c r="BZ23" i="1"/>
  <c r="BA23" i="1" s="1"/>
  <c r="BZ24" i="1"/>
  <c r="BA24" i="1" s="1"/>
  <c r="CG34" i="1"/>
  <c r="BH34" i="1" s="1"/>
  <c r="BZ36" i="1"/>
  <c r="BA36" i="1" s="1"/>
  <c r="BZ38" i="1"/>
  <c r="BA38" i="1" s="1"/>
  <c r="BZ41" i="1"/>
  <c r="BA41" i="1" s="1"/>
  <c r="BZ42" i="1"/>
  <c r="BA42" i="1" s="1"/>
  <c r="BZ43" i="1"/>
  <c r="BA43" i="1" s="1"/>
  <c r="BZ44" i="1"/>
  <c r="BA44" i="1" s="1"/>
  <c r="AX4" i="5"/>
  <c r="AW4" i="5" s="1"/>
  <c r="DZ4" i="4"/>
  <c r="DY4" i="4" s="1"/>
  <c r="AX4" i="4"/>
  <c r="AW4" i="4" s="1"/>
  <c r="IR4" i="5"/>
  <c r="IQ4" i="5" s="1"/>
  <c r="HD4" i="5"/>
  <c r="FP4" i="5"/>
  <c r="EB4" i="5"/>
  <c r="CN4" i="5"/>
  <c r="CM4" i="5" s="1"/>
  <c r="AZ4" i="5"/>
  <c r="IR4" i="4"/>
  <c r="IQ4" i="4" s="1"/>
  <c r="HD4" i="4"/>
  <c r="FP4" i="4"/>
  <c r="EB4" i="4"/>
  <c r="EA4" i="4" s="1"/>
  <c r="CN4" i="4"/>
  <c r="CM4" i="4" s="1"/>
  <c r="AZ4" i="4"/>
  <c r="AY4" i="4" s="1"/>
  <c r="CN44" i="1"/>
  <c r="BO44" i="1" s="1"/>
  <c r="CD44" i="1"/>
  <c r="BE44" i="1" s="1"/>
  <c r="CN41" i="1"/>
  <c r="BO41" i="1" s="1"/>
  <c r="CD41" i="1"/>
  <c r="BE41" i="1" s="1"/>
  <c r="CN38" i="1"/>
  <c r="BO38" i="1" s="1"/>
  <c r="CD38" i="1"/>
  <c r="BE38" i="1" s="1"/>
  <c r="CN36" i="1"/>
  <c r="BO36" i="1" s="1"/>
  <c r="CD36" i="1"/>
  <c r="BE36" i="1" s="1"/>
  <c r="CD34" i="1"/>
  <c r="BE34" i="1" s="1"/>
  <c r="CN32" i="1"/>
  <c r="BO32" i="1" s="1"/>
  <c r="CD32" i="1"/>
  <c r="BE32" i="1" s="1"/>
  <c r="CN31" i="1"/>
  <c r="BO31" i="1" s="1"/>
  <c r="CD31" i="1"/>
  <c r="BE31" i="1" s="1"/>
  <c r="CN30" i="1"/>
  <c r="BO30" i="1" s="1"/>
  <c r="CD30" i="1"/>
  <c r="BE30" i="1" s="1"/>
  <c r="CN29" i="1"/>
  <c r="BO29" i="1" s="1"/>
  <c r="CD29" i="1"/>
  <c r="BE29" i="1" s="1"/>
  <c r="CN28" i="1"/>
  <c r="BO28" i="1" s="1"/>
  <c r="CD28" i="1"/>
  <c r="BE28" i="1" s="1"/>
  <c r="CN27" i="1"/>
  <c r="BO27" i="1" s="1"/>
  <c r="CD27" i="1"/>
  <c r="BE27" i="1" s="1"/>
  <c r="CN26" i="1"/>
  <c r="BO26" i="1" s="1"/>
  <c r="CD26" i="1"/>
  <c r="BE26" i="1" s="1"/>
  <c r="CN25" i="1"/>
  <c r="CN20" i="1"/>
  <c r="BO20" i="1" s="1"/>
  <c r="CN19" i="1"/>
  <c r="BO19" i="1" s="1"/>
  <c r="CN18" i="1"/>
  <c r="BO18" i="1" s="1"/>
  <c r="CN17" i="1"/>
  <c r="BO17" i="1" s="1"/>
  <c r="CD17" i="1"/>
  <c r="BE17" i="1" s="1"/>
  <c r="CN16" i="1"/>
  <c r="BO16" i="1" s="1"/>
  <c r="CD16" i="1"/>
  <c r="BE16" i="1" s="1"/>
  <c r="CN15" i="1"/>
  <c r="BO15" i="1" s="1"/>
  <c r="CD15" i="1"/>
  <c r="BE15" i="1" s="1"/>
  <c r="CN14" i="1"/>
  <c r="BO14" i="1" s="1"/>
  <c r="CD14" i="1"/>
  <c r="BE14" i="1" s="1"/>
  <c r="CN11" i="1"/>
  <c r="BO11" i="1" s="1"/>
  <c r="CD11" i="1"/>
  <c r="BE11" i="1" s="1"/>
  <c r="CN10" i="1"/>
  <c r="BO10" i="1" s="1"/>
  <c r="CD10" i="1"/>
  <c r="BE10" i="1" s="1"/>
  <c r="CN9" i="1"/>
  <c r="BO9" i="1" s="1"/>
  <c r="CD9" i="1"/>
  <c r="BE9" i="1" s="1"/>
  <c r="CN8" i="1"/>
  <c r="BO8" i="1" s="1"/>
  <c r="CD8" i="1"/>
  <c r="BE8" i="1" s="1"/>
  <c r="AF44" i="1"/>
  <c r="G44" i="1" s="1"/>
  <c r="AI43" i="1"/>
  <c r="J43" i="1" s="1"/>
  <c r="AF43" i="1"/>
  <c r="G43" i="1" s="1"/>
  <c r="AI42" i="1"/>
  <c r="J42" i="1" s="1"/>
  <c r="AF42" i="1"/>
  <c r="G42" i="1" s="1"/>
  <c r="AF41" i="1"/>
  <c r="G41" i="1" s="1"/>
  <c r="AF38" i="1"/>
  <c r="G38" i="1" s="1"/>
  <c r="AF36" i="1"/>
  <c r="G36" i="1" s="1"/>
  <c r="AP34" i="1"/>
  <c r="Q34" i="1" s="1"/>
  <c r="AF34" i="1"/>
  <c r="G34" i="1" s="1"/>
  <c r="AP32" i="1"/>
  <c r="Q32" i="1" s="1"/>
  <c r="AF32" i="1"/>
  <c r="G32" i="1" s="1"/>
  <c r="AP31" i="1"/>
  <c r="Q31" i="1" s="1"/>
  <c r="AF31" i="1"/>
  <c r="G31" i="1" s="1"/>
  <c r="AP30" i="1"/>
  <c r="Q30" i="1" s="1"/>
  <c r="AF30" i="1"/>
  <c r="G30" i="1" s="1"/>
  <c r="AP29" i="1"/>
  <c r="Q29" i="1" s="1"/>
  <c r="AF29" i="1"/>
  <c r="G29" i="1" s="1"/>
  <c r="AP28" i="1"/>
  <c r="Q28" i="1" s="1"/>
  <c r="AF28" i="1"/>
  <c r="G28" i="1" s="1"/>
  <c r="AP27" i="1"/>
  <c r="Q27" i="1" s="1"/>
  <c r="AF27" i="1"/>
  <c r="G27" i="1" s="1"/>
  <c r="AP26" i="1"/>
  <c r="Q26" i="1" s="1"/>
  <c r="AF26" i="1"/>
  <c r="G26" i="1" s="1"/>
  <c r="AP25" i="1"/>
  <c r="Q25" i="1" s="1"/>
  <c r="AF24" i="1"/>
  <c r="G24" i="1" s="1"/>
  <c r="AP19" i="1"/>
  <c r="Q19" i="1" s="1"/>
  <c r="AP18" i="1"/>
  <c r="Q18" i="1" s="1"/>
  <c r="AP17" i="1"/>
  <c r="Q17" i="1" s="1"/>
  <c r="AF17" i="1"/>
  <c r="G17" i="1" s="1"/>
  <c r="AP16" i="1"/>
  <c r="Q16" i="1" s="1"/>
  <c r="AF16" i="1"/>
  <c r="G16" i="1" s="1"/>
  <c r="AP15" i="1"/>
  <c r="Q15" i="1" s="1"/>
  <c r="AF15" i="1"/>
  <c r="G15" i="1" s="1"/>
  <c r="AP14" i="1"/>
  <c r="Q14" i="1" s="1"/>
  <c r="AF14" i="1"/>
  <c r="G14" i="1" s="1"/>
  <c r="AP11" i="1"/>
  <c r="Q11" i="1" s="1"/>
  <c r="AF11" i="1"/>
  <c r="G11" i="1" s="1"/>
  <c r="AP10" i="1"/>
  <c r="Q10" i="1" s="1"/>
  <c r="AF10" i="1"/>
  <c r="G10" i="1" s="1"/>
  <c r="AP9" i="1"/>
  <c r="Q9" i="1" s="1"/>
  <c r="AF9" i="1"/>
  <c r="G9" i="1" s="1"/>
  <c r="AP8" i="1"/>
  <c r="Q8" i="1" s="1"/>
  <c r="AF8" i="1"/>
  <c r="G8" i="1" s="1"/>
  <c r="IP4" i="5"/>
  <c r="IO4" i="5" s="1"/>
  <c r="IP4" i="4"/>
  <c r="IO4" i="4" s="1"/>
  <c r="HB4" i="5"/>
  <c r="HA4" i="5" s="1"/>
  <c r="HB4" i="4"/>
  <c r="HA4" i="4" s="1"/>
  <c r="FN4" i="5"/>
  <c r="FM4" i="5" s="1"/>
  <c r="FN4" i="4"/>
  <c r="FM4" i="4" s="1"/>
  <c r="DZ4" i="5"/>
  <c r="DY4" i="5" s="1"/>
  <c r="CL4" i="5"/>
  <c r="CK4" i="5" s="1"/>
  <c r="CL4" i="4"/>
  <c r="CK4" i="4" s="1"/>
  <c r="AP44" i="1"/>
  <c r="Q44" i="1" s="1"/>
  <c r="AP43" i="1"/>
  <c r="Q43" i="1" s="1"/>
  <c r="AP42" i="1"/>
  <c r="Q42" i="1" s="1"/>
  <c r="AP41" i="1"/>
  <c r="Q41" i="1" s="1"/>
  <c r="AP38" i="1"/>
  <c r="Q38" i="1" s="1"/>
  <c r="AP36" i="1"/>
  <c r="Q36" i="1" s="1"/>
  <c r="CN42" i="1"/>
  <c r="BO42" i="1" s="1"/>
  <c r="CN43" i="1"/>
  <c r="BO43" i="1" s="1"/>
  <c r="CN24" i="1"/>
  <c r="BO24" i="1" s="1"/>
  <c r="CN23" i="1"/>
  <c r="BO23" i="1" s="1"/>
  <c r="AP24" i="1"/>
  <c r="Q24" i="1" s="1"/>
  <c r="AP23" i="1"/>
  <c r="Q23" i="1" s="1"/>
  <c r="AO27" i="1"/>
  <c r="P27" i="1" s="1"/>
  <c r="AO28" i="1"/>
  <c r="P28" i="1" s="1"/>
  <c r="AO29" i="1"/>
  <c r="P29" i="1" s="1"/>
  <c r="AO30" i="1"/>
  <c r="P30" i="1" s="1"/>
  <c r="AO31" i="1"/>
  <c r="P31" i="1" s="1"/>
  <c r="AO32" i="1"/>
  <c r="P32" i="1" s="1"/>
  <c r="AO26" i="1"/>
  <c r="P26" i="1" s="1"/>
  <c r="AO25" i="1"/>
  <c r="P25" i="1" s="1"/>
  <c r="DX4" i="4"/>
  <c r="DW4" i="4" s="1"/>
  <c r="AO8" i="1"/>
  <c r="P8" i="1" s="1"/>
  <c r="AO9" i="1"/>
  <c r="P9" i="1" s="1"/>
  <c r="AO10" i="1"/>
  <c r="P10" i="1" s="1"/>
  <c r="AO11" i="1"/>
  <c r="P11" i="1" s="1"/>
  <c r="AO14" i="1"/>
  <c r="P14" i="1" s="1"/>
  <c r="AO15" i="1"/>
  <c r="P15" i="1" s="1"/>
  <c r="AO16" i="1"/>
  <c r="P16" i="1" s="1"/>
  <c r="AO17" i="1"/>
  <c r="P17" i="1" s="1"/>
  <c r="AO18" i="1"/>
  <c r="P18" i="1" s="1"/>
  <c r="AO19" i="1"/>
  <c r="P19" i="1" s="1"/>
  <c r="AO34" i="1"/>
  <c r="P34" i="1" s="1"/>
  <c r="AO36" i="1"/>
  <c r="P36" i="1" s="1"/>
  <c r="AO38" i="1"/>
  <c r="P38" i="1" s="1"/>
  <c r="AO41" i="1"/>
  <c r="P41" i="1" s="1"/>
  <c r="AO42" i="1"/>
  <c r="P42" i="1" s="1"/>
  <c r="AO43" i="1"/>
  <c r="P43" i="1" s="1"/>
  <c r="AO44" i="1"/>
  <c r="P44" i="1" s="1"/>
  <c r="IN4" i="5"/>
  <c r="IM4" i="5" s="1"/>
  <c r="GZ4" i="5"/>
  <c r="GY4" i="5" s="1"/>
  <c r="FL4" i="5"/>
  <c r="FK4" i="5" s="1"/>
  <c r="DX4" i="5"/>
  <c r="DW4" i="5" s="1"/>
  <c r="CJ4" i="5"/>
  <c r="CI4" i="5" s="1"/>
  <c r="AV4" i="5"/>
  <c r="AU4" i="5" s="1"/>
  <c r="IN4" i="4"/>
  <c r="IM4" i="4" s="1"/>
  <c r="GZ4" i="4"/>
  <c r="GY4" i="4" s="1"/>
  <c r="FL4" i="4"/>
  <c r="CJ4" i="4"/>
  <c r="AV4" i="4"/>
  <c r="AU4" i="4" s="1"/>
  <c r="CC44" i="1"/>
  <c r="BD44" i="1" s="1"/>
  <c r="CC43" i="1"/>
  <c r="BD43" i="1" s="1"/>
  <c r="CC42" i="1"/>
  <c r="BD42" i="1" s="1"/>
  <c r="CC41" i="1"/>
  <c r="BD41" i="1" s="1"/>
  <c r="CC38" i="1"/>
  <c r="BD38" i="1" s="1"/>
  <c r="CC36" i="1"/>
  <c r="BD36" i="1" s="1"/>
  <c r="CC34" i="1"/>
  <c r="BD34" i="1" s="1"/>
  <c r="CC32" i="1"/>
  <c r="BD32" i="1" s="1"/>
  <c r="CC31" i="1"/>
  <c r="BD31" i="1" s="1"/>
  <c r="CC30" i="1"/>
  <c r="BD30" i="1" s="1"/>
  <c r="CC29" i="1"/>
  <c r="BD29" i="1" s="1"/>
  <c r="CC28" i="1"/>
  <c r="BD28" i="1" s="1"/>
  <c r="CC27" i="1"/>
  <c r="BD27" i="1" s="1"/>
  <c r="CC26" i="1"/>
  <c r="BD26" i="1" s="1"/>
  <c r="AB22" i="5"/>
  <c r="AA22" i="5" s="1"/>
  <c r="BP22" i="5"/>
  <c r="BO22" i="5" s="1"/>
  <c r="DD22" i="5"/>
  <c r="DC22" i="5" s="1"/>
  <c r="ER22" i="5"/>
  <c r="GF22" i="5"/>
  <c r="GE22" i="5" s="1"/>
  <c r="HT22" i="5"/>
  <c r="HS22" i="5" s="1"/>
  <c r="CC20" i="1"/>
  <c r="BD20" i="1" s="1"/>
  <c r="CC18" i="1"/>
  <c r="BD18" i="1" s="1"/>
  <c r="CC17" i="1"/>
  <c r="BD17" i="1" s="1"/>
  <c r="CC16" i="1"/>
  <c r="BD16" i="1" s="1"/>
  <c r="CC15" i="1"/>
  <c r="BD15" i="1" s="1"/>
  <c r="CC14" i="1"/>
  <c r="BD14" i="1" s="1"/>
  <c r="CC11" i="1"/>
  <c r="BD11" i="1" s="1"/>
  <c r="CC10" i="1"/>
  <c r="BD10" i="1" s="1"/>
  <c r="CC9" i="1"/>
  <c r="BD9" i="1" s="1"/>
  <c r="CC8" i="1"/>
  <c r="BD8" i="1" s="1"/>
  <c r="AE44" i="1"/>
  <c r="F44" i="1" s="1"/>
  <c r="AE43" i="1"/>
  <c r="F43" i="1" s="1"/>
  <c r="AE42" i="1"/>
  <c r="F42" i="1" s="1"/>
  <c r="AE41" i="1"/>
  <c r="F41" i="1" s="1"/>
  <c r="AE38" i="1"/>
  <c r="F38" i="1" s="1"/>
  <c r="AE36" i="1"/>
  <c r="F36" i="1" s="1"/>
  <c r="AE34" i="1"/>
  <c r="F34" i="1" s="1"/>
  <c r="AE32" i="1"/>
  <c r="F32" i="1" s="1"/>
  <c r="AE31" i="1"/>
  <c r="F31" i="1" s="1"/>
  <c r="AE30" i="1"/>
  <c r="F30" i="1" s="1"/>
  <c r="AE29" i="1"/>
  <c r="F29" i="1" s="1"/>
  <c r="AE28" i="1"/>
  <c r="F28" i="1" s="1"/>
  <c r="AE27" i="1"/>
  <c r="F27" i="1" s="1"/>
  <c r="AE26" i="1"/>
  <c r="F26" i="1" s="1"/>
  <c r="AE24" i="1"/>
  <c r="F24" i="1" s="1"/>
  <c r="AB22" i="4"/>
  <c r="AA22" i="4" s="1"/>
  <c r="BP22" i="4"/>
  <c r="BO22" i="4" s="1"/>
  <c r="DD22" i="4"/>
  <c r="DC22" i="4" s="1"/>
  <c r="ER22" i="4"/>
  <c r="GF22" i="4"/>
  <c r="GE22" i="4" s="1"/>
  <c r="HT22" i="4"/>
  <c r="AE18" i="1"/>
  <c r="F18" i="1" s="1"/>
  <c r="AE17" i="1"/>
  <c r="F17" i="1" s="1"/>
  <c r="AE16" i="1"/>
  <c r="F16" i="1" s="1"/>
  <c r="AE15" i="1"/>
  <c r="F15" i="1" s="1"/>
  <c r="AE14" i="1"/>
  <c r="F14" i="1" s="1"/>
  <c r="AE11" i="1"/>
  <c r="F11" i="1" s="1"/>
  <c r="AE10" i="1"/>
  <c r="F10" i="1" s="1"/>
  <c r="AE9" i="1"/>
  <c r="F9" i="1" s="1"/>
  <c r="AE8" i="1"/>
  <c r="F8" i="1" s="1"/>
  <c r="AO24" i="1"/>
  <c r="P24" i="1" s="1"/>
  <c r="AO23" i="1"/>
  <c r="P23" i="1" s="1"/>
  <c r="CL8" i="1"/>
  <c r="BM8" i="1" s="1"/>
  <c r="CL9" i="1"/>
  <c r="BM9" i="1" s="1"/>
  <c r="CL10" i="1"/>
  <c r="BM10" i="1" s="1"/>
  <c r="CL11" i="1"/>
  <c r="BM11" i="1" s="1"/>
  <c r="FJ4" i="4"/>
  <c r="FI4" i="4" s="1"/>
  <c r="AP4" i="5"/>
  <c r="AT4" i="5"/>
  <c r="AS4" i="5" s="1"/>
  <c r="AR4" i="5"/>
  <c r="AQ4" i="5" s="1"/>
  <c r="AN4" i="5"/>
  <c r="AM4" i="5" s="1"/>
  <c r="AN22" i="5"/>
  <c r="AL4" i="5"/>
  <c r="AL22" i="5"/>
  <c r="AK22" i="5" s="1"/>
  <c r="AJ4" i="5"/>
  <c r="AJ22" i="5"/>
  <c r="AI22" i="5" s="1"/>
  <c r="AH4" i="5"/>
  <c r="AG4" i="5" s="1"/>
  <c r="AH22" i="5"/>
  <c r="AG22" i="5" s="1"/>
  <c r="AF4" i="5"/>
  <c r="AE4" i="5" s="1"/>
  <c r="AF22" i="5"/>
  <c r="AE22" i="5" s="1"/>
  <c r="AD4" i="5"/>
  <c r="AD17" i="5"/>
  <c r="CD20" i="1" s="1"/>
  <c r="AB4" i="5"/>
  <c r="Z4" i="5"/>
  <c r="Z22" i="5"/>
  <c r="X4" i="5"/>
  <c r="W4" i="5" s="1"/>
  <c r="X22" i="5"/>
  <c r="W22" i="5" s="1"/>
  <c r="V4" i="5"/>
  <c r="U4" i="5" s="1"/>
  <c r="V22" i="5"/>
  <c r="AT4" i="4"/>
  <c r="IL4" i="5"/>
  <c r="IK4" i="5" s="1"/>
  <c r="GX4" i="5"/>
  <c r="GW4" i="5" s="1"/>
  <c r="FJ4" i="5"/>
  <c r="FI4" i="5" s="1"/>
  <c r="DV4" i="5"/>
  <c r="DU4" i="5" s="1"/>
  <c r="CH4" i="5"/>
  <c r="CG4" i="5" s="1"/>
  <c r="CL43" i="1"/>
  <c r="BM43" i="1" s="1"/>
  <c r="CB43" i="1"/>
  <c r="BC43" i="1" s="1"/>
  <c r="CL44" i="1"/>
  <c r="BM44" i="1" s="1"/>
  <c r="CB44" i="1"/>
  <c r="BC44" i="1" s="1"/>
  <c r="CL42" i="1"/>
  <c r="BM42" i="1" s="1"/>
  <c r="CB42" i="1"/>
  <c r="BC42" i="1" s="1"/>
  <c r="CL41" i="1"/>
  <c r="BM41" i="1" s="1"/>
  <c r="CB41" i="1"/>
  <c r="BC41" i="1" s="1"/>
  <c r="CL38" i="1"/>
  <c r="BM38" i="1" s="1"/>
  <c r="CB38" i="1"/>
  <c r="BC38" i="1" s="1"/>
  <c r="CL36" i="1"/>
  <c r="BM36" i="1" s="1"/>
  <c r="CB36" i="1"/>
  <c r="BC36" i="1" s="1"/>
  <c r="CB34" i="1"/>
  <c r="BC34" i="1" s="1"/>
  <c r="CL32" i="1"/>
  <c r="BM32" i="1" s="1"/>
  <c r="CB32" i="1"/>
  <c r="BC32" i="1" s="1"/>
  <c r="CL31" i="1"/>
  <c r="BM31" i="1" s="1"/>
  <c r="CB31" i="1"/>
  <c r="BC31" i="1" s="1"/>
  <c r="CL30" i="1"/>
  <c r="BM30" i="1" s="1"/>
  <c r="CB30" i="1"/>
  <c r="BC30" i="1" s="1"/>
  <c r="CL29" i="1"/>
  <c r="BM29" i="1" s="1"/>
  <c r="CB29" i="1"/>
  <c r="BC29" i="1" s="1"/>
  <c r="CL28" i="1"/>
  <c r="BM28" i="1" s="1"/>
  <c r="CB28" i="1"/>
  <c r="BC28" i="1" s="1"/>
  <c r="CL27" i="1"/>
  <c r="BM27" i="1" s="1"/>
  <c r="CB27" i="1"/>
  <c r="BC27" i="1" s="1"/>
  <c r="CL26" i="1"/>
  <c r="BM26" i="1" s="1"/>
  <c r="CB26" i="1"/>
  <c r="BC26" i="1" s="1"/>
  <c r="CL25" i="1"/>
  <c r="BM25" i="1" s="1"/>
  <c r="BN22" i="5"/>
  <c r="BM22" i="5" s="1"/>
  <c r="DB22" i="5"/>
  <c r="DA22" i="5" s="1"/>
  <c r="EP22" i="5"/>
  <c r="EO22" i="5" s="1"/>
  <c r="GD22" i="5"/>
  <c r="GC22" i="5" s="1"/>
  <c r="HR22" i="5"/>
  <c r="HQ22" i="5" s="1"/>
  <c r="CL20" i="1"/>
  <c r="BM20" i="1" s="1"/>
  <c r="CB20" i="1"/>
  <c r="BC20" i="1" s="1"/>
  <c r="CL19" i="1"/>
  <c r="BM19" i="1" s="1"/>
  <c r="CL18" i="1"/>
  <c r="BM18" i="1" s="1"/>
  <c r="CB18" i="1"/>
  <c r="BC18" i="1" s="1"/>
  <c r="CL17" i="1"/>
  <c r="BM17" i="1" s="1"/>
  <c r="CB17" i="1"/>
  <c r="BC17" i="1" s="1"/>
  <c r="CL16" i="1"/>
  <c r="BM16" i="1" s="1"/>
  <c r="CB16" i="1"/>
  <c r="BC16" i="1" s="1"/>
  <c r="CL15" i="1"/>
  <c r="BM15" i="1" s="1"/>
  <c r="CB15" i="1"/>
  <c r="BC15" i="1" s="1"/>
  <c r="CL14" i="1"/>
  <c r="BM14" i="1" s="1"/>
  <c r="CB14" i="1"/>
  <c r="BC14" i="1" s="1"/>
  <c r="CB11" i="1"/>
  <c r="BC11" i="1" s="1"/>
  <c r="CB10" i="1"/>
  <c r="BC10" i="1" s="1"/>
  <c r="CB9" i="1"/>
  <c r="BC9" i="1" s="1"/>
  <c r="CB8" i="1"/>
  <c r="BC8" i="1" s="1"/>
  <c r="IL4" i="4"/>
  <c r="IK4" i="4" s="1"/>
  <c r="GX4" i="4"/>
  <c r="GW4" i="4" s="1"/>
  <c r="DV4" i="4"/>
  <c r="DU4" i="4" s="1"/>
  <c r="CH4" i="4"/>
  <c r="CG4" i="4" s="1"/>
  <c r="AN25" i="1"/>
  <c r="O25" i="1" s="1"/>
  <c r="AN26" i="1"/>
  <c r="O26" i="1" s="1"/>
  <c r="AN27" i="1"/>
  <c r="O27" i="1" s="1"/>
  <c r="AN28" i="1"/>
  <c r="O28" i="1" s="1"/>
  <c r="AN29" i="1"/>
  <c r="O29" i="1" s="1"/>
  <c r="AN30" i="1"/>
  <c r="O30" i="1" s="1"/>
  <c r="AN31" i="1"/>
  <c r="O31" i="1" s="1"/>
  <c r="AN32" i="1"/>
  <c r="O32" i="1" s="1"/>
  <c r="AN14" i="1"/>
  <c r="O14" i="1" s="1"/>
  <c r="AN15" i="1"/>
  <c r="O15" i="1" s="1"/>
  <c r="AN16" i="1"/>
  <c r="O16" i="1" s="1"/>
  <c r="AN17" i="1"/>
  <c r="O17" i="1" s="1"/>
  <c r="AN18" i="1"/>
  <c r="O18" i="1" s="1"/>
  <c r="AN19" i="1"/>
  <c r="O19" i="1" s="1"/>
  <c r="AN8" i="1"/>
  <c r="O8" i="1" s="1"/>
  <c r="AN9" i="1"/>
  <c r="O9" i="1" s="1"/>
  <c r="AN10" i="1"/>
  <c r="O10" i="1" s="1"/>
  <c r="AN11" i="1"/>
  <c r="O11" i="1" s="1"/>
  <c r="AN34" i="1"/>
  <c r="O34" i="1" s="1"/>
  <c r="AD34" i="1"/>
  <c r="E34" i="1" s="1"/>
  <c r="AD32" i="1"/>
  <c r="E32" i="1" s="1"/>
  <c r="AD31" i="1"/>
  <c r="E31" i="1" s="1"/>
  <c r="AD30" i="1"/>
  <c r="E30" i="1" s="1"/>
  <c r="AD29" i="1"/>
  <c r="E29" i="1" s="1"/>
  <c r="AD28" i="1"/>
  <c r="E28" i="1" s="1"/>
  <c r="AD27" i="1"/>
  <c r="E27" i="1" s="1"/>
  <c r="AD26" i="1"/>
  <c r="E26" i="1" s="1"/>
  <c r="AD24" i="1"/>
  <c r="E24" i="1" s="1"/>
  <c r="Z22" i="4"/>
  <c r="AD23" i="1" s="1"/>
  <c r="BN22" i="4"/>
  <c r="DB22" i="4"/>
  <c r="DA22" i="4" s="1"/>
  <c r="EP22" i="4"/>
  <c r="EO22" i="4" s="1"/>
  <c r="GD22" i="4"/>
  <c r="HR22" i="4"/>
  <c r="HQ22" i="4" s="1"/>
  <c r="AD18" i="1"/>
  <c r="E18" i="1" s="1"/>
  <c r="AD17" i="1"/>
  <c r="E17" i="1" s="1"/>
  <c r="AD16" i="1"/>
  <c r="E16" i="1" s="1"/>
  <c r="AD15" i="1"/>
  <c r="E15" i="1" s="1"/>
  <c r="AD14" i="1"/>
  <c r="E14" i="1" s="1"/>
  <c r="AD11" i="1"/>
  <c r="E11" i="1" s="1"/>
  <c r="AD10" i="1"/>
  <c r="E10" i="1" s="1"/>
  <c r="AD9" i="1"/>
  <c r="E9" i="1" s="1"/>
  <c r="AD8" i="1"/>
  <c r="E8" i="1" s="1"/>
  <c r="AN44" i="1"/>
  <c r="O44" i="1" s="1"/>
  <c r="AN43" i="1"/>
  <c r="O43" i="1" s="1"/>
  <c r="AN42" i="1"/>
  <c r="O42" i="1" s="1"/>
  <c r="AN41" i="1"/>
  <c r="O41" i="1" s="1"/>
  <c r="AN38" i="1"/>
  <c r="O38" i="1" s="1"/>
  <c r="AN36" i="1"/>
  <c r="O36" i="1" s="1"/>
  <c r="CJ9" i="1"/>
  <c r="BK9" i="1" s="1"/>
  <c r="CJ10" i="1"/>
  <c r="BK10" i="1" s="1"/>
  <c r="CJ11" i="1"/>
  <c r="BK11" i="1" s="1"/>
  <c r="CJ15" i="1"/>
  <c r="BK15" i="1" s="1"/>
  <c r="CJ16" i="1"/>
  <c r="BK16" i="1" s="1"/>
  <c r="CJ17" i="1"/>
  <c r="BK17" i="1" s="1"/>
  <c r="CJ18" i="1"/>
  <c r="BK18" i="1" s="1"/>
  <c r="CJ19" i="1"/>
  <c r="BK19" i="1" s="1"/>
  <c r="CJ20" i="1"/>
  <c r="BK20" i="1" s="1"/>
  <c r="AL44" i="1"/>
  <c r="M44" i="1" s="1"/>
  <c r="AL43" i="1"/>
  <c r="M43" i="1" s="1"/>
  <c r="AL42" i="1"/>
  <c r="M42" i="1" s="1"/>
  <c r="AL41" i="1"/>
  <c r="M41" i="1" s="1"/>
  <c r="AK44" i="1"/>
  <c r="L44" i="1" s="1"/>
  <c r="AK43" i="1"/>
  <c r="L43" i="1" s="1"/>
  <c r="AK42" i="1"/>
  <c r="L42" i="1" s="1"/>
  <c r="AK41" i="1"/>
  <c r="L41" i="1" s="1"/>
  <c r="AB44" i="1"/>
  <c r="C44" i="1" s="1"/>
  <c r="AM42" i="1"/>
  <c r="N42" i="1" s="1"/>
  <c r="AM43" i="1"/>
  <c r="N43" i="1" s="1"/>
  <c r="AM44" i="1"/>
  <c r="N44" i="1" s="1"/>
  <c r="CL24" i="1"/>
  <c r="BM24" i="1" s="1"/>
  <c r="CL23" i="1"/>
  <c r="BM23" i="1" s="1"/>
  <c r="AM41" i="1"/>
  <c r="N41" i="1" s="1"/>
  <c r="DR4" i="4"/>
  <c r="DQ4" i="4" s="1"/>
  <c r="DP4" i="4"/>
  <c r="DO4" i="4" s="1"/>
  <c r="DP22" i="4"/>
  <c r="FF4" i="4"/>
  <c r="FD4" i="4"/>
  <c r="FC4" i="4" s="1"/>
  <c r="FD22" i="4"/>
  <c r="FC22" i="4" s="1"/>
  <c r="IF4" i="4"/>
  <c r="IE4" i="4" s="1"/>
  <c r="IF22" i="4"/>
  <c r="CK9" i="1"/>
  <c r="AN24" i="1"/>
  <c r="O24" i="1" s="1"/>
  <c r="AN23" i="1"/>
  <c r="O23" i="1" s="1"/>
  <c r="AM23" i="1"/>
  <c r="N23" i="1" s="1"/>
  <c r="AM38" i="1"/>
  <c r="N38" i="1" s="1"/>
  <c r="AM36" i="1"/>
  <c r="N36" i="1" s="1"/>
  <c r="AM34" i="1"/>
  <c r="N34" i="1" s="1"/>
  <c r="AM32" i="1"/>
  <c r="N32" i="1" s="1"/>
  <c r="AM31" i="1"/>
  <c r="N31" i="1" s="1"/>
  <c r="AM30" i="1"/>
  <c r="N30" i="1" s="1"/>
  <c r="AM29" i="1"/>
  <c r="N29" i="1" s="1"/>
  <c r="AM28" i="1"/>
  <c r="N28" i="1" s="1"/>
  <c r="AM27" i="1"/>
  <c r="N27" i="1" s="1"/>
  <c r="AM26" i="1"/>
  <c r="N26" i="1" s="1"/>
  <c r="AM25" i="1"/>
  <c r="N25" i="1" s="1"/>
  <c r="AM24" i="1"/>
  <c r="N24" i="1" s="1"/>
  <c r="AM19" i="1"/>
  <c r="N19" i="1" s="1"/>
  <c r="AM18" i="1"/>
  <c r="N18" i="1" s="1"/>
  <c r="AM17" i="1"/>
  <c r="N17" i="1" s="1"/>
  <c r="AM16" i="1"/>
  <c r="N16" i="1" s="1"/>
  <c r="AM15" i="1"/>
  <c r="N15" i="1" s="1"/>
  <c r="AM14" i="1"/>
  <c r="N14" i="1" s="1"/>
  <c r="AM11" i="1"/>
  <c r="N11" i="1" s="1"/>
  <c r="AM10" i="1"/>
  <c r="N10" i="1" s="1"/>
  <c r="AM9" i="1"/>
  <c r="N9" i="1" s="1"/>
  <c r="AM8" i="1"/>
  <c r="N8" i="1" s="1"/>
  <c r="BJ22" i="5"/>
  <c r="BI22" i="5" s="1"/>
  <c r="CX22" i="5"/>
  <c r="CW22" i="5" s="1"/>
  <c r="EL22" i="5"/>
  <c r="EK22" i="5" s="1"/>
  <c r="FZ22" i="5"/>
  <c r="FY22" i="5" s="1"/>
  <c r="HN22" i="5"/>
  <c r="HM22" i="5" s="1"/>
  <c r="U22" i="5"/>
  <c r="AR4" i="4"/>
  <c r="AQ4" i="4" s="1"/>
  <c r="AP4" i="4"/>
  <c r="AO4" i="4" s="1"/>
  <c r="AP19" i="4"/>
  <c r="AO19" i="4" s="1"/>
  <c r="AN4" i="4"/>
  <c r="AM4" i="4" s="1"/>
  <c r="AN22" i="4"/>
  <c r="AN19" i="4" s="1"/>
  <c r="AK20" i="1" s="1"/>
  <c r="AL4" i="4"/>
  <c r="AK4" i="4" s="1"/>
  <c r="AL22" i="4"/>
  <c r="AJ4" i="4"/>
  <c r="AJ22" i="4"/>
  <c r="AH4" i="4"/>
  <c r="AG4" i="4" s="1"/>
  <c r="AH22" i="4"/>
  <c r="AG22" i="4" s="1"/>
  <c r="AF4" i="4"/>
  <c r="AE4" i="4" s="1"/>
  <c r="AF22" i="4"/>
  <c r="AG23" i="1" s="1"/>
  <c r="AD4" i="4"/>
  <c r="AC4" i="4" s="1"/>
  <c r="AD17" i="4"/>
  <c r="AD22" i="4" s="1"/>
  <c r="AF19" i="1" s="1"/>
  <c r="AB4" i="4"/>
  <c r="AA4" i="4" s="1"/>
  <c r="Z4" i="4"/>
  <c r="Y4" i="4" s="1"/>
  <c r="X4" i="4"/>
  <c r="X22" i="4"/>
  <c r="W22" i="4" s="1"/>
  <c r="BL22" i="5"/>
  <c r="BK22" i="5" s="1"/>
  <c r="CZ22" i="5"/>
  <c r="CY22" i="5" s="1"/>
  <c r="EN22" i="5"/>
  <c r="EM22" i="5" s="1"/>
  <c r="GB22" i="5"/>
  <c r="GA22" i="5" s="1"/>
  <c r="HP22" i="5"/>
  <c r="HO22" i="5" s="1"/>
  <c r="CA26" i="1"/>
  <c r="BB26" i="1" s="1"/>
  <c r="CA27" i="1"/>
  <c r="BB27" i="1" s="1"/>
  <c r="CA28" i="1"/>
  <c r="BB28" i="1" s="1"/>
  <c r="CA29" i="1"/>
  <c r="BB29" i="1" s="1"/>
  <c r="CA30" i="1"/>
  <c r="BB30" i="1" s="1"/>
  <c r="CA31" i="1"/>
  <c r="BB31" i="1" s="1"/>
  <c r="CA32" i="1"/>
  <c r="BB32" i="1" s="1"/>
  <c r="BR22" i="5"/>
  <c r="BQ22" i="5" s="1"/>
  <c r="DF22" i="5"/>
  <c r="DE22" i="5" s="1"/>
  <c r="ET22" i="5"/>
  <c r="ES22" i="5" s="1"/>
  <c r="GH22" i="5"/>
  <c r="GG22" i="5" s="1"/>
  <c r="HV22" i="5"/>
  <c r="HU22" i="5" s="1"/>
  <c r="BT22" i="5"/>
  <c r="BS22" i="5" s="1"/>
  <c r="DH22" i="5"/>
  <c r="DG22" i="5" s="1"/>
  <c r="EV22" i="5"/>
  <c r="EU22" i="5" s="1"/>
  <c r="GJ22" i="5"/>
  <c r="GI22" i="5" s="1"/>
  <c r="HX22" i="5"/>
  <c r="HW22" i="5"/>
  <c r="BV22" i="5"/>
  <c r="DJ22" i="5"/>
  <c r="DI22" i="5" s="1"/>
  <c r="EX22" i="5"/>
  <c r="EW22" i="5" s="1"/>
  <c r="GL22" i="5"/>
  <c r="GK22" i="5" s="1"/>
  <c r="HZ22" i="5"/>
  <c r="HY22" i="5" s="1"/>
  <c r="CF26" i="1"/>
  <c r="BG26" i="1" s="1"/>
  <c r="CF27" i="1"/>
  <c r="BG27" i="1" s="1"/>
  <c r="CF28" i="1"/>
  <c r="BG28" i="1" s="1"/>
  <c r="CF29" i="1"/>
  <c r="BG29" i="1" s="1"/>
  <c r="CF30" i="1"/>
  <c r="BG30" i="1" s="1"/>
  <c r="CF31" i="1"/>
  <c r="BG31" i="1" s="1"/>
  <c r="CF32" i="1"/>
  <c r="BG32" i="1" s="1"/>
  <c r="BX22" i="5"/>
  <c r="BW22" i="5" s="1"/>
  <c r="DL22" i="5"/>
  <c r="DK22" i="5" s="1"/>
  <c r="EZ22" i="5"/>
  <c r="EY22" i="5" s="1"/>
  <c r="GN22" i="5"/>
  <c r="GM22" i="5" s="1"/>
  <c r="IB22" i="5"/>
  <c r="IA22" i="5" s="1"/>
  <c r="CG26" i="1"/>
  <c r="BH26" i="1" s="1"/>
  <c r="CG27" i="1"/>
  <c r="BH27" i="1" s="1"/>
  <c r="CG28" i="1"/>
  <c r="BH28" i="1" s="1"/>
  <c r="CG29" i="1"/>
  <c r="BH29" i="1" s="1"/>
  <c r="CG30" i="1"/>
  <c r="BH30" i="1" s="1"/>
  <c r="CG31" i="1"/>
  <c r="BH31" i="1" s="1"/>
  <c r="CG32" i="1"/>
  <c r="BH32" i="1" s="1"/>
  <c r="BZ22" i="5"/>
  <c r="DN22" i="5"/>
  <c r="DM22" i="5" s="1"/>
  <c r="FB22" i="5"/>
  <c r="FA22" i="5" s="1"/>
  <c r="GP22" i="5"/>
  <c r="GO22" i="5" s="1"/>
  <c r="ID22" i="5"/>
  <c r="IC22" i="5" s="1"/>
  <c r="CH26" i="1"/>
  <c r="BI26" i="1" s="1"/>
  <c r="CH27" i="1"/>
  <c r="BI27" i="1" s="1"/>
  <c r="CH28" i="1"/>
  <c r="BI28" i="1" s="1"/>
  <c r="CH29" i="1"/>
  <c r="BI29" i="1" s="1"/>
  <c r="CH30" i="1"/>
  <c r="BI30" i="1" s="1"/>
  <c r="CH31" i="1"/>
  <c r="BI31" i="1" s="1"/>
  <c r="CH32" i="1"/>
  <c r="BI32" i="1" s="1"/>
  <c r="CB22" i="5"/>
  <c r="DP22" i="5"/>
  <c r="DO22" i="5" s="1"/>
  <c r="FD22" i="5"/>
  <c r="FC22" i="5" s="1"/>
  <c r="GR22" i="5"/>
  <c r="GQ22" i="5" s="1"/>
  <c r="IF22" i="5"/>
  <c r="IE22" i="5" s="1"/>
  <c r="CI26" i="1"/>
  <c r="BJ26" i="1" s="1"/>
  <c r="CI27" i="1"/>
  <c r="BJ27" i="1" s="1"/>
  <c r="CI28" i="1"/>
  <c r="BJ28" i="1" s="1"/>
  <c r="CI29" i="1"/>
  <c r="BJ29" i="1" s="1"/>
  <c r="CI30" i="1"/>
  <c r="BJ30" i="1" s="1"/>
  <c r="CI31" i="1"/>
  <c r="BJ31" i="1" s="1"/>
  <c r="CI32" i="1"/>
  <c r="BJ32" i="1" s="1"/>
  <c r="CJ25" i="1"/>
  <c r="BK25" i="1" s="1"/>
  <c r="CJ26" i="1"/>
  <c r="BK26" i="1" s="1"/>
  <c r="CJ27" i="1"/>
  <c r="BK27" i="1" s="1"/>
  <c r="CJ28" i="1"/>
  <c r="BK28" i="1" s="1"/>
  <c r="CJ29" i="1"/>
  <c r="BK29" i="1" s="1"/>
  <c r="CJ30" i="1"/>
  <c r="BK30" i="1" s="1"/>
  <c r="CJ31" i="1"/>
  <c r="BK31" i="1" s="1"/>
  <c r="CJ32" i="1"/>
  <c r="BK32" i="1" s="1"/>
  <c r="CK25" i="1"/>
  <c r="BL25" i="1" s="1"/>
  <c r="CK26" i="1"/>
  <c r="BL26" i="1" s="1"/>
  <c r="CK27" i="1"/>
  <c r="BL27" i="1" s="1"/>
  <c r="CK28" i="1"/>
  <c r="BL28" i="1" s="1"/>
  <c r="CK29" i="1"/>
  <c r="BL29" i="1" s="1"/>
  <c r="CK30" i="1"/>
  <c r="BL30" i="1" s="1"/>
  <c r="CK31" i="1"/>
  <c r="BL31" i="1" s="1"/>
  <c r="CK32" i="1"/>
  <c r="BL32" i="1" s="1"/>
  <c r="AC24" i="1"/>
  <c r="D24" i="1" s="1"/>
  <c r="BL22" i="4"/>
  <c r="CZ22" i="4"/>
  <c r="CY22" i="4" s="1"/>
  <c r="EN22" i="4"/>
  <c r="EM22" i="4" s="1"/>
  <c r="GB22" i="4"/>
  <c r="GA22" i="4" s="1"/>
  <c r="HP22" i="4"/>
  <c r="HO22" i="4" s="1"/>
  <c r="AC26" i="1"/>
  <c r="D26" i="1" s="1"/>
  <c r="AC27" i="1"/>
  <c r="D27" i="1" s="1"/>
  <c r="AC28" i="1"/>
  <c r="D28" i="1" s="1"/>
  <c r="AC29" i="1"/>
  <c r="D29" i="1" s="1"/>
  <c r="AC30" i="1"/>
  <c r="D30" i="1" s="1"/>
  <c r="AC31" i="1"/>
  <c r="D31" i="1" s="1"/>
  <c r="AC32" i="1"/>
  <c r="D32" i="1" s="1"/>
  <c r="BR22" i="4"/>
  <c r="DF22" i="4"/>
  <c r="ET22" i="4"/>
  <c r="GH22" i="4"/>
  <c r="GG22" i="4" s="1"/>
  <c r="HV22" i="4"/>
  <c r="BT22" i="4"/>
  <c r="BS22" i="4" s="1"/>
  <c r="DH22" i="4"/>
  <c r="EV22" i="4"/>
  <c r="GJ22" i="4"/>
  <c r="GI22" i="4" s="1"/>
  <c r="HX22" i="4"/>
  <c r="AH24" i="1"/>
  <c r="I24" i="1" s="1"/>
  <c r="BV22" i="4"/>
  <c r="DJ22" i="4"/>
  <c r="EX22" i="4"/>
  <c r="EW22" i="4" s="1"/>
  <c r="GL22" i="4"/>
  <c r="GK22" i="4" s="1"/>
  <c r="HZ22" i="4"/>
  <c r="AH26" i="1"/>
  <c r="I26" i="1" s="1"/>
  <c r="AH27" i="1"/>
  <c r="I27" i="1" s="1"/>
  <c r="AH28" i="1"/>
  <c r="I28" i="1" s="1"/>
  <c r="AH29" i="1"/>
  <c r="I29" i="1" s="1"/>
  <c r="AH30" i="1"/>
  <c r="I30" i="1" s="1"/>
  <c r="AH31" i="1"/>
  <c r="I31" i="1" s="1"/>
  <c r="AH32" i="1"/>
  <c r="I32" i="1" s="1"/>
  <c r="AI24" i="1"/>
  <c r="J24" i="1" s="1"/>
  <c r="BX22" i="4"/>
  <c r="BW22" i="4" s="1"/>
  <c r="DL22" i="4"/>
  <c r="DK22" i="4" s="1"/>
  <c r="EZ22" i="4"/>
  <c r="EY22" i="4" s="1"/>
  <c r="GN22" i="4"/>
  <c r="IB22" i="4"/>
  <c r="IA22" i="4" s="1"/>
  <c r="AI26" i="1"/>
  <c r="J26" i="1" s="1"/>
  <c r="AI27" i="1"/>
  <c r="J27" i="1" s="1"/>
  <c r="AI28" i="1"/>
  <c r="J28" i="1" s="1"/>
  <c r="AI29" i="1"/>
  <c r="J29" i="1" s="1"/>
  <c r="AI30" i="1"/>
  <c r="J30" i="1" s="1"/>
  <c r="AI31" i="1"/>
  <c r="J31" i="1" s="1"/>
  <c r="AI32" i="1"/>
  <c r="J32" i="1" s="1"/>
  <c r="AJ24" i="1"/>
  <c r="K24" i="1" s="1"/>
  <c r="BZ22" i="4"/>
  <c r="BY22" i="4" s="1"/>
  <c r="DN22" i="4"/>
  <c r="AJ23" i="1" s="1"/>
  <c r="FB22" i="4"/>
  <c r="GP22" i="4"/>
  <c r="ID22" i="4"/>
  <c r="IC22" i="4" s="1"/>
  <c r="AJ26" i="1"/>
  <c r="K26" i="1" s="1"/>
  <c r="AJ27" i="1"/>
  <c r="K27" i="1" s="1"/>
  <c r="AJ28" i="1"/>
  <c r="K28" i="1" s="1"/>
  <c r="AJ29" i="1"/>
  <c r="K29" i="1" s="1"/>
  <c r="AJ30" i="1"/>
  <c r="K30" i="1" s="1"/>
  <c r="AJ31" i="1"/>
  <c r="K31" i="1" s="1"/>
  <c r="AJ32" i="1"/>
  <c r="K32" i="1" s="1"/>
  <c r="AK23" i="1"/>
  <c r="AK24" i="1"/>
  <c r="L24" i="1" s="1"/>
  <c r="CB22" i="4"/>
  <c r="CA22" i="4" s="1"/>
  <c r="GR22" i="4"/>
  <c r="GQ22" i="4" s="1"/>
  <c r="AK26" i="1"/>
  <c r="L26" i="1" s="1"/>
  <c r="AK27" i="1"/>
  <c r="L27" i="1" s="1"/>
  <c r="AK28" i="1"/>
  <c r="L28" i="1" s="1"/>
  <c r="AK29" i="1"/>
  <c r="L29" i="1" s="1"/>
  <c r="AK30" i="1"/>
  <c r="L30" i="1" s="1"/>
  <c r="AK31" i="1"/>
  <c r="L31" i="1" s="1"/>
  <c r="AK32" i="1"/>
  <c r="L32" i="1" s="1"/>
  <c r="AL25" i="1"/>
  <c r="M25" i="1" s="1"/>
  <c r="AL26" i="1"/>
  <c r="M26" i="1" s="1"/>
  <c r="AL27" i="1"/>
  <c r="M27" i="1" s="1"/>
  <c r="AL28" i="1"/>
  <c r="M28" i="1" s="1"/>
  <c r="AL29" i="1"/>
  <c r="M29" i="1" s="1"/>
  <c r="AL30" i="1"/>
  <c r="M30" i="1" s="1"/>
  <c r="AL31" i="1"/>
  <c r="M31" i="1" s="1"/>
  <c r="AL32" i="1"/>
  <c r="M32" i="1" s="1"/>
  <c r="AB23" i="1"/>
  <c r="AB24" i="1"/>
  <c r="C24" i="1" s="1"/>
  <c r="V22" i="4"/>
  <c r="U22" i="4" s="1"/>
  <c r="BJ22" i="4"/>
  <c r="BI22" i="4" s="1"/>
  <c r="CX22" i="4"/>
  <c r="CW22" i="4" s="1"/>
  <c r="EL22" i="4"/>
  <c r="FZ22" i="4"/>
  <c r="FY22" i="4" s="1"/>
  <c r="HN22" i="4"/>
  <c r="HM22" i="4" s="1"/>
  <c r="AB26" i="1"/>
  <c r="C26" i="1" s="1"/>
  <c r="AB27" i="1"/>
  <c r="C27" i="1" s="1"/>
  <c r="AB28" i="1"/>
  <c r="C28" i="1" s="1"/>
  <c r="AB29" i="1"/>
  <c r="C29" i="1" s="1"/>
  <c r="AB30" i="1"/>
  <c r="C30" i="1" s="1"/>
  <c r="AB31" i="1"/>
  <c r="C31" i="1" s="1"/>
  <c r="AB32" i="1"/>
  <c r="C32" i="1" s="1"/>
  <c r="CK8" i="1"/>
  <c r="BL8" i="1" s="1"/>
  <c r="CK10" i="1"/>
  <c r="BL10" i="1" s="1"/>
  <c r="CK11" i="1"/>
  <c r="BL11" i="1" s="1"/>
  <c r="CK14" i="1"/>
  <c r="BL14" i="1" s="1"/>
  <c r="CK15" i="1"/>
  <c r="BL15" i="1" s="1"/>
  <c r="CK16" i="1"/>
  <c r="BL16" i="1" s="1"/>
  <c r="CK17" i="1"/>
  <c r="BL17" i="1" s="1"/>
  <c r="CK18" i="1"/>
  <c r="BL18" i="1" s="1"/>
  <c r="CK19" i="1"/>
  <c r="BL19" i="1" s="1"/>
  <c r="CK20" i="1"/>
  <c r="BL20" i="1" s="1"/>
  <c r="CK34" i="1"/>
  <c r="BL34" i="1" s="1"/>
  <c r="CK36" i="1"/>
  <c r="BL36" i="1" s="1"/>
  <c r="CK38" i="1"/>
  <c r="BL38" i="1" s="1"/>
  <c r="CK41" i="1"/>
  <c r="BL41" i="1" s="1"/>
  <c r="CK42" i="1"/>
  <c r="BL42" i="1" s="1"/>
  <c r="CK43" i="1"/>
  <c r="BL43" i="1" s="1"/>
  <c r="CK44" i="1"/>
  <c r="BL44" i="1" s="1"/>
  <c r="IJ4" i="5"/>
  <c r="II4" i="5" s="1"/>
  <c r="GV4" i="5"/>
  <c r="GU4" i="5" s="1"/>
  <c r="FH4" i="5"/>
  <c r="FG4" i="5" s="1"/>
  <c r="DT4" i="5"/>
  <c r="DS4" i="5" s="1"/>
  <c r="CF4" i="5"/>
  <c r="CE4" i="5" s="1"/>
  <c r="IJ4" i="4"/>
  <c r="II4" i="4" s="1"/>
  <c r="GV4" i="4"/>
  <c r="GU4" i="4" s="1"/>
  <c r="FH4" i="4"/>
  <c r="FG4" i="4" s="1"/>
  <c r="DT4" i="4"/>
  <c r="DS4" i="4" s="1"/>
  <c r="CF4" i="4"/>
  <c r="CE4" i="4" s="1"/>
  <c r="IH4" i="5"/>
  <c r="IG4" i="5" s="1"/>
  <c r="IF4" i="5"/>
  <c r="IE4" i="5" s="1"/>
  <c r="ID4" i="5"/>
  <c r="IC4" i="5" s="1"/>
  <c r="IB4" i="5"/>
  <c r="IA4" i="5" s="1"/>
  <c r="HZ4" i="5"/>
  <c r="HX4" i="5"/>
  <c r="HW4" i="5" s="1"/>
  <c r="HV4" i="5"/>
  <c r="HU4" i="5" s="1"/>
  <c r="HT4" i="5"/>
  <c r="HS4" i="5" s="1"/>
  <c r="HR4" i="5"/>
  <c r="HP4" i="5"/>
  <c r="HN4" i="5"/>
  <c r="GT4" i="5"/>
  <c r="GR4" i="5"/>
  <c r="GP4" i="5"/>
  <c r="GO4" i="5" s="1"/>
  <c r="GN4" i="5"/>
  <c r="GM4" i="5" s="1"/>
  <c r="GL4" i="5"/>
  <c r="GK4" i="5" s="1"/>
  <c r="GJ4" i="5"/>
  <c r="GI4" i="5" s="1"/>
  <c r="GH4" i="5"/>
  <c r="GG4" i="5" s="1"/>
  <c r="GF4" i="5"/>
  <c r="GE4" i="5" s="1"/>
  <c r="GD4" i="5"/>
  <c r="GC4" i="5" s="1"/>
  <c r="GB4" i="5"/>
  <c r="FZ4" i="5"/>
  <c r="FY4" i="5" s="1"/>
  <c r="FF4" i="5"/>
  <c r="FE4" i="5" s="1"/>
  <c r="FD4" i="5"/>
  <c r="FB4" i="5"/>
  <c r="FA4" i="5" s="1"/>
  <c r="EZ4" i="5"/>
  <c r="EY4" i="5" s="1"/>
  <c r="EX4" i="5"/>
  <c r="EW4" i="5" s="1"/>
  <c r="EV4" i="5"/>
  <c r="ET4" i="5"/>
  <c r="ER4" i="5"/>
  <c r="EQ4" i="5" s="1"/>
  <c r="EP4" i="5"/>
  <c r="EO4" i="5" s="1"/>
  <c r="EN4" i="5"/>
  <c r="EM4" i="5" s="1"/>
  <c r="EL4" i="5"/>
  <c r="EK4" i="5" s="1"/>
  <c r="DR4" i="5"/>
  <c r="DQ4" i="5" s="1"/>
  <c r="DP4" i="5"/>
  <c r="DO4" i="5" s="1"/>
  <c r="DN4" i="5"/>
  <c r="DL4" i="5"/>
  <c r="DJ4" i="5"/>
  <c r="DI4" i="5" s="1"/>
  <c r="DH4" i="5"/>
  <c r="DG4" i="5" s="1"/>
  <c r="DF4" i="5"/>
  <c r="DD4" i="5"/>
  <c r="DC4" i="5" s="1"/>
  <c r="DB4" i="5"/>
  <c r="DA4" i="5" s="1"/>
  <c r="CZ4" i="5"/>
  <c r="CX4" i="5"/>
  <c r="CD4" i="5"/>
  <c r="CB4" i="5"/>
  <c r="CA4" i="5" s="1"/>
  <c r="BZ4" i="5"/>
  <c r="BY4" i="5" s="1"/>
  <c r="BX4" i="5"/>
  <c r="BW4" i="5" s="1"/>
  <c r="BV4" i="5"/>
  <c r="BU4" i="5" s="1"/>
  <c r="BT4" i="5"/>
  <c r="BS4" i="5" s="1"/>
  <c r="BR4" i="5"/>
  <c r="BQ4" i="5" s="1"/>
  <c r="BP4" i="5"/>
  <c r="BO4" i="5" s="1"/>
  <c r="BN4" i="5"/>
  <c r="BL4" i="5"/>
  <c r="BK4" i="5" s="1"/>
  <c r="BJ4" i="5"/>
  <c r="IH4" i="4"/>
  <c r="IG4" i="4" s="1"/>
  <c r="IH19" i="4"/>
  <c r="IG19" i="4" s="1"/>
  <c r="ID4" i="4"/>
  <c r="IC4" i="4" s="1"/>
  <c r="IB4" i="4"/>
  <c r="IA4" i="4" s="1"/>
  <c r="HZ4" i="4"/>
  <c r="HY4" i="4" s="1"/>
  <c r="HX4" i="4"/>
  <c r="HW4" i="4" s="1"/>
  <c r="HV4" i="4"/>
  <c r="HU4" i="4" s="1"/>
  <c r="HT4" i="4"/>
  <c r="HS4" i="4" s="1"/>
  <c r="HR4" i="4"/>
  <c r="HQ4" i="4" s="1"/>
  <c r="HP4" i="4"/>
  <c r="HO4" i="4" s="1"/>
  <c r="HN4" i="4"/>
  <c r="HM4" i="4" s="1"/>
  <c r="GT4" i="4"/>
  <c r="GS4" i="4" s="1"/>
  <c r="GR4" i="4"/>
  <c r="GQ4" i="4" s="1"/>
  <c r="GP4" i="4"/>
  <c r="GO4" i="4" s="1"/>
  <c r="GN4" i="4"/>
  <c r="GM4" i="4" s="1"/>
  <c r="GL4" i="4"/>
  <c r="GK4" i="4" s="1"/>
  <c r="GJ4" i="4"/>
  <c r="GI4" i="4" s="1"/>
  <c r="GH4" i="4"/>
  <c r="GF4" i="4"/>
  <c r="GE4" i="4" s="1"/>
  <c r="GD4" i="4"/>
  <c r="GC4" i="4" s="1"/>
  <c r="GB4" i="4"/>
  <c r="GA4" i="4" s="1"/>
  <c r="FZ4" i="4"/>
  <c r="FY4" i="4" s="1"/>
  <c r="FB4" i="4"/>
  <c r="FA4" i="4" s="1"/>
  <c r="EZ4" i="4"/>
  <c r="EY4" i="4" s="1"/>
  <c r="EX4" i="4"/>
  <c r="EW4" i="4" s="1"/>
  <c r="EV4" i="4"/>
  <c r="EU4" i="4" s="1"/>
  <c r="ET4" i="4"/>
  <c r="ES4" i="4" s="1"/>
  <c r="ER4" i="4"/>
  <c r="EQ4" i="4" s="1"/>
  <c r="EP4" i="4"/>
  <c r="EO4" i="4" s="1"/>
  <c r="EN4" i="4"/>
  <c r="EM4" i="4" s="1"/>
  <c r="EL4" i="4"/>
  <c r="EK4" i="4" s="1"/>
  <c r="DN4" i="4"/>
  <c r="DM4" i="4" s="1"/>
  <c r="DL4" i="4"/>
  <c r="DK4" i="4" s="1"/>
  <c r="DJ4" i="4"/>
  <c r="DI4" i="4" s="1"/>
  <c r="DH4" i="4"/>
  <c r="DG4" i="4" s="1"/>
  <c r="DF4" i="4"/>
  <c r="DE4" i="4" s="1"/>
  <c r="DD4" i="4"/>
  <c r="DB4" i="4"/>
  <c r="DA4" i="4" s="1"/>
  <c r="CZ4" i="4"/>
  <c r="CY4" i="4" s="1"/>
  <c r="CX4" i="4"/>
  <c r="CD4" i="4"/>
  <c r="CC4" i="4" s="1"/>
  <c r="CB4" i="4"/>
  <c r="CA4" i="4" s="1"/>
  <c r="BZ4" i="4"/>
  <c r="BY4" i="4" s="1"/>
  <c r="BX4" i="4"/>
  <c r="BW4" i="4" s="1"/>
  <c r="BV4" i="4"/>
  <c r="BU4" i="4" s="1"/>
  <c r="BT4" i="4"/>
  <c r="BS4" i="4" s="1"/>
  <c r="BR4" i="4"/>
  <c r="BQ4" i="4" s="1"/>
  <c r="BP4" i="4"/>
  <c r="BO4" i="4" s="1"/>
  <c r="BN4" i="4"/>
  <c r="BM4" i="4" s="1"/>
  <c r="BL4" i="4"/>
  <c r="BK4" i="4" s="1"/>
  <c r="BJ4" i="4"/>
  <c r="BI4" i="4" s="1"/>
  <c r="V4" i="4"/>
  <c r="U4" i="4" s="1"/>
  <c r="CI44" i="1"/>
  <c r="BJ44" i="1" s="1"/>
  <c r="CI43" i="1"/>
  <c r="BJ43" i="1" s="1"/>
  <c r="CI41" i="1"/>
  <c r="BJ41" i="1" s="1"/>
  <c r="CI38" i="1"/>
  <c r="BJ38" i="1" s="1"/>
  <c r="CI36" i="1"/>
  <c r="BJ36" i="1" s="1"/>
  <c r="CI34" i="1"/>
  <c r="BJ34" i="1" s="1"/>
  <c r="CI23" i="1"/>
  <c r="BJ23" i="1" s="1"/>
  <c r="CI20" i="1"/>
  <c r="BJ20" i="1" s="1"/>
  <c r="CI19" i="1"/>
  <c r="CI17" i="1"/>
  <c r="BJ17" i="1" s="1"/>
  <c r="CI16" i="1"/>
  <c r="BJ16" i="1" s="1"/>
  <c r="CI15" i="1"/>
  <c r="BJ15" i="1" s="1"/>
  <c r="CI14" i="1"/>
  <c r="BJ14" i="1" s="1"/>
  <c r="CI18" i="1"/>
  <c r="BJ18" i="1" s="1"/>
  <c r="CI11" i="1"/>
  <c r="BJ11" i="1" s="1"/>
  <c r="CI10" i="1"/>
  <c r="BJ10" i="1" s="1"/>
  <c r="CI9" i="1"/>
  <c r="BJ9" i="1" s="1"/>
  <c r="CI8" i="1"/>
  <c r="BJ8" i="1" s="1"/>
  <c r="AK8" i="1"/>
  <c r="L8" i="1" s="1"/>
  <c r="AK9" i="1"/>
  <c r="L9" i="1" s="1"/>
  <c r="AK10" i="1"/>
  <c r="L10" i="1" s="1"/>
  <c r="AK11" i="1"/>
  <c r="L11" i="1" s="1"/>
  <c r="AK14" i="1"/>
  <c r="L14" i="1" s="1"/>
  <c r="AK15" i="1"/>
  <c r="L15" i="1" s="1"/>
  <c r="AK16" i="1"/>
  <c r="L16" i="1" s="1"/>
  <c r="AK17" i="1"/>
  <c r="L17" i="1" s="1"/>
  <c r="AK18" i="1"/>
  <c r="L18" i="1" s="1"/>
  <c r="AK34" i="1"/>
  <c r="L34" i="1" s="1"/>
  <c r="AK36" i="1"/>
  <c r="L36" i="1" s="1"/>
  <c r="AK38" i="1"/>
  <c r="L38" i="1" s="1"/>
  <c r="CJ8" i="1"/>
  <c r="BK8" i="1" s="1"/>
  <c r="CJ14" i="1"/>
  <c r="BK14" i="1" s="1"/>
  <c r="CJ34" i="1"/>
  <c r="BK34" i="1" s="1"/>
  <c r="CJ36" i="1"/>
  <c r="BK36" i="1" s="1"/>
  <c r="CJ38" i="1"/>
  <c r="BK38" i="1" s="1"/>
  <c r="CJ41" i="1"/>
  <c r="BK41" i="1" s="1"/>
  <c r="CJ42" i="1"/>
  <c r="BK42" i="1" s="1"/>
  <c r="CJ43" i="1"/>
  <c r="BK43" i="1" s="1"/>
  <c r="CJ44" i="1"/>
  <c r="BK44" i="1" s="1"/>
  <c r="CI42" i="1"/>
  <c r="BJ42" i="1" s="1"/>
  <c r="CH8" i="1"/>
  <c r="CH9" i="1"/>
  <c r="BI9" i="1" s="1"/>
  <c r="CH10" i="1"/>
  <c r="BI10" i="1" s="1"/>
  <c r="CH11" i="1"/>
  <c r="BI11" i="1" s="1"/>
  <c r="CH14" i="1"/>
  <c r="CH15" i="1"/>
  <c r="BI15" i="1" s="1"/>
  <c r="CH16" i="1"/>
  <c r="BI16" i="1" s="1"/>
  <c r="CH17" i="1"/>
  <c r="BI17" i="1" s="1"/>
  <c r="CH18" i="1"/>
  <c r="BI18" i="1" s="1"/>
  <c r="CH19" i="1"/>
  <c r="CH20" i="1"/>
  <c r="BI20" i="1" s="1"/>
  <c r="CH34" i="1"/>
  <c r="BI34" i="1" s="1"/>
  <c r="CH36" i="1"/>
  <c r="BI36" i="1" s="1"/>
  <c r="CH38" i="1"/>
  <c r="BI38" i="1" s="1"/>
  <c r="CH41" i="1"/>
  <c r="BI41" i="1" s="1"/>
  <c r="CH42" i="1"/>
  <c r="BI42" i="1" s="1"/>
  <c r="CH43" i="1"/>
  <c r="BI43" i="1" s="1"/>
  <c r="CH44" i="1"/>
  <c r="BI44" i="1" s="1"/>
  <c r="CG8" i="1"/>
  <c r="BH8" i="1" s="1"/>
  <c r="CG9" i="1"/>
  <c r="BH9" i="1" s="1"/>
  <c r="CG10" i="1"/>
  <c r="BH10" i="1" s="1"/>
  <c r="CG11" i="1"/>
  <c r="BH11" i="1" s="1"/>
  <c r="CG14" i="1"/>
  <c r="BH14" i="1" s="1"/>
  <c r="CG15" i="1"/>
  <c r="BH15" i="1" s="1"/>
  <c r="CG16" i="1"/>
  <c r="BH16" i="1" s="1"/>
  <c r="CG17" i="1"/>
  <c r="BH17" i="1" s="1"/>
  <c r="CG18" i="1"/>
  <c r="BH18" i="1" s="1"/>
  <c r="CG19" i="1"/>
  <c r="CG20" i="1"/>
  <c r="BH20" i="1" s="1"/>
  <c r="CG36" i="1"/>
  <c r="BH36" i="1" s="1"/>
  <c r="CG38" i="1"/>
  <c r="BH38" i="1" s="1"/>
  <c r="CG41" i="1"/>
  <c r="BH41" i="1" s="1"/>
  <c r="CG42" i="1"/>
  <c r="BH42" i="1" s="1"/>
  <c r="CG43" i="1"/>
  <c r="BH43" i="1" s="1"/>
  <c r="CG44" i="1"/>
  <c r="BH44" i="1" s="1"/>
  <c r="CF8" i="1"/>
  <c r="BG8" i="1" s="1"/>
  <c r="CF9" i="1"/>
  <c r="BG9" i="1" s="1"/>
  <c r="CF10" i="1"/>
  <c r="BG10" i="1" s="1"/>
  <c r="CF11" i="1"/>
  <c r="BG11" i="1" s="1"/>
  <c r="CF14" i="1"/>
  <c r="CF15" i="1"/>
  <c r="BG15" i="1" s="1"/>
  <c r="CF16" i="1"/>
  <c r="BG16" i="1" s="1"/>
  <c r="CF17" i="1"/>
  <c r="BG17" i="1" s="1"/>
  <c r="CF18" i="1"/>
  <c r="BG18" i="1" s="1"/>
  <c r="CF19" i="1"/>
  <c r="CF20" i="1"/>
  <c r="BG20" i="1" s="1"/>
  <c r="CF34" i="1"/>
  <c r="BG34" i="1" s="1"/>
  <c r="CF36" i="1"/>
  <c r="BG36" i="1" s="1"/>
  <c r="CF38" i="1"/>
  <c r="BG38" i="1" s="1"/>
  <c r="CF41" i="1"/>
  <c r="BG41" i="1" s="1"/>
  <c r="CF42" i="1"/>
  <c r="BG42" i="1" s="1"/>
  <c r="CF43" i="1"/>
  <c r="BG43" i="1" s="1"/>
  <c r="CF44" i="1"/>
  <c r="BG44" i="1" s="1"/>
  <c r="CE42" i="1"/>
  <c r="BF42" i="1" s="1"/>
  <c r="CE43" i="1"/>
  <c r="BF43" i="1" s="1"/>
  <c r="CE44" i="1"/>
  <c r="BF44" i="1" s="1"/>
  <c r="CD42" i="1"/>
  <c r="BE42" i="1" s="1"/>
  <c r="CD43" i="1"/>
  <c r="BE43" i="1" s="1"/>
  <c r="CA8" i="1"/>
  <c r="BB8" i="1" s="1"/>
  <c r="CA9" i="1"/>
  <c r="BB9" i="1" s="1"/>
  <c r="CA10" i="1"/>
  <c r="BB10" i="1" s="1"/>
  <c r="CA11" i="1"/>
  <c r="BB11" i="1" s="1"/>
  <c r="CA14" i="1"/>
  <c r="BB14" i="1" s="1"/>
  <c r="CA15" i="1"/>
  <c r="BB15" i="1" s="1"/>
  <c r="CA16" i="1"/>
  <c r="BB16" i="1" s="1"/>
  <c r="CA17" i="1"/>
  <c r="BB17" i="1" s="1"/>
  <c r="CA18" i="1"/>
  <c r="BB18" i="1" s="1"/>
  <c r="CA19" i="1"/>
  <c r="BB19" i="1" s="1"/>
  <c r="CA20" i="1"/>
  <c r="BB20" i="1" s="1"/>
  <c r="CA34" i="1"/>
  <c r="BB34" i="1" s="1"/>
  <c r="CA36" i="1"/>
  <c r="BB36" i="1" s="1"/>
  <c r="CA38" i="1"/>
  <c r="BB38" i="1" s="1"/>
  <c r="CA41" i="1"/>
  <c r="BB41" i="1" s="1"/>
  <c r="CA42" i="1"/>
  <c r="BB42" i="1" s="1"/>
  <c r="CA43" i="1"/>
  <c r="BB43" i="1" s="1"/>
  <c r="CA44" i="1"/>
  <c r="BB44" i="1" s="1"/>
  <c r="AC8" i="1"/>
  <c r="AC9" i="1"/>
  <c r="D9" i="1" s="1"/>
  <c r="AC10" i="1"/>
  <c r="D10" i="1" s="1"/>
  <c r="AC11" i="1"/>
  <c r="D11" i="1" s="1"/>
  <c r="AC14" i="1"/>
  <c r="D14" i="1" s="1"/>
  <c r="AC15" i="1"/>
  <c r="D15" i="1" s="1"/>
  <c r="AC16" i="1"/>
  <c r="D16" i="1" s="1"/>
  <c r="AC17" i="1"/>
  <c r="D17" i="1" s="1"/>
  <c r="AC18" i="1"/>
  <c r="D18" i="1" s="1"/>
  <c r="AC19" i="1"/>
  <c r="AC36" i="1"/>
  <c r="D36" i="1" s="1"/>
  <c r="AC38" i="1"/>
  <c r="D38" i="1" s="1"/>
  <c r="AC41" i="1"/>
  <c r="D41" i="1" s="1"/>
  <c r="AC42" i="1"/>
  <c r="D42" i="1" s="1"/>
  <c r="AC43" i="1"/>
  <c r="D43" i="1" s="1"/>
  <c r="AC44" i="1"/>
  <c r="D44" i="1" s="1"/>
  <c r="AD36" i="1"/>
  <c r="E36" i="1" s="1"/>
  <c r="AD38" i="1"/>
  <c r="E38" i="1" s="1"/>
  <c r="AD41" i="1"/>
  <c r="E41" i="1" s="1"/>
  <c r="AD42" i="1"/>
  <c r="E42" i="1" s="1"/>
  <c r="AD43" i="1"/>
  <c r="E43" i="1" s="1"/>
  <c r="AD44" i="1"/>
  <c r="E44" i="1" s="1"/>
  <c r="AG42" i="1"/>
  <c r="H42" i="1" s="1"/>
  <c r="AG43" i="1"/>
  <c r="H43" i="1" s="1"/>
  <c r="AH8" i="1"/>
  <c r="I8" i="1" s="1"/>
  <c r="AH9" i="1"/>
  <c r="I9" i="1" s="1"/>
  <c r="AH10" i="1"/>
  <c r="I10" i="1" s="1"/>
  <c r="AH11" i="1"/>
  <c r="I11" i="1" s="1"/>
  <c r="AH14" i="1"/>
  <c r="I14" i="1" s="1"/>
  <c r="AH15" i="1"/>
  <c r="I15" i="1" s="1"/>
  <c r="AH16" i="1"/>
  <c r="I16" i="1" s="1"/>
  <c r="AH17" i="1"/>
  <c r="I17" i="1" s="1"/>
  <c r="AH18" i="1"/>
  <c r="I18" i="1" s="1"/>
  <c r="AH19" i="1"/>
  <c r="AH34" i="1"/>
  <c r="I34" i="1" s="1"/>
  <c r="AH36" i="1"/>
  <c r="I36" i="1" s="1"/>
  <c r="AH38" i="1"/>
  <c r="I38" i="1" s="1"/>
  <c r="AH41" i="1"/>
  <c r="I41" i="1" s="1"/>
  <c r="AH42" i="1"/>
  <c r="I42" i="1" s="1"/>
  <c r="AH43" i="1"/>
  <c r="I43" i="1" s="1"/>
  <c r="AH44" i="1"/>
  <c r="I44" i="1" s="1"/>
  <c r="AI8" i="1"/>
  <c r="J8" i="1" s="1"/>
  <c r="AI9" i="1"/>
  <c r="J9" i="1" s="1"/>
  <c r="AI10" i="1"/>
  <c r="J10" i="1" s="1"/>
  <c r="AI11" i="1"/>
  <c r="J11" i="1" s="1"/>
  <c r="AI14" i="1"/>
  <c r="AI15" i="1"/>
  <c r="J15" i="1" s="1"/>
  <c r="AI16" i="1"/>
  <c r="J16" i="1" s="1"/>
  <c r="AI17" i="1"/>
  <c r="J17" i="1" s="1"/>
  <c r="AI18" i="1"/>
  <c r="J18" i="1" s="1"/>
  <c r="AI34" i="1"/>
  <c r="J34" i="1" s="1"/>
  <c r="AJ8" i="1"/>
  <c r="K8" i="1" s="1"/>
  <c r="AJ9" i="1"/>
  <c r="K9" i="1" s="1"/>
  <c r="AJ10" i="1"/>
  <c r="K10" i="1" s="1"/>
  <c r="AJ11" i="1"/>
  <c r="K11" i="1" s="1"/>
  <c r="AJ14" i="1"/>
  <c r="K14" i="1" s="1"/>
  <c r="AJ15" i="1"/>
  <c r="K15" i="1" s="1"/>
  <c r="AJ16" i="1"/>
  <c r="K16" i="1" s="1"/>
  <c r="AJ17" i="1"/>
  <c r="K17" i="1" s="1"/>
  <c r="AJ18" i="1"/>
  <c r="K18" i="1" s="1"/>
  <c r="AJ34" i="1"/>
  <c r="K34" i="1" s="1"/>
  <c r="AJ36" i="1"/>
  <c r="K36" i="1" s="1"/>
  <c r="AJ38" i="1"/>
  <c r="K38" i="1" s="1"/>
  <c r="AJ41" i="1"/>
  <c r="K41" i="1" s="1"/>
  <c r="AJ42" i="1"/>
  <c r="K42" i="1" s="1"/>
  <c r="AJ43" i="1"/>
  <c r="K43" i="1" s="1"/>
  <c r="AJ44" i="1"/>
  <c r="K44" i="1" s="1"/>
  <c r="AL8" i="1"/>
  <c r="M8" i="1" s="1"/>
  <c r="AL9" i="1"/>
  <c r="M9" i="1" s="1"/>
  <c r="AL10" i="1"/>
  <c r="M10" i="1" s="1"/>
  <c r="AL11" i="1"/>
  <c r="M11" i="1" s="1"/>
  <c r="AL14" i="1"/>
  <c r="M14" i="1" s="1"/>
  <c r="AL15" i="1"/>
  <c r="AL16" i="1"/>
  <c r="M16" i="1" s="1"/>
  <c r="AL17" i="1"/>
  <c r="M17" i="1" s="1"/>
  <c r="AL18" i="1"/>
  <c r="M18" i="1" s="1"/>
  <c r="AL19" i="1"/>
  <c r="M19" i="1" s="1"/>
  <c r="AL34" i="1"/>
  <c r="M34" i="1" s="1"/>
  <c r="AL36" i="1"/>
  <c r="M36" i="1" s="1"/>
  <c r="AL38" i="1"/>
  <c r="M38" i="1" s="1"/>
  <c r="AB8" i="1"/>
  <c r="C8" i="1" s="1"/>
  <c r="AB9" i="1"/>
  <c r="C9" i="1" s="1"/>
  <c r="AB10" i="1"/>
  <c r="C10" i="1" s="1"/>
  <c r="AB11" i="1"/>
  <c r="C11" i="1" s="1"/>
  <c r="AB14" i="1"/>
  <c r="C14" i="1" s="1"/>
  <c r="AB15" i="1"/>
  <c r="C15" i="1" s="1"/>
  <c r="AB16" i="1"/>
  <c r="C16" i="1" s="1"/>
  <c r="AB17" i="1"/>
  <c r="C17" i="1" s="1"/>
  <c r="AB18" i="1"/>
  <c r="C18" i="1" s="1"/>
  <c r="AB36" i="1"/>
  <c r="C36" i="1" s="1"/>
  <c r="AB38" i="1"/>
  <c r="C38" i="1" s="1"/>
  <c r="AB41" i="1"/>
  <c r="C41" i="1" s="1"/>
  <c r="AB42" i="1"/>
  <c r="C42" i="1" s="1"/>
  <c r="AB43" i="1"/>
  <c r="C43" i="1" s="1"/>
  <c r="CK23" i="1"/>
  <c r="BL23" i="1" s="1"/>
  <c r="CK24" i="1"/>
  <c r="BL24" i="1" s="1"/>
  <c r="CA23" i="1"/>
  <c r="BB23" i="1" s="1"/>
  <c r="CA24" i="1"/>
  <c r="BB24" i="1" s="1"/>
  <c r="CJ24" i="1"/>
  <c r="BK24" i="1" s="1"/>
  <c r="CJ23" i="1"/>
  <c r="BK23" i="1" s="1"/>
  <c r="AL24" i="1"/>
  <c r="M24" i="1" s="1"/>
  <c r="AL23" i="1"/>
  <c r="M23" i="1" s="1"/>
  <c r="EQ22" i="4"/>
  <c r="DO22" i="4"/>
  <c r="DG22" i="4"/>
  <c r="BM22" i="4"/>
  <c r="GS4" i="5"/>
  <c r="CC4" i="5"/>
  <c r="AO4" i="5"/>
  <c r="AC17" i="5"/>
  <c r="AC17" i="4"/>
  <c r="CI24" i="1"/>
  <c r="BJ24" i="1" s="1"/>
  <c r="GQ4" i="5"/>
  <c r="FC4" i="5"/>
  <c r="CH24" i="1"/>
  <c r="BI24" i="1" s="1"/>
  <c r="CH23" i="1"/>
  <c r="BI23" i="1" s="1"/>
  <c r="HM4" i="5"/>
  <c r="DM4" i="5"/>
  <c r="HY4" i="5"/>
  <c r="HQ4" i="5"/>
  <c r="HO4" i="5"/>
  <c r="GA4" i="5"/>
  <c r="EU4" i="5"/>
  <c r="ES4" i="5"/>
  <c r="DK4" i="5"/>
  <c r="DE4" i="5"/>
  <c r="CY4" i="5"/>
  <c r="CW4" i="5"/>
  <c r="BM4" i="5"/>
  <c r="BI4" i="5"/>
  <c r="AK4" i="5"/>
  <c r="AI4" i="5"/>
  <c r="AC4" i="5"/>
  <c r="AA4" i="5"/>
  <c r="Y4" i="5"/>
  <c r="GG4" i="4"/>
  <c r="DC4" i="4"/>
  <c r="CW4" i="4"/>
  <c r="W4" i="4"/>
  <c r="CB23" i="1"/>
  <c r="BC23" i="1" s="1"/>
  <c r="CB24" i="1"/>
  <c r="BC24" i="1" s="1"/>
  <c r="CG23" i="1"/>
  <c r="BH23" i="1" s="1"/>
  <c r="CG24" i="1"/>
  <c r="BH24" i="1" s="1"/>
  <c r="CF23" i="1"/>
  <c r="BG23" i="1" s="1"/>
  <c r="CF24" i="1"/>
  <c r="BG24" i="1" s="1"/>
  <c r="CE23" i="1"/>
  <c r="BF23" i="1" s="1"/>
  <c r="CE24" i="1"/>
  <c r="BF24" i="1" s="1"/>
  <c r="CD23" i="1"/>
  <c r="BE23" i="1" s="1"/>
  <c r="CC23" i="1"/>
  <c r="BD23" i="1" s="1"/>
  <c r="CC24" i="1"/>
  <c r="BD24" i="1" s="1"/>
  <c r="CD24" i="1"/>
  <c r="BE24" i="1" s="1"/>
  <c r="FQ4" i="5"/>
  <c r="CA22" i="5"/>
  <c r="AE22" i="4" l="1"/>
  <c r="IW19" i="4"/>
  <c r="IW10" i="4" s="1"/>
  <c r="BR45" i="6"/>
  <c r="BB45" i="6"/>
  <c r="CA25" i="1"/>
  <c r="BB25" i="1" s="1"/>
  <c r="CI25" i="1"/>
  <c r="CI22" i="1" s="1"/>
  <c r="CB25" i="1"/>
  <c r="CB22" i="1" s="1"/>
  <c r="CE25" i="1"/>
  <c r="CE22" i="1" s="1"/>
  <c r="AM22" i="4"/>
  <c r="AM19" i="4" s="1"/>
  <c r="BZ25" i="1"/>
  <c r="BA25" i="1" s="1"/>
  <c r="U45" i="6"/>
  <c r="BJ45" i="6"/>
  <c r="AS45" i="6"/>
  <c r="AT45" i="6"/>
  <c r="AM22" i="5"/>
  <c r="CG25" i="1"/>
  <c r="CG22" i="1" s="1"/>
  <c r="DX13" i="1"/>
  <c r="H42" i="8"/>
  <c r="G10" i="8"/>
  <c r="DP13" i="1" s="1"/>
  <c r="DP22" i="1"/>
  <c r="IH10" i="4"/>
  <c r="IG10" i="4" s="1"/>
  <c r="AP10" i="4"/>
  <c r="AO10" i="4" s="1"/>
  <c r="HI10" i="4"/>
  <c r="BE10" i="4"/>
  <c r="AC22" i="4"/>
  <c r="AI19" i="1"/>
  <c r="BH19" i="1"/>
  <c r="CL22" i="1"/>
  <c r="BM22" i="1" s="1"/>
  <c r="CN7" i="1"/>
  <c r="BO7" i="1" s="1"/>
  <c r="CB7" i="1"/>
  <c r="BC7" i="1" s="1"/>
  <c r="EA4" i="5"/>
  <c r="FO4" i="5"/>
  <c r="AD22" i="5"/>
  <c r="AC22" i="5" s="1"/>
  <c r="BZ19" i="1"/>
  <c r="BA19" i="1" s="1"/>
  <c r="CE19" i="1"/>
  <c r="BF19" i="1" s="1"/>
  <c r="CC19" i="1"/>
  <c r="CC13" i="1" s="1"/>
  <c r="CF7" i="1"/>
  <c r="BG7" i="1" s="1"/>
  <c r="CN13" i="1"/>
  <c r="CK13" i="1"/>
  <c r="BL13" i="1" s="1"/>
  <c r="BZ7" i="1"/>
  <c r="BA7" i="1" s="1"/>
  <c r="BJ19" i="1"/>
  <c r="CB19" i="1"/>
  <c r="CD18" i="1"/>
  <c r="BE18" i="1" s="1"/>
  <c r="E10" i="5"/>
  <c r="BR13" i="1" s="1"/>
  <c r="CG7" i="1"/>
  <c r="BH7" i="1" s="1"/>
  <c r="CH13" i="1"/>
  <c r="CH7" i="1"/>
  <c r="CA13" i="1"/>
  <c r="BB13" i="1" s="1"/>
  <c r="CF13" i="1"/>
  <c r="CG13" i="1"/>
  <c r="CK7" i="1"/>
  <c r="AG25" i="1"/>
  <c r="AG22" i="1" s="1"/>
  <c r="AF25" i="1"/>
  <c r="AF22" i="1" s="1"/>
  <c r="AS4" i="4"/>
  <c r="CC7" i="1"/>
  <c r="BF16" i="1"/>
  <c r="BI14" i="1"/>
  <c r="CL13" i="1"/>
  <c r="BM13" i="1" s="1"/>
  <c r="CM7" i="1"/>
  <c r="BN7" i="1" s="1"/>
  <c r="CD7" i="1"/>
  <c r="BE7" i="1" s="1"/>
  <c r="CO22" i="1"/>
  <c r="BG14" i="1"/>
  <c r="CJ7" i="1"/>
  <c r="BK7" i="1" s="1"/>
  <c r="BL9" i="1"/>
  <c r="CJ13" i="1"/>
  <c r="BK13" i="1" s="1"/>
  <c r="CI13" i="1"/>
  <c r="CE7" i="1"/>
  <c r="BF7" i="1" s="1"/>
  <c r="CA7" i="1"/>
  <c r="BB7" i="1" s="1"/>
  <c r="CJ22" i="1"/>
  <c r="BK22" i="1" s="1"/>
  <c r="CI7" i="1"/>
  <c r="BJ7" i="1" s="1"/>
  <c r="BI8" i="1"/>
  <c r="CM13" i="1"/>
  <c r="CO7" i="1"/>
  <c r="AG19" i="1"/>
  <c r="AB19" i="1"/>
  <c r="AE19" i="1"/>
  <c r="FE4" i="4"/>
  <c r="AK19" i="1"/>
  <c r="GO22" i="4"/>
  <c r="AN10" i="4"/>
  <c r="AM10" i="4" s="1"/>
  <c r="AJ19" i="1"/>
  <c r="AD19" i="1"/>
  <c r="BQ22" i="4"/>
  <c r="G19" i="1" s="1"/>
  <c r="AC7" i="1"/>
  <c r="EU22" i="4"/>
  <c r="GC22" i="4"/>
  <c r="IE22" i="4"/>
  <c r="D8" i="1"/>
  <c r="FK4" i="4"/>
  <c r="AC25" i="1"/>
  <c r="AC22" i="1" s="1"/>
  <c r="GM22" i="4"/>
  <c r="HS22" i="4"/>
  <c r="AK25" i="1"/>
  <c r="AK22" i="1" s="1"/>
  <c r="HY22" i="4"/>
  <c r="AI4" i="4"/>
  <c r="AK22" i="4"/>
  <c r="EK22" i="4"/>
  <c r="AI25" i="1"/>
  <c r="AI22" i="1" s="1"/>
  <c r="BU22" i="4"/>
  <c r="AJ20" i="1"/>
  <c r="H23" i="1"/>
  <c r="H25" i="1" s="1"/>
  <c r="AD20" i="1"/>
  <c r="E23" i="1"/>
  <c r="E25" i="1" s="1"/>
  <c r="L20" i="1"/>
  <c r="AC20" i="1"/>
  <c r="AC13" i="1" s="1"/>
  <c r="AE20" i="1"/>
  <c r="AG20" i="1"/>
  <c r="HW22" i="4"/>
  <c r="AH23" i="1"/>
  <c r="AC23" i="1"/>
  <c r="AN20" i="1"/>
  <c r="O20" i="1" s="1"/>
  <c r="FO4" i="4"/>
  <c r="Y22" i="4"/>
  <c r="DE22" i="4"/>
  <c r="DM22" i="4"/>
  <c r="ES22" i="4"/>
  <c r="HU22" i="4"/>
  <c r="AF20" i="1"/>
  <c r="G20" i="1" s="1"/>
  <c r="AE23" i="1"/>
  <c r="F23" i="1" s="1"/>
  <c r="F25" i="1" s="1"/>
  <c r="CI4" i="4"/>
  <c r="AP20" i="1"/>
  <c r="Q20" i="1" s="1"/>
  <c r="AQ20" i="1"/>
  <c r="R20" i="1" s="1"/>
  <c r="C23" i="1"/>
  <c r="C25" i="1" s="1"/>
  <c r="AF23" i="1"/>
  <c r="G23" i="1" s="1"/>
  <c r="G25" i="1" s="1"/>
  <c r="AI22" i="4"/>
  <c r="BK22" i="4"/>
  <c r="D19" i="1" s="1"/>
  <c r="IS4" i="4"/>
  <c r="L23" i="1"/>
  <c r="L25" i="1" s="1"/>
  <c r="AM20" i="1"/>
  <c r="N20" i="1" s="1"/>
  <c r="DI22" i="4"/>
  <c r="FA22" i="4"/>
  <c r="AL20" i="1"/>
  <c r="AL13" i="1" s="1"/>
  <c r="AF18" i="1"/>
  <c r="G18" i="1" s="1"/>
  <c r="CQ4" i="4"/>
  <c r="AI23" i="1"/>
  <c r="AD7" i="1"/>
  <c r="E7" i="1" s="1"/>
  <c r="AR7" i="1"/>
  <c r="AH7" i="1"/>
  <c r="I7" i="1" s="1"/>
  <c r="AG7" i="1"/>
  <c r="H7" i="1" s="1"/>
  <c r="AQ22" i="1"/>
  <c r="AN7" i="1"/>
  <c r="O7" i="1" s="1"/>
  <c r="AK7" i="1"/>
  <c r="L7" i="1" s="1"/>
  <c r="AB7" i="1"/>
  <c r="C7" i="1" s="1"/>
  <c r="AP22" i="1"/>
  <c r="AO22" i="1"/>
  <c r="AR22" i="1"/>
  <c r="M15" i="1"/>
  <c r="J14" i="1"/>
  <c r="AL22" i="1"/>
  <c r="M22" i="1" s="1"/>
  <c r="AI7" i="1"/>
  <c r="J7" i="1" s="1"/>
  <c r="R25" i="1"/>
  <c r="AJ7" i="1"/>
  <c r="K7" i="1" s="1"/>
  <c r="AL7" i="1"/>
  <c r="AQ7" i="1"/>
  <c r="AN22" i="1"/>
  <c r="O22" i="1" s="1"/>
  <c r="AO7" i="1"/>
  <c r="P7" i="1" s="1"/>
  <c r="AF7" i="1"/>
  <c r="G7" i="1" s="1"/>
  <c r="AE7" i="1"/>
  <c r="AM22" i="1"/>
  <c r="N22" i="1" s="1"/>
  <c r="AP7" i="1"/>
  <c r="Q7" i="1" s="1"/>
  <c r="BE20" i="1"/>
  <c r="CH25" i="1"/>
  <c r="CH22" i="1" s="1"/>
  <c r="CF25" i="1"/>
  <c r="CF22" i="1" s="1"/>
  <c r="CC25" i="1"/>
  <c r="AY4" i="5"/>
  <c r="HC4" i="5"/>
  <c r="AE25" i="1"/>
  <c r="AE22" i="1" s="1"/>
  <c r="AD25" i="1"/>
  <c r="HC4" i="4"/>
  <c r="BC4" i="4"/>
  <c r="HG4" i="4"/>
  <c r="AR13" i="6"/>
  <c r="BY22" i="5"/>
  <c r="BI19" i="1" s="1"/>
  <c r="BU22" i="5"/>
  <c r="BG19" i="1" s="1"/>
  <c r="Y22" i="5"/>
  <c r="EQ22" i="5"/>
  <c r="AZ42" i="8"/>
  <c r="AS4" i="7"/>
  <c r="CL7" i="1"/>
  <c r="BM7" i="1" s="1"/>
  <c r="CK22" i="1"/>
  <c r="BN25" i="1"/>
  <c r="CM22" i="1"/>
  <c r="BP15" i="1"/>
  <c r="CO13" i="1"/>
  <c r="CP7" i="1"/>
  <c r="BO25" i="1"/>
  <c r="CN22" i="1"/>
  <c r="CP13" i="1"/>
  <c r="BQ16" i="1"/>
  <c r="BQ18" i="1"/>
  <c r="BQ20" i="1"/>
  <c r="BQ24" i="1"/>
  <c r="CP22" i="1"/>
  <c r="BQ26" i="1"/>
  <c r="BQ28" i="1"/>
  <c r="BQ30" i="1"/>
  <c r="BQ32" i="1"/>
  <c r="BQ36" i="1"/>
  <c r="BQ41" i="1"/>
  <c r="BQ43" i="1"/>
  <c r="BQ10" i="1"/>
  <c r="BQ23" i="1"/>
  <c r="BQ9" i="1"/>
  <c r="BQ11" i="1"/>
  <c r="BQ25" i="1"/>
  <c r="BQ27" i="1"/>
  <c r="BQ29" i="1"/>
  <c r="BQ31" i="1"/>
  <c r="BQ34" i="1"/>
  <c r="BQ38" i="1"/>
  <c r="BQ42" i="1"/>
  <c r="BQ44" i="1"/>
  <c r="AM7" i="1"/>
  <c r="AH25" i="1"/>
  <c r="AB25" i="1"/>
  <c r="AJ25" i="1"/>
  <c r="BA4" i="4"/>
  <c r="CO4" i="4"/>
  <c r="EC4" i="4"/>
  <c r="S8" i="1"/>
  <c r="S10" i="1"/>
  <c r="S19" i="1"/>
  <c r="R7" i="1" l="1"/>
  <c r="BF25" i="1"/>
  <c r="BF22" i="1" s="1"/>
  <c r="BJ25" i="1"/>
  <c r="BJ22" i="1" s="1"/>
  <c r="CA22" i="1"/>
  <c r="CA45" i="1" s="1"/>
  <c r="AB29" i="6" s="1"/>
  <c r="BZ22" i="1"/>
  <c r="BA22" i="1" s="1"/>
  <c r="BH25" i="1"/>
  <c r="BH22" i="1" s="1"/>
  <c r="DX45" i="1"/>
  <c r="I19" i="1"/>
  <c r="K19" i="1"/>
  <c r="H19" i="1"/>
  <c r="BH13" i="1"/>
  <c r="CE13" i="1"/>
  <c r="CE45" i="1" s="1"/>
  <c r="AF30" i="6" s="1"/>
  <c r="D7" i="1"/>
  <c r="CJ45" i="1"/>
  <c r="AK22" i="6" s="1"/>
  <c r="CH45" i="1"/>
  <c r="AI17" i="6" s="1"/>
  <c r="BZ13" i="1"/>
  <c r="BA13" i="1" s="1"/>
  <c r="BJ13" i="1"/>
  <c r="CD19" i="1"/>
  <c r="CD13" i="1" s="1"/>
  <c r="CD25" i="1"/>
  <c r="CF45" i="1"/>
  <c r="AG19" i="6" s="1"/>
  <c r="BL7" i="1"/>
  <c r="BC19" i="1"/>
  <c r="CB13" i="1"/>
  <c r="CB45" i="1" s="1"/>
  <c r="BP7" i="1"/>
  <c r="BI7" i="1"/>
  <c r="BG13" i="1"/>
  <c r="BI13" i="1"/>
  <c r="BD19" i="1"/>
  <c r="BD13" i="1" s="1"/>
  <c r="CI45" i="1"/>
  <c r="AJ19" i="6" s="1"/>
  <c r="H22" i="1"/>
  <c r="AD13" i="1"/>
  <c r="CG45" i="1"/>
  <c r="AH43" i="6" s="1"/>
  <c r="BD7" i="1"/>
  <c r="CC22" i="1"/>
  <c r="CL45" i="1"/>
  <c r="AM22" i="6" s="1"/>
  <c r="CO45" i="1"/>
  <c r="AP11" i="6" s="1"/>
  <c r="L19" i="1"/>
  <c r="AK13" i="1"/>
  <c r="AK45" i="1" s="1"/>
  <c r="AG13" i="1"/>
  <c r="AG45" i="1" s="1"/>
  <c r="F19" i="1"/>
  <c r="AJ13" i="1"/>
  <c r="J19" i="1"/>
  <c r="AF13" i="1"/>
  <c r="G13" i="1" s="1"/>
  <c r="AQ13" i="1"/>
  <c r="AQ45" i="1" s="1"/>
  <c r="AN13" i="1"/>
  <c r="O13" i="1" s="1"/>
  <c r="E19" i="1"/>
  <c r="C19" i="1"/>
  <c r="AM13" i="1"/>
  <c r="AM45" i="1" s="1"/>
  <c r="K20" i="1"/>
  <c r="L22" i="1"/>
  <c r="H20" i="1"/>
  <c r="AP13" i="1"/>
  <c r="D20" i="1"/>
  <c r="D13" i="1" s="1"/>
  <c r="E20" i="1"/>
  <c r="M20" i="1"/>
  <c r="M13" i="1" s="1"/>
  <c r="D23" i="1"/>
  <c r="D25" i="1" s="1"/>
  <c r="D22" i="1" s="1"/>
  <c r="AH20" i="1"/>
  <c r="AH13" i="1" s="1"/>
  <c r="F20" i="1"/>
  <c r="AE13" i="1"/>
  <c r="AE45" i="1" s="1"/>
  <c r="E41" i="6" s="1"/>
  <c r="K23" i="1"/>
  <c r="K25" i="1" s="1"/>
  <c r="J23" i="1"/>
  <c r="J25" i="1" s="1"/>
  <c r="J22" i="1" s="1"/>
  <c r="I23" i="1"/>
  <c r="I25" i="1" s="1"/>
  <c r="F22" i="1"/>
  <c r="AL45" i="1"/>
  <c r="L34" i="6" s="1"/>
  <c r="AC45" i="1"/>
  <c r="C9" i="6" s="1"/>
  <c r="G22" i="1"/>
  <c r="F7" i="1"/>
  <c r="M7" i="1"/>
  <c r="AR10" i="6"/>
  <c r="AR17" i="6"/>
  <c r="AR24" i="6"/>
  <c r="AR28" i="6"/>
  <c r="AR32" i="6"/>
  <c r="AR41" i="6"/>
  <c r="AR9" i="6"/>
  <c r="AR14" i="6"/>
  <c r="AR18" i="6"/>
  <c r="AR23" i="6"/>
  <c r="AR27" i="6"/>
  <c r="AR31" i="6"/>
  <c r="AR38" i="6"/>
  <c r="AR44" i="6"/>
  <c r="AR7" i="6"/>
  <c r="AR22" i="6"/>
  <c r="AR8" i="6"/>
  <c r="AR15" i="6"/>
  <c r="AR19" i="6"/>
  <c r="AR26" i="6"/>
  <c r="AR30" i="6"/>
  <c r="AR36" i="6"/>
  <c r="AR43" i="6"/>
  <c r="AR11" i="6"/>
  <c r="AR16" i="6"/>
  <c r="AR20" i="6"/>
  <c r="AR25" i="6"/>
  <c r="AR29" i="6"/>
  <c r="AR34" i="6"/>
  <c r="AR42" i="6"/>
  <c r="AD22" i="1"/>
  <c r="BG25" i="1"/>
  <c r="BG22" i="1" s="1"/>
  <c r="BC25" i="1"/>
  <c r="BC22" i="1" s="1"/>
  <c r="BD25" i="1"/>
  <c r="BI25" i="1"/>
  <c r="BI22" i="1" s="1"/>
  <c r="CK45" i="1"/>
  <c r="BL22" i="1"/>
  <c r="CN45" i="1"/>
  <c r="AO22" i="6" s="1"/>
  <c r="BQ7" i="1"/>
  <c r="CP45" i="1"/>
  <c r="AQ22" i="6" s="1"/>
  <c r="CM45" i="1"/>
  <c r="AN22" i="6" s="1"/>
  <c r="S7" i="1"/>
  <c r="AB22" i="1"/>
  <c r="C22" i="1" s="1"/>
  <c r="N7" i="1"/>
  <c r="AJ22" i="1"/>
  <c r="AH22" i="1"/>
  <c r="BB22" i="1" l="1"/>
  <c r="AB36" i="6"/>
  <c r="AB24" i="6"/>
  <c r="AB38" i="6"/>
  <c r="AB43" i="6"/>
  <c r="AB28" i="6"/>
  <c r="AB26" i="6"/>
  <c r="AK13" i="6"/>
  <c r="AB9" i="6"/>
  <c r="AB15" i="6"/>
  <c r="AB16" i="6"/>
  <c r="AB18" i="6"/>
  <c r="AB23" i="6"/>
  <c r="AB42" i="6"/>
  <c r="AB31" i="6"/>
  <c r="AB7" i="6"/>
  <c r="AB34" i="6"/>
  <c r="AB17" i="6"/>
  <c r="AB22" i="6"/>
  <c r="AB10" i="6"/>
  <c r="AK28" i="6"/>
  <c r="AB44" i="6"/>
  <c r="AB27" i="6"/>
  <c r="AB20" i="6"/>
  <c r="AB11" i="6"/>
  <c r="AB25" i="6"/>
  <c r="AB14" i="6"/>
  <c r="AB19" i="6"/>
  <c r="AB13" i="6"/>
  <c r="AB8" i="6"/>
  <c r="AB30" i="6"/>
  <c r="AK23" i="6"/>
  <c r="BE19" i="1"/>
  <c r="BE13" i="1" s="1"/>
  <c r="AB32" i="6"/>
  <c r="AK7" i="6"/>
  <c r="AB41" i="6"/>
  <c r="BI8" i="6"/>
  <c r="BI24" i="6"/>
  <c r="BI32" i="6"/>
  <c r="BI9" i="6"/>
  <c r="BI14" i="6"/>
  <c r="BI18" i="6"/>
  <c r="BI23" i="6"/>
  <c r="BI27" i="6"/>
  <c r="BI31" i="6"/>
  <c r="BI38" i="6"/>
  <c r="BI44" i="6"/>
  <c r="BI7" i="6"/>
  <c r="BI19" i="6"/>
  <c r="BI28" i="6"/>
  <c r="BI41" i="6"/>
  <c r="BI11" i="6"/>
  <c r="BI16" i="6"/>
  <c r="BI20" i="6"/>
  <c r="BI25" i="6"/>
  <c r="BI29" i="6"/>
  <c r="BI34" i="6"/>
  <c r="BI42" i="6"/>
  <c r="BI36" i="6"/>
  <c r="BI26" i="6"/>
  <c r="BI17" i="6"/>
  <c r="BI15" i="6"/>
  <c r="BI10" i="6"/>
  <c r="BI43" i="6"/>
  <c r="BI30" i="6"/>
  <c r="BI22" i="6"/>
  <c r="BI13" i="6"/>
  <c r="F19" i="7"/>
  <c r="AF26" i="6"/>
  <c r="AK16" i="6"/>
  <c r="AG29" i="6"/>
  <c r="AK43" i="6"/>
  <c r="AF19" i="6"/>
  <c r="AF11" i="6"/>
  <c r="AG8" i="6"/>
  <c r="AK19" i="6"/>
  <c r="AJ26" i="6"/>
  <c r="AG36" i="6"/>
  <c r="AF43" i="6"/>
  <c r="AK31" i="6"/>
  <c r="AK30" i="6"/>
  <c r="AG17" i="6"/>
  <c r="AI42" i="6"/>
  <c r="AF28" i="6"/>
  <c r="AF23" i="6"/>
  <c r="AF24" i="6"/>
  <c r="AF34" i="6"/>
  <c r="AF15" i="6"/>
  <c r="AF25" i="6"/>
  <c r="AF44" i="6"/>
  <c r="AK20" i="6"/>
  <c r="AK26" i="6"/>
  <c r="AP24" i="6"/>
  <c r="AF10" i="6"/>
  <c r="AF29" i="6"/>
  <c r="BF13" i="1"/>
  <c r="AK17" i="6"/>
  <c r="AK18" i="6"/>
  <c r="AF20" i="6"/>
  <c r="AF31" i="6"/>
  <c r="AF16" i="6"/>
  <c r="AF42" i="6"/>
  <c r="AF17" i="6"/>
  <c r="AF8" i="6"/>
  <c r="AF7" i="6"/>
  <c r="AF14" i="6"/>
  <c r="AF41" i="6"/>
  <c r="AF27" i="6"/>
  <c r="AF32" i="6"/>
  <c r="AF36" i="6"/>
  <c r="AF13" i="6"/>
  <c r="AJ8" i="6"/>
  <c r="AG22" i="6"/>
  <c r="AK8" i="6"/>
  <c r="AJ41" i="6"/>
  <c r="AG7" i="6"/>
  <c r="AG10" i="6"/>
  <c r="AJ9" i="6"/>
  <c r="AK27" i="6"/>
  <c r="AJ22" i="6"/>
  <c r="AG13" i="6"/>
  <c r="AG38" i="6"/>
  <c r="AG27" i="6"/>
  <c r="AG41" i="6"/>
  <c r="AK42" i="6"/>
  <c r="AK11" i="6"/>
  <c r="AK25" i="6"/>
  <c r="AK14" i="6"/>
  <c r="AK36" i="6"/>
  <c r="AK24" i="6"/>
  <c r="AK41" i="6"/>
  <c r="AK9" i="6"/>
  <c r="AG34" i="6"/>
  <c r="AF38" i="6"/>
  <c r="AF22" i="6"/>
  <c r="AF9" i="6"/>
  <c r="AF18" i="6"/>
  <c r="AK38" i="6"/>
  <c r="AK44" i="6"/>
  <c r="AK29" i="6"/>
  <c r="AK10" i="6"/>
  <c r="AP8" i="6"/>
  <c r="AK32" i="6"/>
  <c r="AK15" i="6"/>
  <c r="AK34" i="6"/>
  <c r="H13" i="1"/>
  <c r="AI14" i="6"/>
  <c r="AI18" i="6"/>
  <c r="AI43" i="6"/>
  <c r="AI36" i="6"/>
  <c r="AI13" i="6"/>
  <c r="AJ7" i="6"/>
  <c r="AJ32" i="6"/>
  <c r="AG24" i="6"/>
  <c r="AG23" i="6"/>
  <c r="AI28" i="6"/>
  <c r="AD45" i="1"/>
  <c r="D25" i="6" s="1"/>
  <c r="AI27" i="6"/>
  <c r="AG18" i="6"/>
  <c r="AG31" i="6"/>
  <c r="AJ28" i="6"/>
  <c r="AJ29" i="6"/>
  <c r="AG20" i="6"/>
  <c r="AG14" i="6"/>
  <c r="AI19" i="6"/>
  <c r="AG32" i="6"/>
  <c r="AI23" i="6"/>
  <c r="AI29" i="6"/>
  <c r="AI38" i="6"/>
  <c r="AG42" i="6"/>
  <c r="AG28" i="6"/>
  <c r="AI10" i="6"/>
  <c r="AI30" i="6"/>
  <c r="AJ25" i="6"/>
  <c r="AH38" i="6"/>
  <c r="AG44" i="6"/>
  <c r="AI34" i="6"/>
  <c r="AI24" i="6"/>
  <c r="AG9" i="6"/>
  <c r="K22" i="1"/>
  <c r="AJ18" i="6"/>
  <c r="AH29" i="6"/>
  <c r="AG26" i="6"/>
  <c r="AG11" i="6"/>
  <c r="AI31" i="6"/>
  <c r="AI26" i="6"/>
  <c r="AI41" i="6"/>
  <c r="AI7" i="6"/>
  <c r="AG43" i="6"/>
  <c r="AI9" i="6"/>
  <c r="AI11" i="6"/>
  <c r="AI15" i="6"/>
  <c r="AG25" i="6"/>
  <c r="AI20" i="6"/>
  <c r="AI44" i="6"/>
  <c r="AI22" i="6"/>
  <c r="AJ10" i="6"/>
  <c r="AM36" i="6"/>
  <c r="BZ45" i="1"/>
  <c r="AA22" i="6" s="1"/>
  <c r="AG15" i="6"/>
  <c r="AG30" i="6"/>
  <c r="AI8" i="6"/>
  <c r="AI32" i="6"/>
  <c r="L13" i="1"/>
  <c r="AI16" i="6"/>
  <c r="AI25" i="6"/>
  <c r="AG16" i="6"/>
  <c r="AC36" i="6"/>
  <c r="AC34" i="6"/>
  <c r="AC9" i="6"/>
  <c r="AC41" i="6"/>
  <c r="AC42" i="6"/>
  <c r="AC32" i="6"/>
  <c r="AC29" i="6"/>
  <c r="AC25" i="6"/>
  <c r="AC14" i="6"/>
  <c r="AC11" i="6"/>
  <c r="AC15" i="6"/>
  <c r="AC30" i="6"/>
  <c r="AC24" i="6"/>
  <c r="AC43" i="6"/>
  <c r="AC18" i="6"/>
  <c r="AC17" i="6"/>
  <c r="AJ36" i="6"/>
  <c r="AJ38" i="6"/>
  <c r="AJ11" i="6"/>
  <c r="AM34" i="6"/>
  <c r="AH24" i="6"/>
  <c r="AJ27" i="6"/>
  <c r="AJ23" i="6"/>
  <c r="AJ24" i="6"/>
  <c r="AJ15" i="6"/>
  <c r="AH14" i="6"/>
  <c r="AJ44" i="6"/>
  <c r="AJ17" i="6"/>
  <c r="AJ42" i="6"/>
  <c r="AM28" i="6"/>
  <c r="AJ13" i="6"/>
  <c r="AJ30" i="6"/>
  <c r="AJ20" i="6"/>
  <c r="AJ14" i="6"/>
  <c r="AJ34" i="6"/>
  <c r="AM24" i="6"/>
  <c r="AM20" i="6"/>
  <c r="AH22" i="6"/>
  <c r="AJ43" i="6"/>
  <c r="AJ16" i="6"/>
  <c r="AJ31" i="6"/>
  <c r="AM38" i="6"/>
  <c r="BE25" i="1"/>
  <c r="CD22" i="1"/>
  <c r="AM8" i="6"/>
  <c r="AM13" i="6"/>
  <c r="AM31" i="6"/>
  <c r="AM15" i="6"/>
  <c r="AM14" i="6"/>
  <c r="AM41" i="6"/>
  <c r="AM23" i="6"/>
  <c r="AP28" i="6"/>
  <c r="AP25" i="6"/>
  <c r="AH13" i="6"/>
  <c r="AH7" i="6"/>
  <c r="AH44" i="6"/>
  <c r="AH30" i="6"/>
  <c r="AC13" i="6"/>
  <c r="AC22" i="6"/>
  <c r="AM42" i="6"/>
  <c r="AM44" i="6"/>
  <c r="AM26" i="6"/>
  <c r="AM18" i="6"/>
  <c r="AM7" i="6"/>
  <c r="AM19" i="6"/>
  <c r="AM30" i="6"/>
  <c r="AM43" i="6"/>
  <c r="AM27" i="6"/>
  <c r="AM10" i="6"/>
  <c r="AM9" i="6"/>
  <c r="AM16" i="6"/>
  <c r="AM25" i="6"/>
  <c r="AC44" i="6"/>
  <c r="AC28" i="6"/>
  <c r="AC38" i="6"/>
  <c r="AC19" i="6"/>
  <c r="AC8" i="6"/>
  <c r="AC26" i="6"/>
  <c r="AC23" i="6"/>
  <c r="AC20" i="6"/>
  <c r="AC16" i="6"/>
  <c r="AC10" i="6"/>
  <c r="AC31" i="6"/>
  <c r="AC27" i="6"/>
  <c r="AC7" i="6"/>
  <c r="AP30" i="6"/>
  <c r="AP23" i="6"/>
  <c r="AP22" i="6"/>
  <c r="AP27" i="6"/>
  <c r="AH17" i="6"/>
  <c r="AH9" i="6"/>
  <c r="AH28" i="6"/>
  <c r="AH31" i="6"/>
  <c r="AH18" i="6"/>
  <c r="AH41" i="6"/>
  <c r="AH34" i="6"/>
  <c r="AH20" i="6"/>
  <c r="BC13" i="1"/>
  <c r="AP38" i="6"/>
  <c r="AP15" i="6"/>
  <c r="AP36" i="6"/>
  <c r="AP32" i="6"/>
  <c r="AP42" i="6"/>
  <c r="AP17" i="6"/>
  <c r="C28" i="6"/>
  <c r="L25" i="6"/>
  <c r="AM17" i="6"/>
  <c r="AM11" i="6"/>
  <c r="AM32" i="6"/>
  <c r="AM29" i="6"/>
  <c r="AP43" i="6"/>
  <c r="AP41" i="6"/>
  <c r="AP44" i="6"/>
  <c r="AP19" i="6"/>
  <c r="AH16" i="6"/>
  <c r="AH10" i="6"/>
  <c r="K13" i="1"/>
  <c r="AH15" i="6"/>
  <c r="AH36" i="6"/>
  <c r="AH8" i="6"/>
  <c r="AH11" i="6"/>
  <c r="AH23" i="6"/>
  <c r="AH27" i="6"/>
  <c r="AH25" i="6"/>
  <c r="AH26" i="6"/>
  <c r="CC45" i="1"/>
  <c r="AD22" i="6" s="1"/>
  <c r="AP10" i="6"/>
  <c r="BD22" i="1"/>
  <c r="AP31" i="6"/>
  <c r="AP14" i="6"/>
  <c r="AP29" i="6"/>
  <c r="AP7" i="6"/>
  <c r="AP13" i="6"/>
  <c r="AP18" i="6"/>
  <c r="AP16" i="6"/>
  <c r="AP9" i="6"/>
  <c r="AP26" i="6"/>
  <c r="AP20" i="6"/>
  <c r="AP34" i="6"/>
  <c r="AH19" i="6"/>
  <c r="AH42" i="6"/>
  <c r="AH32" i="6"/>
  <c r="AN45" i="1"/>
  <c r="N44" i="6" s="1"/>
  <c r="Q7" i="6"/>
  <c r="Q10" i="6"/>
  <c r="Q25" i="6"/>
  <c r="Q43" i="6"/>
  <c r="Q16" i="6"/>
  <c r="Q42" i="6"/>
  <c r="Q20" i="6"/>
  <c r="C14" i="6"/>
  <c r="E13" i="1"/>
  <c r="AF45" i="1"/>
  <c r="C43" i="6"/>
  <c r="C34" i="6"/>
  <c r="N13" i="1"/>
  <c r="C8" i="6"/>
  <c r="C27" i="6"/>
  <c r="C44" i="6"/>
  <c r="C36" i="6"/>
  <c r="C41" i="6"/>
  <c r="Q17" i="6"/>
  <c r="Q22" i="6"/>
  <c r="Q34" i="6"/>
  <c r="Q23" i="6"/>
  <c r="Q14" i="6"/>
  <c r="C38" i="6"/>
  <c r="C26" i="6"/>
  <c r="Q29" i="6"/>
  <c r="C23" i="6"/>
  <c r="Q36" i="6"/>
  <c r="Q32" i="6"/>
  <c r="C10" i="6"/>
  <c r="C42" i="6"/>
  <c r="C7" i="6"/>
  <c r="E38" i="6"/>
  <c r="Q13" i="6"/>
  <c r="L38" i="6"/>
  <c r="L32" i="6"/>
  <c r="AP45" i="1"/>
  <c r="P22" i="6" s="1"/>
  <c r="F13" i="1"/>
  <c r="Q41" i="6"/>
  <c r="L11" i="6"/>
  <c r="C32" i="6"/>
  <c r="C18" i="6"/>
  <c r="C22" i="6"/>
  <c r="Q9" i="6"/>
  <c r="Q44" i="6"/>
  <c r="Q11" i="6"/>
  <c r="L42" i="6"/>
  <c r="L19" i="6"/>
  <c r="Q30" i="6"/>
  <c r="Q24" i="6"/>
  <c r="Q26" i="6"/>
  <c r="Q19" i="6"/>
  <c r="C16" i="6"/>
  <c r="C24" i="6"/>
  <c r="Q15" i="6"/>
  <c r="Q31" i="6"/>
  <c r="Q38" i="6"/>
  <c r="Q27" i="6"/>
  <c r="I20" i="1"/>
  <c r="I13" i="1" s="1"/>
  <c r="E24" i="6"/>
  <c r="E44" i="6"/>
  <c r="Q28" i="6"/>
  <c r="Q8" i="6"/>
  <c r="C11" i="6"/>
  <c r="Q18" i="6"/>
  <c r="E34" i="6"/>
  <c r="C15" i="6"/>
  <c r="E7" i="6"/>
  <c r="E22" i="1"/>
  <c r="E32" i="6"/>
  <c r="L14" i="6"/>
  <c r="L8" i="6"/>
  <c r="L13" i="6"/>
  <c r="C25" i="6"/>
  <c r="C20" i="6"/>
  <c r="C13" i="6"/>
  <c r="E17" i="6"/>
  <c r="L15" i="6"/>
  <c r="L27" i="6"/>
  <c r="L10" i="6"/>
  <c r="L26" i="6"/>
  <c r="L9" i="6"/>
  <c r="L23" i="6"/>
  <c r="L20" i="6"/>
  <c r="C17" i="6"/>
  <c r="C31" i="6"/>
  <c r="C30" i="6"/>
  <c r="C19" i="6"/>
  <c r="C29" i="6"/>
  <c r="E20" i="6"/>
  <c r="L22" i="6"/>
  <c r="L7" i="6"/>
  <c r="L16" i="6"/>
  <c r="L28" i="6"/>
  <c r="L43" i="6"/>
  <c r="L29" i="6"/>
  <c r="E28" i="6"/>
  <c r="E23" i="6"/>
  <c r="L30" i="6"/>
  <c r="L17" i="6"/>
  <c r="L18" i="6"/>
  <c r="L31" i="6"/>
  <c r="L41" i="6"/>
  <c r="G43" i="6"/>
  <c r="G16" i="6"/>
  <c r="G28" i="6"/>
  <c r="G7" i="6"/>
  <c r="G13" i="6"/>
  <c r="G18" i="6"/>
  <c r="G30" i="6"/>
  <c r="G31" i="6"/>
  <c r="G8" i="6"/>
  <c r="G19" i="6"/>
  <c r="G10" i="6"/>
  <c r="G22" i="6"/>
  <c r="G42" i="6"/>
  <c r="G9" i="6"/>
  <c r="G34" i="6"/>
  <c r="G32" i="6"/>
  <c r="G17" i="6"/>
  <c r="G20" i="6"/>
  <c r="G11" i="6"/>
  <c r="G15" i="6"/>
  <c r="G41" i="6"/>
  <c r="G23" i="6"/>
  <c r="G25" i="6"/>
  <c r="G36" i="6"/>
  <c r="G29" i="6"/>
  <c r="G38" i="6"/>
  <c r="G14" i="6"/>
  <c r="G26" i="6"/>
  <c r="G27" i="6"/>
  <c r="G24" i="6"/>
  <c r="G44" i="6"/>
  <c r="E10" i="6"/>
  <c r="E9" i="6"/>
  <c r="L44" i="6"/>
  <c r="L24" i="6"/>
  <c r="L36" i="6"/>
  <c r="K15" i="6"/>
  <c r="K34" i="6"/>
  <c r="K23" i="6"/>
  <c r="K31" i="6"/>
  <c r="K36" i="6"/>
  <c r="K27" i="6"/>
  <c r="K14" i="6"/>
  <c r="K28" i="6"/>
  <c r="K30" i="6"/>
  <c r="K20" i="6"/>
  <c r="K42" i="6"/>
  <c r="K7" i="6"/>
  <c r="K18" i="6"/>
  <c r="K41" i="6"/>
  <c r="K11" i="6"/>
  <c r="K22" i="6"/>
  <c r="K9" i="6"/>
  <c r="K10" i="6"/>
  <c r="K38" i="6"/>
  <c r="K29" i="6"/>
  <c r="K43" i="6"/>
  <c r="K32" i="6"/>
  <c r="K17" i="6"/>
  <c r="K8" i="6"/>
  <c r="K25" i="6"/>
  <c r="K16" i="6"/>
  <c r="K19" i="6"/>
  <c r="K13" i="6"/>
  <c r="K26" i="6"/>
  <c r="K44" i="6"/>
  <c r="K24" i="6"/>
  <c r="E14" i="6"/>
  <c r="E15" i="6"/>
  <c r="E19" i="6"/>
  <c r="E11" i="6"/>
  <c r="E31" i="6"/>
  <c r="E26" i="6"/>
  <c r="E42" i="6"/>
  <c r="E36" i="6"/>
  <c r="E25" i="6"/>
  <c r="E30" i="6"/>
  <c r="E13" i="6"/>
  <c r="E8" i="6"/>
  <c r="E43" i="6"/>
  <c r="E18" i="6"/>
  <c r="E22" i="6"/>
  <c r="E29" i="6"/>
  <c r="E27" i="6"/>
  <c r="E16" i="6"/>
  <c r="AR45" i="6"/>
  <c r="AL31" i="6"/>
  <c r="AL20" i="6"/>
  <c r="AL36" i="6"/>
  <c r="AL19" i="6"/>
  <c r="AL43" i="6"/>
  <c r="AL9" i="6"/>
  <c r="AL29" i="6"/>
  <c r="AL28" i="6"/>
  <c r="AL16" i="6"/>
  <c r="AL7" i="6"/>
  <c r="AL27" i="6"/>
  <c r="AL42" i="6"/>
  <c r="AL10" i="6"/>
  <c r="AL14" i="6"/>
  <c r="AL41" i="6"/>
  <c r="AL32" i="6"/>
  <c r="AL38" i="6"/>
  <c r="AL8" i="6"/>
  <c r="AL15" i="6"/>
  <c r="AL17" i="6"/>
  <c r="AL30" i="6"/>
  <c r="AL13" i="6"/>
  <c r="AL24" i="6"/>
  <c r="AL23" i="6"/>
  <c r="AL11" i="6"/>
  <c r="AL25" i="6"/>
  <c r="AL18" i="6"/>
  <c r="AL44" i="6"/>
  <c r="AL26" i="6"/>
  <c r="AL34" i="6"/>
  <c r="AL22" i="6"/>
  <c r="AQ13" i="6"/>
  <c r="AN13" i="6"/>
  <c r="AN7" i="6"/>
  <c r="AN11" i="6"/>
  <c r="AN9" i="6"/>
  <c r="AN15" i="6"/>
  <c r="AN17" i="6"/>
  <c r="AN19" i="6"/>
  <c r="AN25" i="6"/>
  <c r="AN27" i="6"/>
  <c r="AN29" i="6"/>
  <c r="AN31" i="6"/>
  <c r="AN34" i="6"/>
  <c r="AN38" i="6"/>
  <c r="AN42" i="6"/>
  <c r="AN44" i="6"/>
  <c r="AN24" i="6"/>
  <c r="AN10" i="6"/>
  <c r="AN16" i="6"/>
  <c r="AN20" i="6"/>
  <c r="AN28" i="6"/>
  <c r="AN32" i="6"/>
  <c r="AN41" i="6"/>
  <c r="AN23" i="6"/>
  <c r="AN8" i="6"/>
  <c r="AN14" i="6"/>
  <c r="AN18" i="6"/>
  <c r="AN26" i="6"/>
  <c r="AN30" i="6"/>
  <c r="AN36" i="6"/>
  <c r="AN43" i="6"/>
  <c r="AQ23" i="6"/>
  <c r="AQ27" i="6"/>
  <c r="AQ31" i="6"/>
  <c r="AQ38" i="6"/>
  <c r="AQ44" i="6"/>
  <c r="AQ24" i="6"/>
  <c r="AQ26" i="6"/>
  <c r="AQ28" i="6"/>
  <c r="AQ30" i="6"/>
  <c r="AQ32" i="6"/>
  <c r="AQ36" i="6"/>
  <c r="AQ41" i="6"/>
  <c r="AQ43" i="6"/>
  <c r="AQ8" i="6"/>
  <c r="AQ11" i="6"/>
  <c r="AQ17" i="6"/>
  <c r="AQ10" i="6"/>
  <c r="AQ25" i="6"/>
  <c r="AQ29" i="6"/>
  <c r="AQ34" i="6"/>
  <c r="AQ42" i="6"/>
  <c r="AQ14" i="6"/>
  <c r="AQ16" i="6"/>
  <c r="AQ18" i="6"/>
  <c r="AQ20" i="6"/>
  <c r="AQ9" i="6"/>
  <c r="AQ19" i="6"/>
  <c r="AQ15" i="6"/>
  <c r="AO8" i="6"/>
  <c r="AO34" i="6"/>
  <c r="AO41" i="6"/>
  <c r="AO36" i="6"/>
  <c r="AO43" i="6"/>
  <c r="AO42" i="6"/>
  <c r="AO7" i="6"/>
  <c r="AO32" i="6"/>
  <c r="AO30" i="6"/>
  <c r="AO28" i="6"/>
  <c r="AO26" i="6"/>
  <c r="AO20" i="6"/>
  <c r="AO18" i="6"/>
  <c r="AO16" i="6"/>
  <c r="AO14" i="6"/>
  <c r="AO10" i="6"/>
  <c r="AO44" i="6"/>
  <c r="AO13" i="6"/>
  <c r="AO31" i="6"/>
  <c r="AO27" i="6"/>
  <c r="AO19" i="6"/>
  <c r="AO15" i="6"/>
  <c r="AO9" i="6"/>
  <c r="AO23" i="6"/>
  <c r="AO38" i="6"/>
  <c r="AO24" i="6"/>
  <c r="AO29" i="6"/>
  <c r="AO25" i="6"/>
  <c r="AO17" i="6"/>
  <c r="AO11" i="6"/>
  <c r="AQ7" i="6"/>
  <c r="M24" i="6"/>
  <c r="M16" i="6"/>
  <c r="M27" i="6"/>
  <c r="M38" i="6"/>
  <c r="M43" i="6"/>
  <c r="M44" i="6"/>
  <c r="M34" i="6"/>
  <c r="M25" i="6"/>
  <c r="M14" i="6"/>
  <c r="M36" i="6"/>
  <c r="M26" i="6"/>
  <c r="M15" i="6"/>
  <c r="M13" i="6"/>
  <c r="M32" i="6"/>
  <c r="M10" i="6"/>
  <c r="M20" i="6"/>
  <c r="M31" i="6"/>
  <c r="M41" i="6"/>
  <c r="M42" i="6"/>
  <c r="M23" i="6"/>
  <c r="M29" i="6"/>
  <c r="M18" i="6"/>
  <c r="M8" i="6"/>
  <c r="M30" i="6"/>
  <c r="M19" i="6"/>
  <c r="M9" i="6"/>
  <c r="M11" i="6"/>
  <c r="M22" i="6"/>
  <c r="M28" i="6"/>
  <c r="M17" i="6"/>
  <c r="AH45" i="1"/>
  <c r="H22" i="6" s="1"/>
  <c r="AJ45" i="1"/>
  <c r="J22" i="6" s="1"/>
  <c r="M7" i="6"/>
  <c r="I22" i="1"/>
  <c r="AB45" i="6" l="1"/>
  <c r="N34" i="6"/>
  <c r="BI45" i="6"/>
  <c r="F10" i="7"/>
  <c r="DG22" i="1"/>
  <c r="E19" i="7"/>
  <c r="D20" i="6"/>
  <c r="D14" i="6"/>
  <c r="D36" i="6"/>
  <c r="D42" i="6"/>
  <c r="D26" i="6"/>
  <c r="AF45" i="6"/>
  <c r="D38" i="6"/>
  <c r="D15" i="6"/>
  <c r="D41" i="6"/>
  <c r="D23" i="6"/>
  <c r="D31" i="6"/>
  <c r="D43" i="6"/>
  <c r="D28" i="6"/>
  <c r="AA30" i="6"/>
  <c r="AG45" i="6"/>
  <c r="D34" i="6"/>
  <c r="AK45" i="6"/>
  <c r="AJ45" i="6"/>
  <c r="AI45" i="6"/>
  <c r="AA42" i="6"/>
  <c r="N41" i="6"/>
  <c r="AA34" i="6"/>
  <c r="D29" i="6"/>
  <c r="D10" i="6"/>
  <c r="D24" i="6"/>
  <c r="N29" i="6"/>
  <c r="N27" i="6"/>
  <c r="AA38" i="6"/>
  <c r="D8" i="6"/>
  <c r="D30" i="6"/>
  <c r="D32" i="6"/>
  <c r="N38" i="6"/>
  <c r="N7" i="6"/>
  <c r="AA20" i="6"/>
  <c r="D13" i="6"/>
  <c r="D16" i="6"/>
  <c r="D9" i="6"/>
  <c r="D27" i="6"/>
  <c r="N15" i="6"/>
  <c r="AA25" i="6"/>
  <c r="AA7" i="6"/>
  <c r="AA43" i="6"/>
  <c r="D7" i="6"/>
  <c r="D18" i="6"/>
  <c r="D44" i="6"/>
  <c r="N26" i="6"/>
  <c r="AA13" i="6"/>
  <c r="AA32" i="6"/>
  <c r="AA31" i="6"/>
  <c r="AA26" i="6"/>
  <c r="AA27" i="6"/>
  <c r="AA10" i="6"/>
  <c r="AA18" i="6"/>
  <c r="AA15" i="6"/>
  <c r="N9" i="6"/>
  <c r="AA44" i="6"/>
  <c r="AA14" i="6"/>
  <c r="AA11" i="6"/>
  <c r="AA23" i="6"/>
  <c r="D17" i="6"/>
  <c r="D11" i="6"/>
  <c r="D19" i="6"/>
  <c r="D22" i="6"/>
  <c r="P25" i="6"/>
  <c r="N32" i="6"/>
  <c r="AA8" i="6"/>
  <c r="AA19" i="6"/>
  <c r="AA36" i="6"/>
  <c r="AA16" i="6"/>
  <c r="AA29" i="6"/>
  <c r="AA28" i="6"/>
  <c r="AA41" i="6"/>
  <c r="AA9" i="6"/>
  <c r="AA17" i="6"/>
  <c r="AA24" i="6"/>
  <c r="N22" i="6"/>
  <c r="P14" i="6"/>
  <c r="N17" i="6"/>
  <c r="N25" i="6"/>
  <c r="N42" i="6"/>
  <c r="N30" i="6"/>
  <c r="P18" i="6"/>
  <c r="N23" i="6"/>
  <c r="N28" i="6"/>
  <c r="N31" i="6"/>
  <c r="N8" i="6"/>
  <c r="N19" i="6"/>
  <c r="N43" i="6"/>
  <c r="N16" i="6"/>
  <c r="N36" i="6"/>
  <c r="N18" i="6"/>
  <c r="N24" i="6"/>
  <c r="BE22" i="1"/>
  <c r="CD45" i="1"/>
  <c r="AH45" i="6"/>
  <c r="AM45" i="6"/>
  <c r="AP45" i="6"/>
  <c r="AC45" i="6"/>
  <c r="N20" i="6"/>
  <c r="N13" i="6"/>
  <c r="P23" i="6"/>
  <c r="P11" i="6"/>
  <c r="N10" i="6"/>
  <c r="P42" i="6"/>
  <c r="AD38" i="6"/>
  <c r="AD32" i="6"/>
  <c r="AD31" i="6"/>
  <c r="AD27" i="6"/>
  <c r="AD28" i="6"/>
  <c r="AD20" i="6"/>
  <c r="AD10" i="6"/>
  <c r="AD36" i="6"/>
  <c r="AD23" i="6"/>
  <c r="AD14" i="6"/>
  <c r="AD8" i="6"/>
  <c r="AD18" i="6"/>
  <c r="AD44" i="6"/>
  <c r="AD30" i="6"/>
  <c r="AD24" i="6"/>
  <c r="AD11" i="6"/>
  <c r="AD41" i="6"/>
  <c r="AD42" i="6"/>
  <c r="AD7" i="6"/>
  <c r="AD15" i="6"/>
  <c r="AD43" i="6"/>
  <c r="AD16" i="6"/>
  <c r="AD19" i="6"/>
  <c r="AD13" i="6"/>
  <c r="AD9" i="6"/>
  <c r="AD34" i="6"/>
  <c r="AD26" i="6"/>
  <c r="AD17" i="6"/>
  <c r="AD29" i="6"/>
  <c r="AD25" i="6"/>
  <c r="N11" i="6"/>
  <c r="N14" i="6"/>
  <c r="P24" i="6"/>
  <c r="P26" i="6"/>
  <c r="P32" i="6"/>
  <c r="P20" i="6"/>
  <c r="P31" i="6"/>
  <c r="P34" i="6"/>
  <c r="P38" i="6"/>
  <c r="F10" i="6"/>
  <c r="F38" i="6"/>
  <c r="F11" i="6"/>
  <c r="F16" i="6"/>
  <c r="F34" i="6"/>
  <c r="F43" i="6"/>
  <c r="F28" i="6"/>
  <c r="F8" i="6"/>
  <c r="F30" i="6"/>
  <c r="F27" i="6"/>
  <c r="F23" i="6"/>
  <c r="F7" i="6"/>
  <c r="F31" i="6"/>
  <c r="F14" i="6"/>
  <c r="F18" i="6"/>
  <c r="F44" i="6"/>
  <c r="F15" i="6"/>
  <c r="F36" i="6"/>
  <c r="F26" i="6"/>
  <c r="F17" i="6"/>
  <c r="F42" i="6"/>
  <c r="F32" i="6"/>
  <c r="F9" i="6"/>
  <c r="F13" i="6"/>
  <c r="F29" i="6"/>
  <c r="F25" i="6"/>
  <c r="F24" i="6"/>
  <c r="F41" i="6"/>
  <c r="F20" i="6"/>
  <c r="F22" i="6"/>
  <c r="F19" i="6"/>
  <c r="L45" i="6"/>
  <c r="C45" i="6"/>
  <c r="P30" i="6"/>
  <c r="P13" i="6"/>
  <c r="P41" i="6"/>
  <c r="Q45" i="6"/>
  <c r="P28" i="6"/>
  <c r="P36" i="6"/>
  <c r="P43" i="6"/>
  <c r="P44" i="6"/>
  <c r="P29" i="6"/>
  <c r="P9" i="6"/>
  <c r="P10" i="6"/>
  <c r="P17" i="6"/>
  <c r="P15" i="6"/>
  <c r="P16" i="6"/>
  <c r="P27" i="6"/>
  <c r="P8" i="6"/>
  <c r="P19" i="6"/>
  <c r="P7" i="6"/>
  <c r="G45" i="6"/>
  <c r="E45" i="6"/>
  <c r="K45" i="6"/>
  <c r="AL45" i="6"/>
  <c r="E50" i="3"/>
  <c r="AO45" i="6"/>
  <c r="F50" i="3"/>
  <c r="AQ45" i="6"/>
  <c r="AN45" i="6"/>
  <c r="M45" i="6"/>
  <c r="J9" i="6"/>
  <c r="J17" i="6"/>
  <c r="J28" i="6"/>
  <c r="J20" i="6"/>
  <c r="J15" i="6"/>
  <c r="J24" i="6"/>
  <c r="J34" i="6"/>
  <c r="J14" i="6"/>
  <c r="J41" i="6"/>
  <c r="J8" i="6"/>
  <c r="J30" i="6"/>
  <c r="J26" i="6"/>
  <c r="J38" i="6"/>
  <c r="J16" i="6"/>
  <c r="J43" i="6"/>
  <c r="J19" i="6"/>
  <c r="J10" i="6"/>
  <c r="J29" i="6"/>
  <c r="J7" i="6"/>
  <c r="J13" i="6"/>
  <c r="J42" i="6"/>
  <c r="J18" i="6"/>
  <c r="J23" i="6"/>
  <c r="J32" i="6"/>
  <c r="J44" i="6"/>
  <c r="J11" i="6"/>
  <c r="J36" i="6"/>
  <c r="J31" i="6"/>
  <c r="J27" i="6"/>
  <c r="J25" i="6"/>
  <c r="H23" i="6"/>
  <c r="H16" i="6"/>
  <c r="H36" i="6"/>
  <c r="H31" i="6"/>
  <c r="H14" i="6"/>
  <c r="H30" i="6"/>
  <c r="H44" i="6"/>
  <c r="H20" i="6"/>
  <c r="H11" i="6"/>
  <c r="H43" i="6"/>
  <c r="H19" i="6"/>
  <c r="H10" i="6"/>
  <c r="H29" i="6"/>
  <c r="H42" i="6"/>
  <c r="H18" i="6"/>
  <c r="H9" i="6"/>
  <c r="H17" i="6"/>
  <c r="H32" i="6"/>
  <c r="H28" i="6"/>
  <c r="H13" i="6"/>
  <c r="H38" i="6"/>
  <c r="H24" i="6"/>
  <c r="H15" i="6"/>
  <c r="H27" i="6"/>
  <c r="H34" i="6"/>
  <c r="H41" i="6"/>
  <c r="H8" i="6"/>
  <c r="H26" i="6"/>
  <c r="H7" i="6"/>
  <c r="H25" i="6"/>
  <c r="E10" i="7" l="1"/>
  <c r="CY13" i="1" s="1"/>
  <c r="CY22" i="1"/>
  <c r="F42" i="7"/>
  <c r="DG13" i="1"/>
  <c r="D45" i="6"/>
  <c r="AA45" i="6"/>
  <c r="N45" i="6"/>
  <c r="AE43" i="6"/>
  <c r="AE25" i="6"/>
  <c r="AE17" i="6"/>
  <c r="AE44" i="6"/>
  <c r="AE7" i="6"/>
  <c r="AE24" i="6"/>
  <c r="AE10" i="6"/>
  <c r="AE19" i="6"/>
  <c r="AE15" i="6"/>
  <c r="AE16" i="6"/>
  <c r="AE36" i="6"/>
  <c r="AE31" i="6"/>
  <c r="AE8" i="6"/>
  <c r="AE20" i="6"/>
  <c r="AE26" i="6"/>
  <c r="AE9" i="6"/>
  <c r="AE22" i="6"/>
  <c r="AE38" i="6"/>
  <c r="AE11" i="6"/>
  <c r="AE28" i="6"/>
  <c r="AE14" i="6"/>
  <c r="AE23" i="6"/>
  <c r="AE30" i="6"/>
  <c r="AE42" i="6"/>
  <c r="AE29" i="6"/>
  <c r="AE13" i="6"/>
  <c r="AE34" i="6"/>
  <c r="AE32" i="6"/>
  <c r="AE18" i="6"/>
  <c r="AE27" i="6"/>
  <c r="AE41" i="6"/>
  <c r="AD45" i="6"/>
  <c r="AB20" i="1"/>
  <c r="F45" i="6"/>
  <c r="P45" i="6"/>
  <c r="H45" i="6"/>
  <c r="J45" i="6"/>
  <c r="DG45" i="1" l="1"/>
  <c r="AE45" i="6"/>
  <c r="AB13" i="1"/>
  <c r="C20" i="1"/>
  <c r="AZ8" i="6" l="1"/>
  <c r="AZ10" i="6"/>
  <c r="AZ41" i="6"/>
  <c r="AZ15" i="6"/>
  <c r="AZ19" i="6"/>
  <c r="AZ32" i="6"/>
  <c r="AZ24" i="6"/>
  <c r="AZ28" i="6"/>
  <c r="AZ14" i="6"/>
  <c r="AZ11" i="6"/>
  <c r="AZ43" i="6"/>
  <c r="AZ18" i="6"/>
  <c r="AZ31" i="6"/>
  <c r="AZ7" i="6"/>
  <c r="AZ23" i="6"/>
  <c r="AZ34" i="6"/>
  <c r="AZ9" i="6"/>
  <c r="AZ42" i="6"/>
  <c r="AZ20" i="6"/>
  <c r="AZ29" i="6"/>
  <c r="AZ16" i="6"/>
  <c r="AZ25" i="6"/>
  <c r="AZ38" i="6"/>
  <c r="AZ27" i="6"/>
  <c r="AZ17" i="6"/>
  <c r="AZ36" i="6"/>
  <c r="AZ30" i="6"/>
  <c r="AZ26" i="6"/>
  <c r="AZ44" i="6"/>
  <c r="AZ22" i="6"/>
  <c r="AZ13" i="6"/>
  <c r="AB45" i="1"/>
  <c r="B13" i="6" s="1"/>
  <c r="C13" i="1"/>
  <c r="G50" i="3" l="1"/>
  <c r="AZ45" i="6"/>
  <c r="AO20" i="1"/>
  <c r="B22" i="6"/>
  <c r="B9" i="6"/>
  <c r="B8" i="6"/>
  <c r="B26" i="6"/>
  <c r="B36" i="6"/>
  <c r="B30" i="6"/>
  <c r="B44" i="6"/>
  <c r="B7" i="6"/>
  <c r="B28" i="6"/>
  <c r="B23" i="6"/>
  <c r="B41" i="6"/>
  <c r="B42" i="6"/>
  <c r="B19" i="6"/>
  <c r="B17" i="6"/>
  <c r="B34" i="6"/>
  <c r="B31" i="6"/>
  <c r="B29" i="6"/>
  <c r="B14" i="6"/>
  <c r="B11" i="6"/>
  <c r="B27" i="6"/>
  <c r="B10" i="6"/>
  <c r="B15" i="6"/>
  <c r="B43" i="6"/>
  <c r="B24" i="6"/>
  <c r="B16" i="6"/>
  <c r="B25" i="6"/>
  <c r="B38" i="6"/>
  <c r="B32" i="6"/>
  <c r="B18" i="6"/>
  <c r="B20" i="6"/>
  <c r="P20" i="1" l="1"/>
  <c r="AO13" i="1"/>
  <c r="B45" i="6"/>
  <c r="AO45" i="1" l="1"/>
  <c r="O22" i="6" l="1"/>
  <c r="O15" i="6"/>
  <c r="O43" i="6"/>
  <c r="O23" i="6"/>
  <c r="O25" i="6"/>
  <c r="O11" i="6"/>
  <c r="O27" i="6"/>
  <c r="O41" i="6"/>
  <c r="O10" i="6"/>
  <c r="O36" i="6"/>
  <c r="O19" i="6"/>
  <c r="O44" i="6"/>
  <c r="O34" i="6"/>
  <c r="O31" i="6"/>
  <c r="O7" i="6"/>
  <c r="O30" i="6"/>
  <c r="O38" i="6"/>
  <c r="O8" i="6"/>
  <c r="O17" i="6"/>
  <c r="O18" i="6"/>
  <c r="O42" i="6"/>
  <c r="O29" i="6"/>
  <c r="O26" i="6"/>
  <c r="O28" i="6"/>
  <c r="O24" i="6"/>
  <c r="O14" i="6"/>
  <c r="O32" i="6"/>
  <c r="O16" i="6"/>
  <c r="O9" i="6"/>
  <c r="O20" i="6"/>
  <c r="O13" i="6"/>
  <c r="O45" i="6" l="1"/>
  <c r="AI20" i="1"/>
  <c r="AI13" i="1" s="1"/>
  <c r="DD19" i="4"/>
  <c r="DC19" i="4" s="1"/>
  <c r="DD10" i="4"/>
  <c r="AR20" i="1"/>
  <c r="S20" i="1" s="1"/>
  <c r="GH19" i="4"/>
  <c r="GG19" i="4" s="1"/>
  <c r="GH10" i="4"/>
  <c r="GH42" i="4" s="1"/>
  <c r="FR19" i="4"/>
  <c r="FQ19" i="4" s="1"/>
  <c r="FQ10" i="4" s="1"/>
  <c r="FR10" i="4"/>
  <c r="GG10" i="4" l="1"/>
  <c r="DC10" i="4"/>
  <c r="J20" i="1"/>
  <c r="J13" i="1" s="1"/>
  <c r="DD42" i="4"/>
  <c r="FR42" i="4"/>
  <c r="GF10" i="4"/>
  <c r="HX10" i="4"/>
  <c r="ET10" i="4"/>
  <c r="AI45" i="1"/>
  <c r="I13" i="6" s="1"/>
  <c r="AR13" i="1"/>
  <c r="CB10" i="4" l="1"/>
  <c r="DN10" i="4"/>
  <c r="BX10" i="4"/>
  <c r="GB19" i="4"/>
  <c r="GB10" i="4" s="1"/>
  <c r="GB42" i="4" s="1"/>
  <c r="GP10" i="4"/>
  <c r="IF10" i="4"/>
  <c r="DL19" i="4"/>
  <c r="DL10" i="4" s="1"/>
  <c r="DL42" i="4" s="1"/>
  <c r="HN10" i="4"/>
  <c r="I34" i="6"/>
  <c r="I24" i="6"/>
  <c r="I10" i="6"/>
  <c r="I29" i="6"/>
  <c r="I44" i="6"/>
  <c r="I9" i="6"/>
  <c r="I23" i="6"/>
  <c r="I42" i="6"/>
  <c r="I22" i="6"/>
  <c r="I25" i="6"/>
  <c r="I11" i="6"/>
  <c r="I27" i="6"/>
  <c r="I7" i="6"/>
  <c r="I43" i="6"/>
  <c r="I14" i="6"/>
  <c r="I32" i="6"/>
  <c r="I17" i="6"/>
  <c r="I41" i="6"/>
  <c r="I15" i="6"/>
  <c r="I28" i="6"/>
  <c r="I16" i="6"/>
  <c r="I38" i="6"/>
  <c r="I26" i="6"/>
  <c r="I18" i="6"/>
  <c r="I8" i="6"/>
  <c r="I36" i="6"/>
  <c r="I19" i="6"/>
  <c r="I31" i="6"/>
  <c r="I30" i="6"/>
  <c r="AR45" i="1"/>
  <c r="R13" i="6" s="1"/>
  <c r="I20" i="6"/>
  <c r="DK19" i="4" l="1"/>
  <c r="DK10" i="4" s="1"/>
  <c r="GA19" i="4"/>
  <c r="GA10" i="4" s="1"/>
  <c r="I45" i="6"/>
  <c r="R34" i="6"/>
  <c r="R32" i="6"/>
  <c r="R28" i="6"/>
  <c r="R16" i="6"/>
  <c r="R18" i="6"/>
  <c r="R8" i="6"/>
  <c r="R15" i="6"/>
  <c r="R22" i="6"/>
  <c r="R11" i="6"/>
  <c r="R9" i="6"/>
  <c r="R44" i="6"/>
  <c r="R19" i="6"/>
  <c r="R29" i="6"/>
  <c r="R7" i="6"/>
  <c r="R43" i="6"/>
  <c r="R10" i="6"/>
  <c r="R25" i="6"/>
  <c r="R42" i="6"/>
  <c r="R26" i="6"/>
  <c r="R30" i="6"/>
  <c r="R41" i="6"/>
  <c r="R14" i="6"/>
  <c r="R31" i="6"/>
  <c r="R23" i="6"/>
  <c r="R38" i="6"/>
  <c r="R17" i="6"/>
  <c r="R27" i="6"/>
  <c r="R36" i="6"/>
  <c r="R24" i="6"/>
  <c r="R20" i="6"/>
  <c r="R45" i="6" l="1"/>
  <c r="FN19" i="4" l="1"/>
  <c r="FN10" i="4" s="1"/>
  <c r="FN42" i="4" s="1"/>
  <c r="CL19" i="4"/>
  <c r="CL10" i="4" s="1"/>
  <c r="CL42" i="4" s="1"/>
  <c r="CK19" i="4"/>
  <c r="CK10" i="4" s="1"/>
  <c r="T20" i="1"/>
  <c r="AZ19" i="4"/>
  <c r="AZ10" i="4" s="1"/>
  <c r="AZ42" i="4" s="1"/>
  <c r="FP19" i="4"/>
  <c r="FP10" i="4" s="1"/>
  <c r="FP42" i="4" s="1"/>
  <c r="FJ19" i="4"/>
  <c r="FJ10" i="4" s="1"/>
  <c r="FJ42" i="4" s="1"/>
  <c r="FI19" i="4"/>
  <c r="FI10" i="4" s="1"/>
  <c r="DV19" i="4"/>
  <c r="DV10" i="4" s="1"/>
  <c r="DV42" i="4" s="1"/>
  <c r="IR19" i="4"/>
  <c r="IR10" i="4" s="1"/>
  <c r="IR42" i="4" s="1"/>
  <c r="DX19" i="4"/>
  <c r="DX10" i="4" s="1"/>
  <c r="DX42" i="4" s="1"/>
  <c r="EF19" i="4"/>
  <c r="EF10" i="4" s="1"/>
  <c r="EF42" i="4" s="1"/>
  <c r="EZ19" i="4"/>
  <c r="EZ10" i="4" s="1"/>
  <c r="EZ42" i="4" s="1"/>
  <c r="GL19" i="4"/>
  <c r="GL10" i="4" s="1"/>
  <c r="GL42" i="4" s="1"/>
  <c r="EB19" i="4"/>
  <c r="EB10" i="4" s="1"/>
  <c r="EB42" i="4" s="1"/>
  <c r="AX19" i="4"/>
  <c r="AX10" i="4" s="1"/>
  <c r="AX42" i="4" s="1"/>
  <c r="AV19" i="4"/>
  <c r="AV10" i="4" s="1"/>
  <c r="DP19" i="4"/>
  <c r="DP10" i="4" s="1"/>
  <c r="DP42" i="4" s="1"/>
  <c r="DO19" i="4"/>
  <c r="DO10" i="4" s="1"/>
  <c r="EA19" i="4" l="1"/>
  <c r="EA10" i="4" s="1"/>
  <c r="AW19" i="4"/>
  <c r="AW10" i="4" s="1"/>
  <c r="GK19" i="4"/>
  <c r="GK10" i="4" s="1"/>
  <c r="FM19" i="4"/>
  <c r="FM10" i="4" s="1"/>
  <c r="DW19" i="4"/>
  <c r="AY19" i="4"/>
  <c r="AY10" i="4" s="1"/>
  <c r="DU19" i="4"/>
  <c r="DU10" i="4" s="1"/>
  <c r="EE19" i="4"/>
  <c r="EE10" i="4" s="1"/>
  <c r="AU19" i="4"/>
  <c r="AU10" i="4" s="1"/>
  <c r="FO19" i="4"/>
  <c r="FO10" i="4" s="1"/>
  <c r="EY19" i="4"/>
  <c r="EY10" i="4" s="1"/>
  <c r="IQ19" i="4"/>
  <c r="IQ10" i="4" s="1"/>
  <c r="AV42" i="4"/>
  <c r="BD10" i="4"/>
  <c r="FL10" i="4"/>
  <c r="H10" i="4"/>
  <c r="AJ10" i="4"/>
  <c r="DW10" i="4"/>
  <c r="ID10" i="5" l="1"/>
  <c r="F19" i="4"/>
  <c r="E19" i="4" s="1"/>
  <c r="T22" i="1" s="1"/>
  <c r="FK10" i="4"/>
  <c r="G10" i="4"/>
  <c r="U13" i="1" s="1"/>
  <c r="CJ19" i="5"/>
  <c r="CJ10" i="5" s="1"/>
  <c r="CJ42" i="5"/>
  <c r="CI19" i="5"/>
  <c r="CI10" i="5" s="1"/>
  <c r="IV19" i="5"/>
  <c r="IV10" i="5" s="1"/>
  <c r="IV42" i="5" s="1"/>
  <c r="CF19" i="5"/>
  <c r="CF10" i="5" s="1"/>
  <c r="CF42" i="5"/>
  <c r="EZ19" i="5"/>
  <c r="EZ10" i="5" s="1"/>
  <c r="EZ42" i="5" s="1"/>
  <c r="GR19" i="5"/>
  <c r="GR10" i="5"/>
  <c r="GR42" i="5" s="1"/>
  <c r="GQ19" i="5" s="1"/>
  <c r="GQ10" i="5" s="1"/>
  <c r="F42" i="5"/>
  <c r="BR22" i="1"/>
  <c r="EY19" i="5" l="1"/>
  <c r="EY10" i="5" s="1"/>
  <c r="IU19" i="5"/>
  <c r="IU10" i="5" s="1"/>
  <c r="CE19" i="5"/>
  <c r="CE10" i="5" s="1"/>
  <c r="F10" i="9"/>
  <c r="V10" i="9"/>
  <c r="AT10" i="9"/>
  <c r="AB10" i="9"/>
  <c r="AN10" i="9"/>
  <c r="AH10" i="9"/>
  <c r="AZ10" i="9"/>
  <c r="AB10" i="8"/>
  <c r="AH10" i="8"/>
  <c r="AZ10" i="7"/>
  <c r="AN10" i="7"/>
  <c r="BT10" i="5"/>
  <c r="BX10" i="5"/>
  <c r="GB10" i="5"/>
  <c r="HZ10" i="5"/>
  <c r="EN10" i="5"/>
  <c r="GD10" i="5"/>
  <c r="AZ10" i="5"/>
  <c r="HD10" i="5"/>
  <c r="EB10" i="5"/>
  <c r="DP10" i="5"/>
  <c r="GN10" i="5"/>
  <c r="V10" i="5"/>
  <c r="DN10" i="5"/>
  <c r="FD10" i="5"/>
  <c r="GL10" i="5"/>
  <c r="CN10" i="5"/>
  <c r="FP10" i="5"/>
  <c r="CZ10" i="5"/>
  <c r="DJ10" i="5"/>
  <c r="AL10" i="5"/>
  <c r="CD10" i="5"/>
  <c r="CB19" i="5"/>
  <c r="CB10" i="5" s="1"/>
  <c r="CB42" i="5" s="1"/>
  <c r="DL19" i="5"/>
  <c r="DL10" i="5" s="1"/>
  <c r="DL42" i="5" s="1"/>
  <c r="EP19" i="5"/>
  <c r="EP10" i="5" s="1"/>
  <c r="EP42" i="5" s="1"/>
  <c r="IR19" i="5"/>
  <c r="IR10" i="5" s="1"/>
  <c r="IR42" i="5" s="1"/>
  <c r="AH19" i="5"/>
  <c r="AH10" i="5" s="1"/>
  <c r="AH42" i="5" s="1"/>
  <c r="AF19" i="5"/>
  <c r="AF10" i="5" s="1"/>
  <c r="AF42" i="5" s="1"/>
  <c r="IB10" i="5"/>
  <c r="BL19" i="5"/>
  <c r="BL10" i="5" s="1"/>
  <c r="BL42" i="5" s="1"/>
  <c r="F10" i="4"/>
  <c r="E10" i="4"/>
  <c r="T13" i="1" s="1"/>
  <c r="U10" i="9" l="1"/>
  <c r="EM13" i="1"/>
  <c r="AY10" i="9"/>
  <c r="AG10" i="9"/>
  <c r="AM10" i="9"/>
  <c r="AA10" i="9"/>
  <c r="AS10" i="9"/>
  <c r="AM10" i="7"/>
  <c r="CC10" i="5"/>
  <c r="AK10" i="5"/>
  <c r="DI10" i="5"/>
  <c r="CY10" i="5"/>
  <c r="FO10" i="5"/>
  <c r="CM10" i="5"/>
  <c r="FC10" i="5"/>
  <c r="DM10" i="5"/>
  <c r="DO10" i="5"/>
  <c r="EA10" i="5"/>
  <c r="AY10" i="5"/>
  <c r="GC10" i="5"/>
  <c r="EM10" i="5"/>
  <c r="HY10" i="5"/>
  <c r="GA10" i="5"/>
  <c r="BW10" i="5"/>
  <c r="BS10" i="5"/>
  <c r="EO19" i="5"/>
  <c r="EO10" i="5" s="1"/>
  <c r="F42" i="4"/>
  <c r="E10" i="9"/>
  <c r="EE13" i="1" s="1"/>
  <c r="DB10" i="5"/>
  <c r="IA10" i="5"/>
  <c r="AE19" i="5"/>
  <c r="AE10" i="5" s="1"/>
  <c r="IQ19" i="5"/>
  <c r="CA19" i="5"/>
  <c r="CA10" i="5" s="1"/>
  <c r="DK19" i="5"/>
  <c r="DK10" i="5" s="1"/>
  <c r="HC10" i="5"/>
  <c r="AD10" i="5"/>
  <c r="IQ10" i="5"/>
  <c r="AG19" i="5"/>
  <c r="AG10" i="5" s="1"/>
  <c r="BK19" i="5"/>
  <c r="BK10" i="5" s="1"/>
  <c r="AS45" i="1"/>
  <c r="S13" i="6" s="1"/>
  <c r="DA10" i="5" l="1"/>
  <c r="AC10" i="5"/>
  <c r="S38" i="6"/>
  <c r="S18" i="6"/>
  <c r="S36" i="6"/>
  <c r="S15" i="6"/>
  <c r="S25" i="6"/>
  <c r="S41" i="6"/>
  <c r="S17" i="6"/>
  <c r="S44" i="6"/>
  <c r="S23" i="6"/>
  <c r="S43" i="6"/>
  <c r="S19" i="6"/>
  <c r="S42" i="6"/>
  <c r="S20" i="6"/>
  <c r="S32" i="6"/>
  <c r="S10" i="6"/>
  <c r="S27" i="6"/>
  <c r="S9" i="6"/>
  <c r="S26" i="6"/>
  <c r="S34" i="6"/>
  <c r="S16" i="6"/>
  <c r="S28" i="6"/>
  <c r="S7" i="6"/>
  <c r="S31" i="6"/>
  <c r="S14" i="6"/>
  <c r="S30" i="6"/>
  <c r="S8" i="6"/>
  <c r="S29" i="6"/>
  <c r="S11" i="6"/>
  <c r="S24" i="6"/>
  <c r="S22" i="6"/>
  <c r="C50" i="3" l="1"/>
  <c r="D50" i="3"/>
  <c r="S45" i="6"/>
  <c r="HH19" i="4"/>
  <c r="HG19" i="4" s="1"/>
  <c r="HD19" i="4"/>
  <c r="HC19" i="4" s="1"/>
  <c r="CD19" i="4"/>
  <c r="CC19" i="4" s="1"/>
  <c r="CD10" i="4"/>
  <c r="GV19" i="4"/>
  <c r="GU19" i="4" s="1"/>
  <c r="GV10" i="4"/>
  <c r="CN19" i="4"/>
  <c r="CM19" i="4"/>
  <c r="CN10" i="4"/>
  <c r="CM10" i="4" s="1"/>
  <c r="HB19" i="4"/>
  <c r="HA19" i="4" s="1"/>
  <c r="HB10" i="4"/>
  <c r="CR19" i="4"/>
  <c r="CQ19" i="4" s="1"/>
  <c r="CH19" i="4"/>
  <c r="CG19" i="4" s="1"/>
  <c r="IN19" i="4"/>
  <c r="IM19" i="4" s="1"/>
  <c r="AR19" i="4"/>
  <c r="AQ19" i="4" s="1"/>
  <c r="AR10" i="4"/>
  <c r="AQ10" i="4" s="1"/>
  <c r="IP19" i="4"/>
  <c r="IO19" i="4" s="1"/>
  <c r="ED19" i="4"/>
  <c r="EC19" i="4" s="1"/>
  <c r="DZ19" i="4"/>
  <c r="DY19" i="4"/>
  <c r="V19" i="4"/>
  <c r="U19" i="4" s="1"/>
  <c r="V10" i="4"/>
  <c r="BN19" i="4"/>
  <c r="BM19" i="4" s="1"/>
  <c r="BN10" i="4"/>
  <c r="BM10" i="4" s="1"/>
  <c r="GJ19" i="4"/>
  <c r="GI19" i="4" s="1"/>
  <c r="GJ10" i="4"/>
  <c r="HP19" i="4"/>
  <c r="HO19" i="4" s="1"/>
  <c r="HP10" i="4"/>
  <c r="ID19" i="4"/>
  <c r="IC19" i="4" s="1"/>
  <c r="ID10" i="4"/>
  <c r="DB19" i="4"/>
  <c r="DA19" i="4" s="1"/>
  <c r="DB10" i="4"/>
  <c r="DA10" i="4" s="1"/>
  <c r="DT19" i="4"/>
  <c r="DS19" i="4" s="1"/>
  <c r="DT10" i="4"/>
  <c r="DT42" i="4" s="1"/>
  <c r="IB19" i="4"/>
  <c r="IA19" i="4" s="1"/>
  <c r="IB10" i="4"/>
  <c r="IB42" i="4" s="1"/>
  <c r="GD19" i="4"/>
  <c r="GC19" i="4" s="1"/>
  <c r="GD10" i="4"/>
  <c r="AF19" i="4"/>
  <c r="AE19" i="4" s="1"/>
  <c r="AF10" i="4"/>
  <c r="AE10" i="4" s="1"/>
  <c r="BR19" i="4"/>
  <c r="BQ19" i="4" s="1"/>
  <c r="BR10" i="4"/>
  <c r="BZ19" i="4"/>
  <c r="BY19" i="4" s="1"/>
  <c r="BZ10" i="4"/>
  <c r="BY10" i="4" s="1"/>
  <c r="FD19" i="4"/>
  <c r="FC19" i="4" s="1"/>
  <c r="FD10" i="4"/>
  <c r="HZ19" i="4"/>
  <c r="HY19" i="4" s="1"/>
  <c r="GN19" i="4"/>
  <c r="GM19" i="4" s="1"/>
  <c r="GN10" i="4"/>
  <c r="HZ10" i="4"/>
  <c r="BB19" i="4"/>
  <c r="BB10" i="4"/>
  <c r="BA10" i="4" s="1"/>
  <c r="CJ19" i="4"/>
  <c r="CJ10" i="4"/>
  <c r="CI10" i="4" s="1"/>
  <c r="CI19" i="4"/>
  <c r="DZ10" i="4"/>
  <c r="DY10" i="4" s="1"/>
  <c r="ED10" i="4"/>
  <c r="EC10" i="4" s="1"/>
  <c r="AD19" i="4"/>
  <c r="AC19" i="4" s="1"/>
  <c r="AD10" i="4"/>
  <c r="AD42" i="4" s="1"/>
  <c r="AC10" i="4"/>
  <c r="GZ19" i="4"/>
  <c r="GY19" i="4" s="1"/>
  <c r="GZ10" i="4"/>
  <c r="Z19" i="4"/>
  <c r="Y19" i="4" s="1"/>
  <c r="Z10" i="4"/>
  <c r="Y10" i="4" s="1"/>
  <c r="FT19" i="4"/>
  <c r="FS19" i="4" s="1"/>
  <c r="FT10" i="4"/>
  <c r="IP10" i="4"/>
  <c r="IN10" i="4"/>
  <c r="IN42" i="4" s="1"/>
  <c r="BJ19" i="4"/>
  <c r="BI19" i="4" s="1"/>
  <c r="BJ10" i="4"/>
  <c r="AH19" i="4"/>
  <c r="AG19" i="4" s="1"/>
  <c r="AH10" i="4"/>
  <c r="IJ19" i="4"/>
  <c r="II19" i="4"/>
  <c r="IJ10" i="4"/>
  <c r="II10" i="4" s="1"/>
  <c r="GT19" i="4"/>
  <c r="GS19" i="4" s="1"/>
  <c r="GT10" i="4"/>
  <c r="CX19" i="4"/>
  <c r="CW19" i="4" s="1"/>
  <c r="CX10" i="4"/>
  <c r="CW10" i="4" s="1"/>
  <c r="BT19" i="4"/>
  <c r="BS19" i="4" s="1"/>
  <c r="BT10" i="4"/>
  <c r="ER19" i="4"/>
  <c r="EQ19" i="4" s="1"/>
  <c r="ER10" i="4"/>
  <c r="EQ10" i="4" s="1"/>
  <c r="AL19" i="4"/>
  <c r="AK19" i="4" s="1"/>
  <c r="AL10" i="4"/>
  <c r="CZ19" i="4"/>
  <c r="CY19" i="4" s="1"/>
  <c r="CZ10" i="4"/>
  <c r="DJ19" i="4"/>
  <c r="DI19" i="4" s="1"/>
  <c r="DJ10" i="4"/>
  <c r="EP19" i="4"/>
  <c r="EO19" i="4"/>
  <c r="EP10" i="4"/>
  <c r="EO10" i="4" s="1"/>
  <c r="HR19" i="4"/>
  <c r="HQ19" i="4" s="1"/>
  <c r="HR10" i="4"/>
  <c r="DF19" i="4"/>
  <c r="DE19" i="4" s="1"/>
  <c r="DF10" i="4"/>
  <c r="BP19" i="4"/>
  <c r="BO19" i="4" s="1"/>
  <c r="BP10" i="4"/>
  <c r="AB19" i="4"/>
  <c r="AA19" i="4" s="1"/>
  <c r="AB10" i="4"/>
  <c r="CH10" i="4"/>
  <c r="X19" i="4"/>
  <c r="W19" i="4" s="1"/>
  <c r="X10" i="4"/>
  <c r="FZ19" i="4"/>
  <c r="FY19" i="4"/>
  <c r="FZ10" i="4"/>
  <c r="FZ42" i="4" s="1"/>
  <c r="BL19" i="4"/>
  <c r="BK19" i="4" s="1"/>
  <c r="BL10" i="4"/>
  <c r="EL19" i="4"/>
  <c r="EK19" i="4" s="1"/>
  <c r="EL10" i="4"/>
  <c r="EK10" i="4" s="1"/>
  <c r="IV19" i="4"/>
  <c r="IU19" i="4" s="1"/>
  <c r="IV10" i="4"/>
  <c r="FH19" i="4"/>
  <c r="FG19" i="4" s="1"/>
  <c r="FH10" i="4"/>
  <c r="FG10" i="4" s="1"/>
  <c r="HT19" i="4"/>
  <c r="HS19" i="4" s="1"/>
  <c r="HT10" i="4"/>
  <c r="EN19" i="4"/>
  <c r="EM19" i="4" s="1"/>
  <c r="EN10" i="4"/>
  <c r="EM10" i="4" s="1"/>
  <c r="EX19" i="4"/>
  <c r="EW19" i="4" s="1"/>
  <c r="EX10" i="4"/>
  <c r="CF19" i="4"/>
  <c r="CE19" i="4" s="1"/>
  <c r="CF10" i="4"/>
  <c r="CE10" i="4" s="1"/>
  <c r="DR19" i="4"/>
  <c r="DQ19" i="4" s="1"/>
  <c r="DR10" i="4"/>
  <c r="FB19" i="4"/>
  <c r="FA19" i="4" s="1"/>
  <c r="FB10" i="4"/>
  <c r="FA10" i="4" s="1"/>
  <c r="HV19" i="4"/>
  <c r="HU19" i="4" s="1"/>
  <c r="HV10" i="4"/>
  <c r="EV19" i="4"/>
  <c r="EU19" i="4" s="1"/>
  <c r="EV10" i="4"/>
  <c r="BV19" i="4"/>
  <c r="BU19" i="4" s="1"/>
  <c r="BV10" i="4"/>
  <c r="BV42" i="4" s="1"/>
  <c r="DH19" i="4"/>
  <c r="DG19" i="4" s="1"/>
  <c r="DH10" i="4"/>
  <c r="DG10" i="4"/>
  <c r="GR19" i="4"/>
  <c r="GQ19" i="4" s="1"/>
  <c r="GR10" i="4"/>
  <c r="FF19" i="4"/>
  <c r="FE19" i="4" s="1"/>
  <c r="FF10" i="4"/>
  <c r="AT19" i="4"/>
  <c r="AS19" i="4" s="1"/>
  <c r="AT10" i="4"/>
  <c r="CR10" i="4"/>
  <c r="HD10" i="4"/>
  <c r="HH10" i="4"/>
  <c r="HH42" i="4" s="1"/>
  <c r="FV19" i="4"/>
  <c r="FU19" i="4" s="1"/>
  <c r="FV10" i="4"/>
  <c r="CT19" i="4"/>
  <c r="CS19" i="4" s="1"/>
  <c r="CT10" i="4"/>
  <c r="GF19" i="5"/>
  <c r="GE19" i="5" s="1"/>
  <c r="GF10" i="5"/>
  <c r="GF42" i="5" s="1"/>
  <c r="HT19" i="5"/>
  <c r="HS19" i="5" s="1"/>
  <c r="X19" i="5"/>
  <c r="W19" i="5" s="1"/>
  <c r="X10" i="5"/>
  <c r="W10" i="5" s="1"/>
  <c r="IF19" i="5"/>
  <c r="IE19" i="5" s="1"/>
  <c r="IF10" i="5"/>
  <c r="IL19" i="5"/>
  <c r="IK19" i="5" s="1"/>
  <c r="HT10" i="5"/>
  <c r="HT42" i="5" s="1"/>
  <c r="BP19" i="5"/>
  <c r="BO19" i="5" s="1"/>
  <c r="EF19" i="5"/>
  <c r="EE19" i="5" s="1"/>
  <c r="HH19" i="5"/>
  <c r="HG19" i="5" s="1"/>
  <c r="CP19" i="5"/>
  <c r="CO19" i="5" s="1"/>
  <c r="HB19" i="5"/>
  <c r="HA19" i="5" s="1"/>
  <c r="DV19" i="5"/>
  <c r="DU19" i="5" s="1"/>
  <c r="GX19" i="5"/>
  <c r="GW19" i="5" s="1"/>
  <c r="HB10" i="5"/>
  <c r="BP13" i="1" s="1"/>
  <c r="AB19" i="5"/>
  <c r="AA19" i="5" s="1"/>
  <c r="BJ19" i="5"/>
  <c r="BI19" i="5" s="1"/>
  <c r="BJ10" i="5"/>
  <c r="GP19" i="5"/>
  <c r="GO19" i="5" s="1"/>
  <c r="GP10" i="5"/>
  <c r="GO10" i="5" s="1"/>
  <c r="BZ19" i="5"/>
  <c r="BY19" i="5" s="1"/>
  <c r="BZ10" i="5"/>
  <c r="Z19" i="5"/>
  <c r="Y19" i="5" s="1"/>
  <c r="Z10" i="5"/>
  <c r="Y10" i="5"/>
  <c r="BR19" i="5"/>
  <c r="BQ19" i="5" s="1"/>
  <c r="BR10" i="5"/>
  <c r="AB10" i="5"/>
  <c r="AA10" i="5" s="1"/>
  <c r="BD19" i="5"/>
  <c r="BC19" i="5" s="1"/>
  <c r="BD10" i="5"/>
  <c r="HH10" i="5"/>
  <c r="GX10" i="5"/>
  <c r="GX42" i="5" s="1"/>
  <c r="FT19" i="5"/>
  <c r="FS19" i="5" s="1"/>
  <c r="FT10" i="5"/>
  <c r="FL19" i="5"/>
  <c r="FK19" i="5" s="1"/>
  <c r="FL10" i="5"/>
  <c r="EF10" i="5"/>
  <c r="DV10" i="5"/>
  <c r="CP10" i="5"/>
  <c r="BP10" i="5"/>
  <c r="BP42" i="5" s="1"/>
  <c r="GZ19" i="5"/>
  <c r="GY19" i="5" s="1"/>
  <c r="GZ10" i="5"/>
  <c r="GZ42" i="5" s="1"/>
  <c r="IJ19" i="5"/>
  <c r="II19" i="5" s="1"/>
  <c r="IJ10" i="5"/>
  <c r="IJ42" i="5" s="1"/>
  <c r="AT19" i="5"/>
  <c r="AS19" i="5" s="1"/>
  <c r="AT10" i="5"/>
  <c r="AR19" i="5"/>
  <c r="AQ19" i="5" s="1"/>
  <c r="AR10" i="5"/>
  <c r="AQ10" i="5" s="1"/>
  <c r="GV19" i="5"/>
  <c r="GU19" i="5" s="1"/>
  <c r="GV10" i="5"/>
  <c r="AP19" i="5"/>
  <c r="AO19" i="5" s="1"/>
  <c r="AP10" i="5"/>
  <c r="CL19" i="5"/>
  <c r="CK19" i="5" s="1"/>
  <c r="CL10" i="5"/>
  <c r="AJ19" i="5"/>
  <c r="AI19" i="5" s="1"/>
  <c r="AJ10" i="5"/>
  <c r="AI10" i="5" s="1"/>
  <c r="DT19" i="5"/>
  <c r="DS19" i="5" s="1"/>
  <c r="DT10" i="5"/>
  <c r="FN19" i="5"/>
  <c r="FM19" i="5" s="1"/>
  <c r="FN10" i="5"/>
  <c r="FM10" i="5"/>
  <c r="FH19" i="5"/>
  <c r="FG19" i="5" s="1"/>
  <c r="FH10" i="5"/>
  <c r="IL10" i="5"/>
  <c r="IL42" i="5" s="1"/>
  <c r="DZ19" i="5"/>
  <c r="DY19" i="5" s="1"/>
  <c r="DZ10" i="5"/>
  <c r="DY10" i="5" s="1"/>
  <c r="BB19" i="5"/>
  <c r="BA19" i="5" s="1"/>
  <c r="BB10" i="5"/>
  <c r="HV19" i="5"/>
  <c r="HU19" i="5" s="1"/>
  <c r="HV10" i="5"/>
  <c r="HN19" i="5"/>
  <c r="HM19" i="5" s="1"/>
  <c r="HN10" i="5"/>
  <c r="FF19" i="5"/>
  <c r="FE19" i="5" s="1"/>
  <c r="FF10" i="5"/>
  <c r="FF42" i="5" s="1"/>
  <c r="EX19" i="5"/>
  <c r="EW19" i="5" s="1"/>
  <c r="EX10" i="5"/>
  <c r="EL19" i="5"/>
  <c r="EK19" i="5" s="1"/>
  <c r="EL10" i="5"/>
  <c r="EK10" i="5"/>
  <c r="DD19" i="5"/>
  <c r="DC19" i="5" s="1"/>
  <c r="DD10" i="5"/>
  <c r="HX19" i="5"/>
  <c r="HW19" i="5" s="1"/>
  <c r="HX10" i="5"/>
  <c r="HW10" i="5" s="1"/>
  <c r="GH19" i="5"/>
  <c r="GG19" i="5" s="1"/>
  <c r="GH10" i="5"/>
  <c r="EV19" i="5"/>
  <c r="EU19" i="5"/>
  <c r="EV10" i="5"/>
  <c r="EU10" i="5" s="1"/>
  <c r="DF19" i="5"/>
  <c r="DE19" i="5" s="1"/>
  <c r="DF10" i="5"/>
  <c r="DF42" i="5" s="1"/>
  <c r="AX19" i="5"/>
  <c r="AW19" i="5" s="1"/>
  <c r="AX10" i="5"/>
  <c r="AW10" i="5" s="1"/>
  <c r="IH19" i="5"/>
  <c r="IG19" i="5" s="1"/>
  <c r="IH10" i="5"/>
  <c r="HR19" i="5"/>
  <c r="HQ19" i="5" s="1"/>
  <c r="HR10" i="5"/>
  <c r="HQ10" i="5" s="1"/>
  <c r="GJ19" i="5"/>
  <c r="GI19" i="5" s="1"/>
  <c r="GJ10" i="5"/>
  <c r="FB19" i="5"/>
  <c r="FA19" i="5" s="1"/>
  <c r="FB10" i="5"/>
  <c r="FA10" i="5"/>
  <c r="ET19" i="5"/>
  <c r="ES19" i="5" s="1"/>
  <c r="ET10" i="5"/>
  <c r="DH19" i="5"/>
  <c r="DG19" i="5" s="1"/>
  <c r="DH10" i="5"/>
  <c r="DH42" i="5" s="1"/>
  <c r="GT19" i="5"/>
  <c r="GS19" i="5" s="1"/>
  <c r="GT10" i="5"/>
  <c r="FZ19" i="5"/>
  <c r="FY19" i="5" s="1"/>
  <c r="FZ10" i="5"/>
  <c r="FY10" i="5" s="1"/>
  <c r="DR19" i="5"/>
  <c r="DQ19" i="5" s="1"/>
  <c r="DR10" i="5"/>
  <c r="CX19" i="5"/>
  <c r="CW19" i="5" s="1"/>
  <c r="CX10" i="5"/>
  <c r="CW10" i="5" s="1"/>
  <c r="FN42" i="5" l="1"/>
  <c r="AP42" i="5"/>
  <c r="II10" i="5"/>
  <c r="IV42" i="4"/>
  <c r="DT42" i="5"/>
  <c r="FL42" i="5"/>
  <c r="BZ42" i="5"/>
  <c r="DR42" i="5"/>
  <c r="CZ42" i="4"/>
  <c r="BB42" i="4"/>
  <c r="IA10" i="4"/>
  <c r="ID42" i="4"/>
  <c r="FV42" i="4"/>
  <c r="CH42" i="4"/>
  <c r="GN42" i="4"/>
  <c r="BR42" i="4"/>
  <c r="FH42" i="4"/>
  <c r="EV42" i="4"/>
  <c r="BJ42" i="4"/>
  <c r="GZ42" i="4"/>
  <c r="DZ42" i="4"/>
  <c r="BO10" i="5"/>
  <c r="FT42" i="5"/>
  <c r="EU10" i="4"/>
  <c r="DR42" i="4"/>
  <c r="IP42" i="4"/>
  <c r="Z42" i="4"/>
  <c r="CP42" i="5"/>
  <c r="CR42" i="4"/>
  <c r="EL42" i="5"/>
  <c r="GV42" i="5"/>
  <c r="DV42" i="5"/>
  <c r="HH42" i="5"/>
  <c r="BJ42" i="5"/>
  <c r="AT42" i="4"/>
  <c r="BL42" i="4"/>
  <c r="AB42" i="4"/>
  <c r="AH42" i="4"/>
  <c r="GJ42" i="4"/>
  <c r="BD42" i="5"/>
  <c r="IF42" i="5"/>
  <c r="CT42" i="4"/>
  <c r="EX42" i="4"/>
  <c r="DB42" i="4"/>
  <c r="GV42" i="4"/>
  <c r="V42" i="4"/>
  <c r="CD42" i="4"/>
  <c r="GT42" i="5"/>
  <c r="FB42" i="5"/>
  <c r="EV42" i="5"/>
  <c r="FE10" i="5"/>
  <c r="AJ42" i="5"/>
  <c r="EF42" i="5"/>
  <c r="BC10" i="5"/>
  <c r="Z42" i="5"/>
  <c r="BI10" i="5"/>
  <c r="AA10" i="4"/>
  <c r="CY10" i="4"/>
  <c r="BT42" i="4"/>
  <c r="GJ42" i="5"/>
  <c r="GH42" i="5"/>
  <c r="HN42" i="5"/>
  <c r="DZ42" i="5"/>
  <c r="BP42" i="4"/>
  <c r="BZ42" i="4"/>
  <c r="CX42" i="5"/>
  <c r="HV42" i="5"/>
  <c r="EL42" i="4"/>
  <c r="DF42" i="4"/>
  <c r="EP42" i="4"/>
  <c r="CX42" i="4"/>
  <c r="FZ42" i="5"/>
  <c r="HR42" i="5"/>
  <c r="EX42" i="5"/>
  <c r="FU10" i="4"/>
  <c r="FF42" i="4"/>
  <c r="DH42" i="4"/>
  <c r="CF42" i="4"/>
  <c r="CG10" i="4"/>
  <c r="DJ42" i="4"/>
  <c r="BI10" i="4"/>
  <c r="FD42" i="4"/>
  <c r="HP42" i="4"/>
  <c r="U10" i="4"/>
  <c r="HX42" i="5"/>
  <c r="AR42" i="5"/>
  <c r="GP42" i="5"/>
  <c r="EN42" i="4"/>
  <c r="AF42" i="4"/>
  <c r="BN42" i="4"/>
  <c r="DG10" i="5"/>
  <c r="DD42" i="5"/>
  <c r="HU10" i="5"/>
  <c r="AT42" i="5"/>
  <c r="HA10" i="5"/>
  <c r="GE10" i="5"/>
  <c r="FE10" i="4"/>
  <c r="HT42" i="4"/>
  <c r="FY10" i="4"/>
  <c r="DE10" i="4"/>
  <c r="FT42" i="4"/>
  <c r="ED42" i="4"/>
  <c r="BA19" i="4"/>
  <c r="GD42" i="4"/>
  <c r="HO10" i="4"/>
  <c r="CN42" i="4"/>
  <c r="IJ42" i="4"/>
  <c r="IH42" i="5"/>
  <c r="CL42" i="5"/>
  <c r="GW10" i="5"/>
  <c r="HV42" i="4"/>
  <c r="AL42" i="4"/>
  <c r="GT42" i="4"/>
  <c r="GM10" i="4"/>
  <c r="FB42" i="4"/>
  <c r="X42" i="5"/>
  <c r="HD42" i="4"/>
  <c r="AX42" i="5"/>
  <c r="ER42" i="4"/>
  <c r="ET42" i="5"/>
  <c r="FH42" i="5"/>
  <c r="AO10" i="5"/>
  <c r="HG10" i="5"/>
  <c r="BR42" i="5"/>
  <c r="HS10" i="5"/>
  <c r="GR42" i="4"/>
  <c r="X42" i="4"/>
  <c r="HR42" i="4"/>
  <c r="HZ42" i="4"/>
  <c r="AR42" i="4"/>
  <c r="HB42" i="4"/>
  <c r="CC10" i="4"/>
  <c r="DQ10" i="5"/>
  <c r="GS10" i="5"/>
  <c r="ES10" i="5"/>
  <c r="GI10" i="5"/>
  <c r="IG10" i="5"/>
  <c r="DE10" i="5"/>
  <c r="GG10" i="5"/>
  <c r="DC10" i="5"/>
  <c r="EW10" i="5"/>
  <c r="HM10" i="5"/>
  <c r="BA10" i="5"/>
  <c r="BB42" i="5"/>
  <c r="IK10" i="5"/>
  <c r="FG10" i="5"/>
  <c r="DS10" i="5"/>
  <c r="CK10" i="5"/>
  <c r="GU10" i="5"/>
  <c r="AS10" i="5"/>
  <c r="GY10" i="5"/>
  <c r="CO10" i="5"/>
  <c r="DU10" i="5"/>
  <c r="EE10" i="5"/>
  <c r="FK10" i="5"/>
  <c r="AB42" i="5"/>
  <c r="FS10" i="5"/>
  <c r="BQ10" i="5"/>
  <c r="BY10" i="5"/>
  <c r="HB42" i="5"/>
  <c r="IE10" i="5"/>
  <c r="CS10" i="4"/>
  <c r="HG10" i="4"/>
  <c r="HC10" i="4"/>
  <c r="CQ10" i="4"/>
  <c r="AS10" i="4"/>
  <c r="GQ10" i="4"/>
  <c r="BU10" i="4"/>
  <c r="HU10" i="4"/>
  <c r="DQ10" i="4"/>
  <c r="EW10" i="4"/>
  <c r="HS10" i="4"/>
  <c r="IU10" i="4"/>
  <c r="BK10" i="4"/>
  <c r="W10" i="4"/>
  <c r="BO10" i="4"/>
  <c r="HQ10" i="4"/>
  <c r="DI10" i="4"/>
  <c r="AK10" i="4"/>
  <c r="BS10" i="4"/>
  <c r="GS10" i="4"/>
  <c r="AG10" i="4"/>
  <c r="IM10" i="4"/>
  <c r="IO10" i="4"/>
  <c r="FS10" i="4"/>
  <c r="GY10" i="4"/>
  <c r="CJ42" i="4"/>
  <c r="HY10" i="4"/>
  <c r="FC10" i="4"/>
  <c r="BQ10" i="4"/>
  <c r="GC10" i="4"/>
  <c r="DS10" i="4"/>
  <c r="IC10" i="4"/>
  <c r="GI10" i="4"/>
  <c r="R22" i="1"/>
  <c r="HA10" i="4"/>
  <c r="GU10" i="4"/>
  <c r="Q13" i="1" l="1"/>
  <c r="P13" i="1"/>
  <c r="R13" i="1"/>
  <c r="H19" i="4"/>
  <c r="H42" i="4" s="1"/>
  <c r="AT45" i="1"/>
  <c r="G19" i="4"/>
  <c r="U22" i="1" s="1"/>
  <c r="FL19" i="4"/>
  <c r="FL42" i="4" s="1"/>
  <c r="IL19" i="4"/>
  <c r="IK19" i="4" s="1"/>
  <c r="IL10" i="4"/>
  <c r="IK10" i="4" s="1"/>
  <c r="HF19" i="4"/>
  <c r="HE19" i="4" s="1"/>
  <c r="HF10" i="4"/>
  <c r="HE10" i="4" s="1"/>
  <c r="GX19" i="4"/>
  <c r="GX10" i="4"/>
  <c r="GW10" i="4"/>
  <c r="CP19" i="4"/>
  <c r="CO19" i="4" s="1"/>
  <c r="IT19" i="4"/>
  <c r="IS19" i="4" s="1"/>
  <c r="CP10" i="4"/>
  <c r="CO10" i="4" s="1"/>
  <c r="IT10" i="4"/>
  <c r="IS10" i="4" s="1"/>
  <c r="AJ19" i="4"/>
  <c r="AJ42" i="4" s="1"/>
  <c r="AI10" i="4"/>
  <c r="BD19" i="4"/>
  <c r="BC19" i="4" s="1"/>
  <c r="BD42" i="4"/>
  <c r="BC10" i="4"/>
  <c r="IF19" i="4"/>
  <c r="IE19" i="4" s="1"/>
  <c r="IE10" i="4"/>
  <c r="GP19" i="4"/>
  <c r="GO19" i="4" s="1"/>
  <c r="GO10" i="4"/>
  <c r="HN19" i="4"/>
  <c r="HM19" i="4" s="1"/>
  <c r="HM10" i="4"/>
  <c r="BX19" i="4"/>
  <c r="BX42" i="4" s="1"/>
  <c r="BW10" i="4"/>
  <c r="DN19" i="4"/>
  <c r="DM19" i="4" s="1"/>
  <c r="DM10" i="4"/>
  <c r="CB19" i="4"/>
  <c r="CB42" i="4" s="1"/>
  <c r="CA19" i="4"/>
  <c r="CA10" i="4"/>
  <c r="ET19" i="4"/>
  <c r="ES19" i="4" s="1"/>
  <c r="ES10" i="4"/>
  <c r="HX19" i="4"/>
  <c r="HX42" i="4" s="1"/>
  <c r="HW10" i="4"/>
  <c r="GF19" i="4"/>
  <c r="GE19" i="4" s="1"/>
  <c r="GE10" i="4"/>
  <c r="EH19" i="4"/>
  <c r="EH42" i="4" s="1"/>
  <c r="EG19" i="4"/>
  <c r="EG10" i="4"/>
  <c r="BF19" i="4"/>
  <c r="BE19" i="4" s="1"/>
  <c r="AD19" i="5"/>
  <c r="AD42" i="5" s="1"/>
  <c r="AV19" i="5"/>
  <c r="AU19" i="5" s="1"/>
  <c r="DX19" i="5"/>
  <c r="DW19" i="5"/>
  <c r="IN19" i="5"/>
  <c r="IM19" i="5" s="1"/>
  <c r="DB19" i="5"/>
  <c r="DA19" i="5" s="1"/>
  <c r="AZ19" i="5"/>
  <c r="AY19" i="5" s="1"/>
  <c r="CN19" i="5"/>
  <c r="CM19" i="5" s="1"/>
  <c r="EB19" i="5"/>
  <c r="EB42" i="5" s="1"/>
  <c r="FP19" i="5"/>
  <c r="FP42" i="5" s="1"/>
  <c r="HD19" i="5"/>
  <c r="HD42" i="5" s="1"/>
  <c r="IN10" i="5"/>
  <c r="IM10" i="5" s="1"/>
  <c r="CR19" i="5"/>
  <c r="CQ19" i="5" s="1"/>
  <c r="CR10" i="5"/>
  <c r="FJ19" i="5"/>
  <c r="FI19" i="5"/>
  <c r="FJ10" i="5"/>
  <c r="FI10" i="5" s="1"/>
  <c r="BV19" i="5"/>
  <c r="BU19" i="5" s="1"/>
  <c r="BV10" i="5"/>
  <c r="BV42" i="5" s="1"/>
  <c r="ER19" i="5"/>
  <c r="EQ19" i="5" s="1"/>
  <c r="ER10" i="5"/>
  <c r="EQ10" i="5" s="1"/>
  <c r="DX10" i="5"/>
  <c r="DW10" i="5" s="1"/>
  <c r="AV10" i="5"/>
  <c r="ED19" i="5"/>
  <c r="EC19" i="5" s="1"/>
  <c r="FR19" i="5"/>
  <c r="FQ19" i="5" s="1"/>
  <c r="HF19" i="5"/>
  <c r="IT19" i="5"/>
  <c r="IS19" i="5"/>
  <c r="ED10" i="5"/>
  <c r="EC10" i="5" s="1"/>
  <c r="HF10" i="5"/>
  <c r="HE10" i="5" s="1"/>
  <c r="GL19" i="5"/>
  <c r="GL42" i="5" s="1"/>
  <c r="GK10" i="5"/>
  <c r="V19" i="5"/>
  <c r="U19" i="5" s="1"/>
  <c r="U10" i="5"/>
  <c r="GN19" i="5"/>
  <c r="GN42" i="5" s="1"/>
  <c r="GM10" i="5"/>
  <c r="AN19" i="5"/>
  <c r="AM19" i="5"/>
  <c r="AN10" i="5"/>
  <c r="CH19" i="5"/>
  <c r="CH42" i="5" s="1"/>
  <c r="CH10" i="5"/>
  <c r="CG10" i="5" s="1"/>
  <c r="IB19" i="5"/>
  <c r="IB42" i="5" s="1"/>
  <c r="BN19" i="5"/>
  <c r="BM19" i="5" s="1"/>
  <c r="BN10" i="5"/>
  <c r="BM10" i="5" s="1"/>
  <c r="IP19" i="5"/>
  <c r="IO19" i="5" s="1"/>
  <c r="BO22" i="1" s="1"/>
  <c r="IP10" i="5"/>
  <c r="IO10" i="5" s="1"/>
  <c r="FR10" i="5"/>
  <c r="FR42" i="5" s="1"/>
  <c r="IT10" i="5"/>
  <c r="IS10" i="5" s="1"/>
  <c r="HP19" i="5"/>
  <c r="HO19" i="5" s="1"/>
  <c r="HP10" i="5"/>
  <c r="CD19" i="5"/>
  <c r="CC19" i="5" s="1"/>
  <c r="AL19" i="5"/>
  <c r="AL42" i="5" s="1"/>
  <c r="AK19" i="5"/>
  <c r="DJ19" i="5"/>
  <c r="DJ42" i="5" s="1"/>
  <c r="CZ19" i="5"/>
  <c r="CZ42" i="5" s="1"/>
  <c r="CN42" i="5"/>
  <c r="FD19" i="5"/>
  <c r="FD42" i="5" s="1"/>
  <c r="DN19" i="5"/>
  <c r="DN42" i="5" s="1"/>
  <c r="DP19" i="5"/>
  <c r="DP42" i="5"/>
  <c r="DO19" i="5"/>
  <c r="GD19" i="5"/>
  <c r="GD42" i="5" s="1"/>
  <c r="EN19" i="5"/>
  <c r="EN42" i="5" s="1"/>
  <c r="HZ19" i="5"/>
  <c r="HY19" i="5" s="1"/>
  <c r="HZ42" i="5"/>
  <c r="GB19" i="5"/>
  <c r="GB42" i="5" s="1"/>
  <c r="BX19" i="5"/>
  <c r="BW19" i="5" s="1"/>
  <c r="BX42" i="5"/>
  <c r="BT19" i="5"/>
  <c r="BS19" i="5" s="1"/>
  <c r="ID19" i="5"/>
  <c r="IC19" i="5" s="1"/>
  <c r="IC10" i="5"/>
  <c r="BF19" i="5"/>
  <c r="BF42" i="5" s="1"/>
  <c r="FV19" i="5"/>
  <c r="FV42" i="5" s="1"/>
  <c r="CT19" i="5"/>
  <c r="CS19" i="5" s="1"/>
  <c r="CT42" i="5"/>
  <c r="HJ19" i="5"/>
  <c r="HI19" i="5" s="1"/>
  <c r="V19" i="7"/>
  <c r="U19" i="7" s="1"/>
  <c r="V10" i="7"/>
  <c r="U10" i="7" s="1"/>
  <c r="AT19" i="7"/>
  <c r="AS19" i="7" s="1"/>
  <c r="AT10" i="7"/>
  <c r="AS10" i="7" s="1"/>
  <c r="AB19" i="7"/>
  <c r="AA19" i="7" s="1"/>
  <c r="AB10" i="7"/>
  <c r="AA10" i="7" s="1"/>
  <c r="AH19" i="7"/>
  <c r="AG19" i="7" s="1"/>
  <c r="AH10" i="7"/>
  <c r="AG10" i="7" s="1"/>
  <c r="AN19" i="7"/>
  <c r="AM19" i="7" s="1"/>
  <c r="AZ19" i="7"/>
  <c r="AY19" i="7" s="1"/>
  <c r="AY10" i="7"/>
  <c r="H19" i="7"/>
  <c r="G19" i="7" s="1"/>
  <c r="CZ22" i="1" s="1"/>
  <c r="AD19" i="7"/>
  <c r="AD42" i="7" s="1"/>
  <c r="AC10" i="7"/>
  <c r="AV19" i="7"/>
  <c r="AU19" i="7" s="1"/>
  <c r="AV42" i="7"/>
  <c r="AP19" i="7"/>
  <c r="AO19" i="7" s="1"/>
  <c r="X19" i="7"/>
  <c r="W19" i="7" s="1"/>
  <c r="X10" i="7"/>
  <c r="W10" i="7" s="1"/>
  <c r="G10" i="7"/>
  <c r="CZ13" i="1" s="1"/>
  <c r="F10" i="8"/>
  <c r="DW13" i="1" s="1"/>
  <c r="F19" i="8"/>
  <c r="DW22" i="1" s="1"/>
  <c r="V19" i="8"/>
  <c r="U19" i="8" s="1"/>
  <c r="V10" i="8"/>
  <c r="V42" i="8" s="1"/>
  <c r="AN19" i="8"/>
  <c r="AM19" i="8" s="1"/>
  <c r="AN10" i="8"/>
  <c r="AM10" i="8" s="1"/>
  <c r="AT19" i="8"/>
  <c r="AS19" i="8" s="1"/>
  <c r="AT10" i="8"/>
  <c r="AS10" i="8" s="1"/>
  <c r="AH19" i="8"/>
  <c r="AG19" i="8" s="1"/>
  <c r="AH42" i="8"/>
  <c r="AG10" i="8"/>
  <c r="AB19" i="8"/>
  <c r="AB42" i="8" s="1"/>
  <c r="AA10" i="8"/>
  <c r="AT42" i="8"/>
  <c r="F19" i="9"/>
  <c r="EM22" i="1" s="1"/>
  <c r="EM45" i="1" s="1"/>
  <c r="AZ19" i="9"/>
  <c r="AZ42" i="9" s="1"/>
  <c r="AH19" i="9"/>
  <c r="AH42" i="9" s="1"/>
  <c r="AN19" i="9"/>
  <c r="AN42" i="9" s="1"/>
  <c r="AM19" i="9"/>
  <c r="AB19" i="9"/>
  <c r="AA19" i="9" s="1"/>
  <c r="AT19" i="9"/>
  <c r="AS19" i="9" s="1"/>
  <c r="AT42" i="9"/>
  <c r="V19" i="9"/>
  <c r="U19" i="9" s="1"/>
  <c r="V42" i="9"/>
  <c r="H19" i="9"/>
  <c r="EN22" i="1" s="1"/>
  <c r="EN45" i="1" s="1"/>
  <c r="AD19" i="9"/>
  <c r="AC19" i="9" s="1"/>
  <c r="AV19" i="9"/>
  <c r="AV42" i="9" s="1"/>
  <c r="BB19" i="9"/>
  <c r="BB42" i="9" s="1"/>
  <c r="AJ19" i="9"/>
  <c r="AJ42" i="9" s="1"/>
  <c r="AP19" i="9"/>
  <c r="AP42" i="9" s="1"/>
  <c r="HF42" i="5" l="1"/>
  <c r="EA19" i="5"/>
  <c r="GP42" i="4"/>
  <c r="IP42" i="5"/>
  <c r="AZ42" i="5"/>
  <c r="AV42" i="5"/>
  <c r="FJ42" i="5"/>
  <c r="BF42" i="4"/>
  <c r="GX42" i="4"/>
  <c r="ET42" i="4"/>
  <c r="E19" i="9"/>
  <c r="EE22" i="1" s="1"/>
  <c r="ER42" i="5"/>
  <c r="EM19" i="5"/>
  <c r="CD42" i="5"/>
  <c r="V42" i="5"/>
  <c r="CR42" i="5"/>
  <c r="BW19" i="4"/>
  <c r="V42" i="7"/>
  <c r="FU19" i="5"/>
  <c r="BT42" i="5"/>
  <c r="HE19" i="5"/>
  <c r="BQ22" i="1" s="1"/>
  <c r="AC19" i="5"/>
  <c r="IF42" i="4"/>
  <c r="BQ13" i="1"/>
  <c r="BA19" i="9"/>
  <c r="AG19" i="9"/>
  <c r="U10" i="8"/>
  <c r="AC19" i="7"/>
  <c r="HW19" i="4"/>
  <c r="IL42" i="4"/>
  <c r="AU19" i="9"/>
  <c r="AP42" i="7"/>
  <c r="DH22" i="1"/>
  <c r="DH45" i="1" s="1"/>
  <c r="BA7" i="6" s="1"/>
  <c r="HJ42" i="5"/>
  <c r="IA19" i="5"/>
  <c r="IT42" i="4"/>
  <c r="AB42" i="9"/>
  <c r="ID42" i="5"/>
  <c r="FQ10" i="5"/>
  <c r="FK19" i="4"/>
  <c r="P22" i="1" s="1"/>
  <c r="F42" i="9"/>
  <c r="H42" i="7"/>
  <c r="AN42" i="7"/>
  <c r="IT42" i="5"/>
  <c r="AN42" i="5"/>
  <c r="DB42" i="5"/>
  <c r="GF42" i="4"/>
  <c r="HF42" i="4"/>
  <c r="Q22" i="1"/>
  <c r="IN42" i="5"/>
  <c r="X42" i="7"/>
  <c r="H42" i="9"/>
  <c r="AO19" i="9"/>
  <c r="AD42" i="9"/>
  <c r="GA19" i="5"/>
  <c r="HP42" i="5"/>
  <c r="DX42" i="5"/>
  <c r="HN42" i="4"/>
  <c r="AB42" i="7"/>
  <c r="E10" i="8"/>
  <c r="DO13" i="1" s="1"/>
  <c r="AA19" i="8"/>
  <c r="AZ42" i="7"/>
  <c r="CG19" i="5"/>
  <c r="BN22" i="1"/>
  <c r="DN42" i="4"/>
  <c r="GW19" i="4"/>
  <c r="BO13" i="1"/>
  <c r="FC19" i="5"/>
  <c r="DI19" i="5"/>
  <c r="GM19" i="5"/>
  <c r="GK19" i="5"/>
  <c r="G19" i="9"/>
  <c r="EF22" i="1" s="1"/>
  <c r="AH42" i="7"/>
  <c r="HO10" i="5"/>
  <c r="AM10" i="5"/>
  <c r="AU10" i="5"/>
  <c r="BN13" i="1" s="1"/>
  <c r="BU10" i="5"/>
  <c r="CQ10" i="5"/>
  <c r="FO19" i="5"/>
  <c r="BP22" i="1" s="1"/>
  <c r="F42" i="8"/>
  <c r="CP42" i="4"/>
  <c r="S22" i="1"/>
  <c r="AT42" i="7"/>
  <c r="S13" i="1"/>
  <c r="AN42" i="8"/>
  <c r="ED42" i="5"/>
  <c r="BE19" i="5"/>
  <c r="GC19" i="5"/>
  <c r="DM19" i="5"/>
  <c r="CY19" i="5"/>
  <c r="HC19" i="5"/>
  <c r="AI19" i="4"/>
  <c r="AI19" i="9"/>
  <c r="AY19" i="9"/>
  <c r="E19" i="8"/>
  <c r="DO22" i="1" s="1"/>
  <c r="BN42" i="5"/>
  <c r="BQ7" i="6"/>
  <c r="BQ25" i="6"/>
  <c r="BQ26" i="6"/>
  <c r="BQ18" i="6"/>
  <c r="BQ10" i="6"/>
  <c r="BQ28" i="6"/>
  <c r="BQ20" i="6"/>
  <c r="BQ14" i="6"/>
  <c r="BQ31" i="6"/>
  <c r="BQ17" i="6"/>
  <c r="BQ9" i="6"/>
  <c r="BQ27" i="6"/>
  <c r="BQ11" i="6"/>
  <c r="BQ30" i="6"/>
  <c r="BQ8" i="6"/>
  <c r="BQ42" i="6"/>
  <c r="BQ24" i="6"/>
  <c r="BQ19" i="6"/>
  <c r="BQ29" i="6"/>
  <c r="BQ23" i="6"/>
  <c r="BP7" i="6"/>
  <c r="BP9" i="6"/>
  <c r="BP19" i="6"/>
  <c r="BP23" i="6"/>
  <c r="BP32" i="6"/>
  <c r="BP16" i="6"/>
  <c r="BP20" i="6"/>
  <c r="BP31" i="6"/>
  <c r="BP17" i="6"/>
  <c r="BP10" i="6"/>
  <c r="BP29" i="6"/>
  <c r="BP28" i="6"/>
  <c r="BP8" i="6"/>
  <c r="BP15" i="6"/>
  <c r="BP27" i="6"/>
  <c r="BP30" i="6"/>
  <c r="BP14" i="6"/>
  <c r="BP25" i="6"/>
  <c r="BP18" i="6"/>
  <c r="BP11" i="6"/>
  <c r="BP26" i="6"/>
  <c r="BP24" i="6"/>
  <c r="DW45" i="1"/>
  <c r="BH7" i="6" s="1"/>
  <c r="BQ16" i="6"/>
  <c r="BQ34" i="6"/>
  <c r="BA29" i="6"/>
  <c r="BQ32" i="6"/>
  <c r="BQ15" i="6"/>
  <c r="BQ44" i="6"/>
  <c r="BQ38" i="6"/>
  <c r="BQ13" i="6"/>
  <c r="BP44" i="6"/>
  <c r="BP43" i="6"/>
  <c r="BP42" i="6"/>
  <c r="BP41" i="6"/>
  <c r="BP38" i="6"/>
  <c r="BA13" i="6"/>
  <c r="T13" i="6"/>
  <c r="T34" i="6"/>
  <c r="T38" i="6"/>
  <c r="T42" i="6"/>
  <c r="T44" i="6"/>
  <c r="T11" i="6"/>
  <c r="T8" i="6"/>
  <c r="T17" i="6"/>
  <c r="T26" i="6"/>
  <c r="T32" i="6"/>
  <c r="T28" i="6"/>
  <c r="T15" i="6"/>
  <c r="T30" i="6"/>
  <c r="T9" i="6"/>
  <c r="T16" i="6"/>
  <c r="T29" i="6"/>
  <c r="T7" i="6"/>
  <c r="T22" i="6"/>
  <c r="T36" i="6"/>
  <c r="T41" i="6"/>
  <c r="T43" i="6"/>
  <c r="T18" i="6"/>
  <c r="T14" i="6"/>
  <c r="T20" i="6"/>
  <c r="T27" i="6"/>
  <c r="T19" i="6"/>
  <c r="T24" i="6"/>
  <c r="T25" i="6"/>
  <c r="T31" i="6"/>
  <c r="T10" i="6"/>
  <c r="T23" i="6"/>
  <c r="BQ43" i="6"/>
  <c r="BQ41" i="6"/>
  <c r="BQ36" i="6"/>
  <c r="BQ22" i="6"/>
  <c r="BP36" i="6"/>
  <c r="BP34" i="6"/>
  <c r="BP22" i="6"/>
  <c r="BP13" i="6"/>
  <c r="BA30" i="6"/>
  <c r="BA44" i="6" l="1"/>
  <c r="BA19" i="6"/>
  <c r="BA8" i="6"/>
  <c r="BA36" i="6"/>
  <c r="BA16" i="6"/>
  <c r="BA15" i="6"/>
  <c r="BA25" i="6"/>
  <c r="BA24" i="6"/>
  <c r="BA22" i="6"/>
  <c r="BA32" i="6"/>
  <c r="BA34" i="6"/>
  <c r="BA38" i="6"/>
  <c r="BA17" i="6"/>
  <c r="BA41" i="6"/>
  <c r="BA18" i="6"/>
  <c r="BA28" i="6"/>
  <c r="BA43" i="6"/>
  <c r="BA27" i="6"/>
  <c r="BA26" i="6"/>
  <c r="BA9" i="6"/>
  <c r="BA11" i="6"/>
  <c r="BH13" i="6"/>
  <c r="BH38" i="6"/>
  <c r="BH42" i="6"/>
  <c r="BH22" i="6"/>
  <c r="BH41" i="6"/>
  <c r="BH43" i="6"/>
  <c r="BH36" i="6"/>
  <c r="BH44" i="6"/>
  <c r="BA23" i="6"/>
  <c r="BA42" i="6"/>
  <c r="BA14" i="6"/>
  <c r="BA20" i="6"/>
  <c r="BA31" i="6"/>
  <c r="BA10" i="6"/>
  <c r="BH25" i="6"/>
  <c r="BH29" i="6"/>
  <c r="BH34" i="6"/>
  <c r="BH9" i="6"/>
  <c r="BH10" i="6"/>
  <c r="BH19" i="6"/>
  <c r="BH24" i="6"/>
  <c r="BH15" i="6"/>
  <c r="BH11" i="6"/>
  <c r="BH18" i="6"/>
  <c r="BH20" i="6"/>
  <c r="BH16" i="6"/>
  <c r="BH14" i="6"/>
  <c r="BH32" i="6"/>
  <c r="BH26" i="6"/>
  <c r="BH31" i="6"/>
  <c r="BH23" i="6"/>
  <c r="BH28" i="6"/>
  <c r="BH8" i="6"/>
  <c r="BH17" i="6"/>
  <c r="BH30" i="6"/>
  <c r="BH27" i="6"/>
  <c r="BQ45" i="6"/>
  <c r="H50" i="3"/>
  <c r="T45" i="6"/>
  <c r="I50" i="3"/>
  <c r="BP45" i="6"/>
  <c r="BA45" i="6" l="1"/>
  <c r="BH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1" authorId="0" shapeId="0" xr:uid="{00000000-0006-0000-0200-000001000000}">
      <text>
        <r>
          <rPr>
            <b/>
            <sz val="10"/>
            <color indexed="81"/>
            <rFont val="Tahoma"/>
            <family val="2"/>
          </rPr>
          <t>jmarks:</t>
        </r>
        <r>
          <rPr>
            <sz val="10"/>
            <color indexed="81"/>
            <rFont val="Tahoma"/>
            <family val="2"/>
          </rPr>
          <t xml:space="preserve">
Update "Summary Data" sheet first.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jmarks</author>
    <author>jennifer berg</author>
  </authors>
  <commentList>
    <comment ref="C5" authorId="0" shapeId="0" xr:uid="{00000000-0006-0000-0300-000001000000}">
      <text>
        <r>
          <rPr>
            <b/>
            <sz val="10"/>
            <color indexed="81"/>
            <rFont val="Tahoma"/>
            <family val="2"/>
          </rPr>
          <t>jmarks:</t>
        </r>
        <r>
          <rPr>
            <sz val="10"/>
            <color indexed="81"/>
            <rFont val="Tahoma"/>
            <family val="2"/>
          </rPr>
          <t xml:space="preserve">
For weighted average items, update # of faculty section first.</t>
        </r>
      </text>
    </comment>
    <comment ref="BG6" authorId="1" shapeId="0" xr:uid="{00000000-0006-0000-0300-000002000000}">
      <text>
        <r>
          <rPr>
            <b/>
            <sz val="8"/>
            <color indexed="81"/>
            <rFont val="Tahoma"/>
            <family val="2"/>
          </rPr>
          <t>FIRST YEAR DELAWARE IS INCLUDED IN FIGURES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C17" authorId="0" shapeId="0" xr:uid="{00000000-0006-0000-0400-000001000000}">
      <text>
        <r>
          <rPr>
            <b/>
            <sz val="8"/>
            <color indexed="81"/>
            <rFont val="Tahoma"/>
            <family val="2"/>
          </rPr>
          <t>jmarks:</t>
        </r>
        <r>
          <rPr>
            <sz val="8"/>
            <color indexed="81"/>
            <rFont val="Tahoma"/>
            <family val="2"/>
          </rPr>
          <t xml:space="preserve">
extrapolated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jmarks</author>
  </authors>
  <commentList>
    <comment ref="AC17" authorId="0" shapeId="0" xr:uid="{00000000-0006-0000-0500-000001000000}">
      <text>
        <r>
          <rPr>
            <b/>
            <sz val="8"/>
            <color indexed="81"/>
            <rFont val="Tahoma"/>
            <family val="2"/>
          </rPr>
          <t>jmarks:</t>
        </r>
        <r>
          <rPr>
            <sz val="8"/>
            <color indexed="81"/>
            <rFont val="Tahoma"/>
            <family val="2"/>
          </rPr>
          <t xml:space="preserve">
extrapolated</t>
        </r>
      </text>
    </comment>
  </commentList>
</comments>
</file>

<file path=xl/sharedStrings.xml><?xml version="1.0" encoding="utf-8"?>
<sst xmlns="http://schemas.openxmlformats.org/spreadsheetml/2006/main" count="1737" uniqueCount="169">
  <si>
    <t>Average Faculty Salary Data By Discipline</t>
  </si>
  <si>
    <t>United States</t>
  </si>
  <si>
    <t>SREB States</t>
  </si>
  <si>
    <t>Public Four-Year (derived)</t>
  </si>
  <si>
    <t>Four-Year 1</t>
  </si>
  <si>
    <t>Four-Year 2</t>
  </si>
  <si>
    <t>Four-Year 3</t>
  </si>
  <si>
    <t>Four-Year 4</t>
  </si>
  <si>
    <t>Four-Year 5</t>
  </si>
  <si>
    <t>Four-Year 6</t>
  </si>
  <si>
    <t>Salary</t>
  </si>
  <si>
    <t>1992-93</t>
  </si>
  <si>
    <t>1993-94</t>
  </si>
  <si>
    <t>1995-96</t>
  </si>
  <si>
    <t>1996-97</t>
  </si>
  <si>
    <t>Number</t>
  </si>
  <si>
    <t>Codes</t>
  </si>
  <si>
    <t>Humanities</t>
  </si>
  <si>
    <t>16</t>
  </si>
  <si>
    <t>Foreign Languages</t>
  </si>
  <si>
    <t>23</t>
  </si>
  <si>
    <t>38</t>
  </si>
  <si>
    <t>Philosophy and Religion</t>
  </si>
  <si>
    <t>50</t>
  </si>
  <si>
    <t>Visual and Performing Arts</t>
  </si>
  <si>
    <t>45</t>
  </si>
  <si>
    <t>Social and Behavioral Sciences</t>
  </si>
  <si>
    <t>05</t>
  </si>
  <si>
    <t>Area and Ethnic Studies</t>
  </si>
  <si>
    <t>19</t>
  </si>
  <si>
    <t>Home Economics</t>
  </si>
  <si>
    <t>43</t>
  </si>
  <si>
    <t>Protective Services</t>
  </si>
  <si>
    <t>42</t>
  </si>
  <si>
    <t>Psychology</t>
  </si>
  <si>
    <t>44</t>
  </si>
  <si>
    <t>Public Administration and Services</t>
  </si>
  <si>
    <t>Social Sciences and History</t>
  </si>
  <si>
    <t>Social Work</t>
  </si>
  <si>
    <t>Sciences and Technologies</t>
  </si>
  <si>
    <t>01</t>
  </si>
  <si>
    <t>Agribusiness and Agriculture Production</t>
  </si>
  <si>
    <t>02</t>
  </si>
  <si>
    <t>Agricultural Sciences</t>
  </si>
  <si>
    <t>04</t>
  </si>
  <si>
    <t>Architecture and Environmental Design</t>
  </si>
  <si>
    <t>11</t>
  </si>
  <si>
    <t>Computer and Information Sciences</t>
  </si>
  <si>
    <t>14</t>
  </si>
  <si>
    <t>Engineering</t>
  </si>
  <si>
    <t>15</t>
  </si>
  <si>
    <t>Engineering Related Technologies</t>
  </si>
  <si>
    <t>26</t>
  </si>
  <si>
    <t>27</t>
  </si>
  <si>
    <t>Mathematics</t>
  </si>
  <si>
    <t>40</t>
  </si>
  <si>
    <t>Physical Sciences</t>
  </si>
  <si>
    <t>52</t>
  </si>
  <si>
    <t>Business Management and Administrative Services</t>
  </si>
  <si>
    <t>13</t>
  </si>
  <si>
    <t>Education</t>
  </si>
  <si>
    <t>511601</t>
  </si>
  <si>
    <t>Nursing</t>
  </si>
  <si>
    <t>Other</t>
  </si>
  <si>
    <t>09</t>
  </si>
  <si>
    <t>Communications</t>
  </si>
  <si>
    <t>220101</t>
  </si>
  <si>
    <t>Law</t>
  </si>
  <si>
    <t>25</t>
  </si>
  <si>
    <t>Library and Archival Sciences</t>
  </si>
  <si>
    <t>30</t>
  </si>
  <si>
    <t>Multi/Interdisciplinary Studies</t>
  </si>
  <si>
    <t>Business Management and</t>
  </si>
  <si>
    <t>Administrative Services</t>
  </si>
  <si>
    <t>Check Figures</t>
  </si>
  <si>
    <t>1997-98</t>
  </si>
  <si>
    <t>Architecture and Related Programs</t>
  </si>
  <si>
    <t>Biological Sciences</t>
  </si>
  <si>
    <t>Library Science</t>
  </si>
  <si>
    <t>English Language and Literature</t>
  </si>
  <si>
    <t>at Public Four-Year Colleges and Universities</t>
  </si>
  <si>
    <t xml:space="preserve"> </t>
  </si>
  <si>
    <t>Percent</t>
  </si>
  <si>
    <t>Estimated Average Salaries of Full-Time Faculty by Teaching Field</t>
  </si>
  <si>
    <t>Engineering-Related Technologies</t>
  </si>
  <si>
    <t>1998-99</t>
  </si>
  <si>
    <t>1999-00</t>
  </si>
  <si>
    <t>1994-95</t>
  </si>
  <si>
    <t>Selected Other</t>
  </si>
  <si>
    <t>Estimated Percent Distribution of Full-Time Faculty by Teaching Field</t>
  </si>
  <si>
    <t>2000-01</t>
  </si>
  <si>
    <t>2001-02</t>
  </si>
  <si>
    <t>CIP Codes</t>
  </si>
  <si>
    <t>SREB line</t>
  </si>
  <si>
    <t>new01</t>
  </si>
  <si>
    <t>Agriculture, Agriculture Operations, and Related Sciences</t>
  </si>
  <si>
    <t>2002-03</t>
  </si>
  <si>
    <t>2003-04</t>
  </si>
  <si>
    <t>New 01</t>
  </si>
  <si>
    <t>Total faculty in Selected Disciplines</t>
  </si>
  <si>
    <t>totals for distribution table</t>
  </si>
  <si>
    <t>Source:</t>
  </si>
  <si>
    <t>2004-05</t>
  </si>
  <si>
    <t>2005-06</t>
  </si>
  <si>
    <t>2006-07</t>
  </si>
  <si>
    <t xml:space="preserve"> *Beginning in 2006-07 CUPA-HR implemented new suppression rules. The net effect of the change was to suppress more cases when weighted averages are requested. In prior years SREB used weighted average figures. Now, for each institutional category, the unweighted averages are now reported to preserve reports on more positions. In unweighted averages, each institution's average for a position only counts once in the calculation no matter how many persons there were. (The tan colored calculations remain weighted averages across the categories.) </t>
  </si>
  <si>
    <t>There were 617 unweighted salaries reported and 510 weighted salaries reported under the new guidelines.</t>
  </si>
  <si>
    <t>In other words, there were 107 cases where where there was an unweighted report where the weighted average was suppressed.</t>
  </si>
  <si>
    <t>There were a total of 255 cases where the difference between the reports was greater than zero.</t>
  </si>
  <si>
    <t>So, excluding the 107 cases, there were 148 cases where the reported average salary increased.</t>
  </si>
  <si>
    <t>And, there were 359 cases where the reported average salary decreased.</t>
  </si>
  <si>
    <t>In other words, there were 120 cases where where there was an unweighted report where the weighted average was suppressed.</t>
  </si>
  <si>
    <t>There were a total of 265 cases where the difference between the reports was greater than zero.</t>
  </si>
  <si>
    <t>So, excluding the 120 cases, there were 145 cases where the reported average salary increased.</t>
  </si>
  <si>
    <t>There were 494 unweighted salaries reported and 374 weighted salaries reported under the new guidelines.</t>
  </si>
  <si>
    <t>And, there were 229 cases where the reported average salary decreased.</t>
  </si>
  <si>
    <t>Also, beginning in 2006-07, SREB calculated "all ranks" averages only if average salaries were reported for at least 75% of the faculty.</t>
  </si>
  <si>
    <t>2007-08</t>
  </si>
  <si>
    <t>U.S. Faculty</t>
  </si>
  <si>
    <t>SREB States Faculty</t>
  </si>
  <si>
    <t>Agriculture Operations and Related Sciences</t>
  </si>
  <si>
    <t>Agriculture, Agriculture Operations and Related Sciences</t>
  </si>
  <si>
    <t>2008-09</t>
  </si>
  <si>
    <t>Sources: College and University Professional Association for Human Resources survey data, © CUPA-HR, used with permission.</t>
  </si>
  <si>
    <t>42,143</t>
  </si>
  <si>
    <t>2009-10</t>
  </si>
  <si>
    <t>Total faculty</t>
  </si>
  <si>
    <t>West</t>
  </si>
  <si>
    <t>Midwest</t>
  </si>
  <si>
    <t>Northeast</t>
  </si>
  <si>
    <t>West Faculty</t>
  </si>
  <si>
    <t>Midwest Faculty</t>
  </si>
  <si>
    <t>Northeast Faculty</t>
  </si>
  <si>
    <t>50 States and D.C.</t>
  </si>
  <si>
    <t>All Four-Year</t>
  </si>
  <si>
    <t>*Beginning this year, to better handle the fact that many cells get suppressed when there are four or fewer institutions reporting, an "all four year" set of results were pulled.</t>
  </si>
  <si>
    <r>
      <t>Change</t>
    </r>
    <r>
      <rPr>
        <vertAlign val="superscript"/>
        <sz val="10"/>
        <rFont val="Arial"/>
        <family val="2"/>
      </rPr>
      <t>1</t>
    </r>
  </si>
  <si>
    <t>2010-11</t>
  </si>
  <si>
    <t>SREB line#01</t>
  </si>
  <si>
    <t>SREB line#2</t>
  </si>
  <si>
    <t>2011-12</t>
  </si>
  <si>
    <t/>
  </si>
  <si>
    <t>Public Four-Year (derived until 2009-10)</t>
  </si>
  <si>
    <t xml:space="preserve"> 2010-11</t>
  </si>
  <si>
    <t xml:space="preserve"> 2009-10</t>
  </si>
  <si>
    <t xml:space="preserve"> 2011-12</t>
  </si>
  <si>
    <t>Public Four-Year Colleges and Universities</t>
  </si>
  <si>
    <t xml:space="preserve">"—" indicates not available. There were too few institutions reporting for that teaching field. When the number of institutions reporting is less than five, the results are suppressed. </t>
  </si>
  <si>
    <t>2012-13</t>
  </si>
  <si>
    <t>2013-14</t>
  </si>
  <si>
    <t>2014-15</t>
  </si>
  <si>
    <t xml:space="preserve"> 2012-13</t>
  </si>
  <si>
    <t xml:space="preserve"> 2013-14</t>
  </si>
  <si>
    <t xml:space="preserve"> 2014-15</t>
  </si>
  <si>
    <t xml:space="preserve">Note: </t>
  </si>
  <si>
    <t>SREB classifies four-year colleges into six categories based on number of degrees awarded and number of subjects in which degrees are awarded. (See Appendix A.) Additional averages for each type are available in the online version of this table.</t>
  </si>
  <si>
    <r>
      <t>Humanities</t>
    </r>
    <r>
      <rPr>
        <vertAlign val="superscript"/>
        <sz val="10"/>
        <rFont val="SWISS-C"/>
        <family val="2"/>
      </rPr>
      <t>1</t>
    </r>
  </si>
  <si>
    <t>2015-16</t>
  </si>
  <si>
    <t>2016-17</t>
  </si>
  <si>
    <t xml:space="preserve"> 2015-16</t>
  </si>
  <si>
    <t xml:space="preserve"> 2016-17</t>
  </si>
  <si>
    <t xml:space="preserve"> SEP 2017</t>
  </si>
  <si>
    <t>2011-12 to</t>
  </si>
  <si>
    <t xml:space="preserve"> Sep 2017</t>
  </si>
  <si>
    <t>Table 88</t>
  </si>
  <si>
    <r>
      <t>1</t>
    </r>
    <r>
      <rPr>
        <sz val="10"/>
        <rFont val="SWISS-C"/>
        <family val="2"/>
      </rPr>
      <t>Broad discipline totals may not equal the sums of the subsidiary entries, due to rounding.</t>
    </r>
  </si>
  <si>
    <t>SREB analysis of College and University Professional Association for Human Resources survey data, © 2011 and 2016, used with permission.</t>
  </si>
  <si>
    <t>Table 81</t>
  </si>
  <si>
    <r>
      <rPr>
        <vertAlign val="superscript"/>
        <sz val="10"/>
        <rFont val="Arial"/>
        <family val="2"/>
      </rPr>
      <t xml:space="preserve">1 </t>
    </r>
    <r>
      <rPr>
        <sz val="10"/>
        <rFont val="Arial"/>
        <family val="2"/>
      </rPr>
      <t>Figures are not adjusted for inflation.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</si>
</sst>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3" formatCode="_(* #,##0.00_);_(* \(#,##0.00\);_(* &quot;-&quot;??_);_(@_)"/>
    <numFmt numFmtId="164" formatCode="&quot;$&quot;#,##0"/>
    <numFmt numFmtId="165" formatCode="0.0"/>
    <numFmt numFmtId="166" formatCode="#,##0.0"/>
    <numFmt numFmtId="167" formatCode="_(* #,##0_);_(* \(#,##0\);_(* &quot;-&quot;??_);_(@_)"/>
    <numFmt numFmtId="168" formatCode="0.000"/>
    <numFmt numFmtId="169" formatCode="#,##0.0000"/>
  </numFmts>
  <fonts count="38">
    <font>
      <sz val="10"/>
      <name val="SWISS-C"/>
    </font>
    <font>
      <sz val="10"/>
      <name val="SWISS-C"/>
    </font>
    <font>
      <sz val="10"/>
      <name val="Arial"/>
      <family val="2"/>
    </font>
    <font>
      <b/>
      <sz val="10"/>
      <name val="Arial"/>
      <family val="2"/>
    </font>
    <font>
      <vertAlign val="superscript"/>
      <sz val="10"/>
      <name val="Arial"/>
      <family val="2"/>
    </font>
    <font>
      <sz val="10"/>
      <name val="SWISS-C"/>
    </font>
    <font>
      <sz val="8"/>
      <color indexed="81"/>
      <name val="Tahoma"/>
      <family val="2"/>
    </font>
    <font>
      <b/>
      <sz val="8"/>
      <color indexed="81"/>
      <name val="Tahoma"/>
      <family val="2"/>
    </font>
    <font>
      <sz val="8"/>
      <name val="SWISS-C"/>
    </font>
    <font>
      <b/>
      <sz val="10"/>
      <name val="Helvetica-Narrow"/>
      <family val="2"/>
    </font>
    <font>
      <sz val="10"/>
      <color indexed="12"/>
      <name val="Arial"/>
      <family val="2"/>
    </font>
    <font>
      <sz val="10"/>
      <color indexed="12"/>
      <name val="SWISS-C"/>
    </font>
    <font>
      <sz val="10"/>
      <color indexed="61"/>
      <name val="Arial"/>
      <family val="2"/>
    </font>
    <font>
      <sz val="10"/>
      <name val="Arial"/>
      <family val="2"/>
    </font>
    <font>
      <sz val="10"/>
      <color indexed="55"/>
      <name val="Arial"/>
      <family val="2"/>
    </font>
    <font>
      <sz val="10"/>
      <color indexed="52"/>
      <name val="Arial"/>
      <family val="2"/>
    </font>
    <font>
      <sz val="10"/>
      <color indexed="52"/>
      <name val="SWISS-C"/>
    </font>
    <font>
      <sz val="10"/>
      <color indexed="23"/>
      <name val="Arial"/>
      <family val="2"/>
    </font>
    <font>
      <b/>
      <sz val="16"/>
      <color indexed="10"/>
      <name val="Arial"/>
      <family val="2"/>
    </font>
    <font>
      <sz val="10"/>
      <color indexed="81"/>
      <name val="Tahoma"/>
      <family val="2"/>
    </font>
    <font>
      <b/>
      <sz val="10"/>
      <color indexed="81"/>
      <name val="Tahoma"/>
      <family val="2"/>
    </font>
    <font>
      <sz val="10"/>
      <color rgb="FF0000FF"/>
      <name val="Arial"/>
      <family val="2"/>
    </font>
    <font>
      <b/>
      <sz val="10"/>
      <color indexed="12"/>
      <name val="Arial"/>
      <family val="2"/>
    </font>
    <font>
      <b/>
      <sz val="10"/>
      <color indexed="55"/>
      <name val="Arial"/>
      <family val="2"/>
    </font>
    <font>
      <b/>
      <sz val="10"/>
      <color indexed="61"/>
      <name val="Arial"/>
      <family val="2"/>
    </font>
    <font>
      <vertAlign val="superscript"/>
      <sz val="10"/>
      <name val="SWISS-C"/>
      <family val="2"/>
    </font>
    <font>
      <sz val="10"/>
      <name val="SWISS-C"/>
      <family val="2"/>
    </font>
    <font>
      <sz val="10"/>
      <name val="Arial"/>
      <family val="2"/>
    </font>
    <font>
      <sz val="10"/>
      <color indexed="12"/>
      <name val="Arial"/>
      <family val="2"/>
    </font>
    <font>
      <sz val="10"/>
      <color indexed="55"/>
      <name val="Arial"/>
      <family val="2"/>
    </font>
    <font>
      <sz val="10"/>
      <color indexed="61"/>
      <name val="Arial"/>
      <family val="2"/>
    </font>
    <font>
      <sz val="10"/>
      <color indexed="52"/>
      <name val="Arial"/>
      <family val="2"/>
    </font>
    <font>
      <sz val="10"/>
      <color rgb="FF0000FF"/>
      <name val="Arial"/>
      <family val="2"/>
    </font>
    <font>
      <sz val="10"/>
      <name val="Arial"/>
      <family val="2"/>
    </font>
    <font>
      <sz val="10"/>
      <color indexed="10"/>
      <name val="Arial"/>
      <family val="2"/>
    </font>
    <font>
      <b/>
      <sz val="10"/>
      <name val="Arial"/>
      <family val="2"/>
    </font>
    <font>
      <sz val="10"/>
      <name val="SWISS-C"/>
    </font>
    <font>
      <vertAlign val="superscript"/>
      <sz val="10"/>
      <name val="Arial"/>
      <family val="2"/>
    </font>
  </fonts>
  <fills count="5">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indexed="43"/>
        <bgColor indexed="64"/>
      </patternFill>
    </fill>
  </fills>
  <borders count="46">
    <border>
      <left/>
      <right/>
      <top/>
      <bottom/>
      <diagonal/>
    </border>
    <border>
      <left/>
      <right/>
      <top style="thin">
        <color indexed="8"/>
      </top>
      <bottom/>
      <diagonal/>
    </border>
    <border>
      <left style="thin">
        <color indexed="8"/>
      </left>
      <right/>
      <top/>
      <bottom/>
      <diagonal/>
    </border>
    <border>
      <left style="thin">
        <color indexed="8"/>
      </left>
      <right/>
      <top style="thin">
        <color indexed="8"/>
      </top>
      <bottom/>
      <diagonal/>
    </border>
    <border>
      <left/>
      <right style="thin">
        <color indexed="64"/>
      </right>
      <top/>
      <bottom/>
      <diagonal/>
    </border>
    <border>
      <left/>
      <right style="thin">
        <color indexed="8"/>
      </right>
      <top/>
      <bottom/>
      <diagonal/>
    </border>
    <border>
      <left style="thin">
        <color indexed="64"/>
      </left>
      <right/>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top style="thin">
        <color indexed="64"/>
      </top>
      <bottom/>
      <diagonal/>
    </border>
    <border>
      <left style="double">
        <color indexed="8"/>
      </left>
      <right/>
      <top/>
      <bottom style="thin">
        <color indexed="64"/>
      </bottom>
      <diagonal/>
    </border>
    <border>
      <left style="double">
        <color indexed="8"/>
      </left>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double">
        <color indexed="8"/>
      </left>
      <right/>
      <top style="thin">
        <color indexed="8"/>
      </top>
      <bottom style="thin">
        <color indexed="64"/>
      </bottom>
      <diagonal/>
    </border>
    <border>
      <left style="double">
        <color indexed="8"/>
      </left>
      <right/>
      <top style="thin">
        <color indexed="8"/>
      </top>
      <bottom/>
      <diagonal/>
    </border>
    <border>
      <left/>
      <right/>
      <top style="thin">
        <color indexed="8"/>
      </top>
      <bottom style="thin">
        <color indexed="8"/>
      </bottom>
      <diagonal/>
    </border>
    <border>
      <left/>
      <right style="thin">
        <color indexed="64"/>
      </right>
      <top style="thin">
        <color indexed="64"/>
      </top>
      <bottom/>
      <diagonal/>
    </border>
    <border>
      <left/>
      <right style="thin">
        <color indexed="8"/>
      </right>
      <top style="thin">
        <color indexed="8"/>
      </top>
      <bottom style="thin">
        <color indexed="8"/>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64"/>
      </bottom>
      <diagonal/>
    </border>
    <border>
      <left/>
      <right style="double">
        <color indexed="8"/>
      </right>
      <top/>
      <bottom style="thin">
        <color indexed="64"/>
      </bottom>
      <diagonal/>
    </border>
    <border>
      <left style="double">
        <color indexed="64"/>
      </left>
      <right/>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double">
        <color indexed="64"/>
      </left>
      <right/>
      <top/>
      <bottom/>
      <diagonal/>
    </border>
    <border>
      <left style="thin">
        <color indexed="64"/>
      </left>
      <right/>
      <top style="thin">
        <color indexed="8"/>
      </top>
      <bottom/>
      <diagonal/>
    </border>
    <border>
      <left style="double">
        <color indexed="8"/>
      </left>
      <right/>
      <top style="thin">
        <color indexed="64"/>
      </top>
      <bottom style="thin">
        <color indexed="64"/>
      </bottom>
      <diagonal/>
    </border>
    <border>
      <left style="thin">
        <color indexed="64"/>
      </left>
      <right/>
      <top style="thin">
        <color indexed="8"/>
      </top>
      <bottom style="thin">
        <color indexed="64"/>
      </bottom>
      <diagonal/>
    </border>
    <border>
      <left style="thin">
        <color indexed="64"/>
      </left>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8"/>
      </left>
      <right/>
      <top style="thin">
        <color indexed="8"/>
      </top>
      <bottom style="thin">
        <color indexed="8"/>
      </bottom>
      <diagonal/>
    </border>
    <border>
      <left style="thin">
        <color indexed="8"/>
      </left>
      <right/>
      <top/>
      <bottom style="thin">
        <color indexed="8"/>
      </bottom>
      <diagonal/>
    </border>
    <border>
      <left style="thin">
        <color indexed="64"/>
      </left>
      <right/>
      <top style="thin">
        <color indexed="64"/>
      </top>
      <bottom style="thin">
        <color indexed="8"/>
      </bottom>
      <diagonal/>
    </border>
  </borders>
  <cellStyleXfs count="4">
    <xf numFmtId="3" fontId="0" fillId="0" borderId="0"/>
    <xf numFmtId="43" fontId="13" fillId="0" borderId="0" applyFont="0" applyFill="0" applyBorder="0" applyAlignment="0" applyProtection="0"/>
    <xf numFmtId="0" fontId="1" fillId="0" borderId="0"/>
    <xf numFmtId="0" fontId="1" fillId="0" borderId="0"/>
  </cellStyleXfs>
  <cellXfs count="526">
    <xf numFmtId="3" fontId="0" fillId="0" borderId="0" xfId="0" applyNumberFormat="1" applyFont="1" applyAlignment="1" applyProtection="1">
      <protection locked="0"/>
    </xf>
    <xf numFmtId="0" fontId="2" fillId="0" borderId="0" xfId="2" applyFont="1" applyAlignment="1"/>
    <xf numFmtId="0" fontId="2" fillId="0" borderId="1" xfId="2" applyFont="1" applyBorder="1" applyAlignment="1"/>
    <xf numFmtId="0" fontId="2" fillId="0" borderId="1" xfId="2" applyNumberFormat="1" applyFont="1" applyBorder="1" applyAlignment="1">
      <alignment horizontal="centerContinuous"/>
    </xf>
    <xf numFmtId="0" fontId="2" fillId="0" borderId="1" xfId="2" applyFont="1" applyBorder="1" applyAlignment="1">
      <alignment horizontal="center"/>
    </xf>
    <xf numFmtId="0" fontId="2" fillId="0" borderId="0" xfId="2" applyFont="1" applyAlignment="1">
      <alignment horizontal="center"/>
    </xf>
    <xf numFmtId="0" fontId="2" fillId="0" borderId="0" xfId="2" applyNumberFormat="1" applyFont="1" applyAlignment="1">
      <alignment horizontal="centerContinuous"/>
    </xf>
    <xf numFmtId="164" fontId="2" fillId="0" borderId="1" xfId="2" applyNumberFormat="1" applyFont="1" applyBorder="1" applyAlignment="1">
      <alignment horizontal="centerContinuous"/>
    </xf>
    <xf numFmtId="164" fontId="2" fillId="0" borderId="0" xfId="2" applyNumberFormat="1" applyFont="1" applyAlignment="1">
      <alignment horizontal="centerContinuous"/>
    </xf>
    <xf numFmtId="0" fontId="2" fillId="0" borderId="0" xfId="2" applyNumberFormat="1" applyFont="1" applyAlignment="1">
      <alignment horizontal="left"/>
    </xf>
    <xf numFmtId="0" fontId="2" fillId="0" borderId="0" xfId="3" applyFont="1" applyFill="1" applyAlignment="1"/>
    <xf numFmtId="3" fontId="2" fillId="0" borderId="0" xfId="0" applyNumberFormat="1" applyFont="1" applyFill="1" applyAlignment="1"/>
    <xf numFmtId="3" fontId="2" fillId="0" borderId="1" xfId="0" applyNumberFormat="1" applyFont="1" applyFill="1" applyBorder="1" applyAlignment="1"/>
    <xf numFmtId="3" fontId="2" fillId="0" borderId="1" xfId="0" applyNumberFormat="1" applyFont="1" applyFill="1" applyBorder="1" applyAlignment="1">
      <alignment horizontal="centerContinuous"/>
    </xf>
    <xf numFmtId="3" fontId="2" fillId="0" borderId="3" xfId="0" applyNumberFormat="1" applyFont="1" applyFill="1" applyBorder="1" applyAlignment="1">
      <alignment horizontal="centerContinuous"/>
    </xf>
    <xf numFmtId="3" fontId="2" fillId="0" borderId="2" xfId="0" applyNumberFormat="1" applyFont="1" applyFill="1" applyBorder="1" applyAlignment="1"/>
    <xf numFmtId="3" fontId="2" fillId="0" borderId="2" xfId="0" applyFont="1" applyFill="1" applyBorder="1" applyAlignment="1"/>
    <xf numFmtId="3" fontId="2" fillId="0" borderId="0" xfId="0" applyFont="1" applyFill="1" applyAlignment="1"/>
    <xf numFmtId="3" fontId="2" fillId="0" borderId="4" xfId="0" applyFont="1" applyFill="1" applyBorder="1" applyAlignment="1"/>
    <xf numFmtId="3" fontId="2" fillId="0" borderId="2" xfId="0" applyNumberFormat="1" applyFont="1" applyFill="1" applyBorder="1" applyAlignment="1">
      <alignment horizontal="right"/>
    </xf>
    <xf numFmtId="3" fontId="2" fillId="0" borderId="4" xfId="0" applyNumberFormat="1" applyFont="1" applyFill="1" applyBorder="1" applyAlignment="1">
      <alignment horizontal="right"/>
    </xf>
    <xf numFmtId="3" fontId="2" fillId="0" borderId="0" xfId="0" applyNumberFormat="1" applyFont="1" applyFill="1" applyAlignment="1">
      <alignment horizontal="right"/>
    </xf>
    <xf numFmtId="3" fontId="2" fillId="0" borderId="4" xfId="0" applyNumberFormat="1" applyFont="1" applyFill="1" applyBorder="1" applyAlignment="1"/>
    <xf numFmtId="3" fontId="2" fillId="0" borderId="5" xfId="0" applyFont="1" applyFill="1" applyBorder="1" applyAlignment="1"/>
    <xf numFmtId="3" fontId="2" fillId="0" borderId="5" xfId="0" applyNumberFormat="1" applyFont="1" applyFill="1" applyBorder="1" applyAlignment="1"/>
    <xf numFmtId="3" fontId="2" fillId="0" borderId="6" xfId="0" applyFont="1" applyFill="1" applyBorder="1" applyAlignment="1"/>
    <xf numFmtId="3" fontId="2" fillId="0" borderId="6" xfId="0" applyNumberFormat="1" applyFont="1" applyFill="1" applyBorder="1" applyAlignment="1"/>
    <xf numFmtId="3" fontId="2" fillId="0" borderId="0" xfId="0" applyNumberFormat="1" applyFont="1" applyFill="1" applyAlignment="1">
      <alignment horizontal="centerContinuous"/>
    </xf>
    <xf numFmtId="3" fontId="2" fillId="0" borderId="0" xfId="0" applyNumberFormat="1" applyFont="1" applyFill="1" applyBorder="1" applyAlignment="1"/>
    <xf numFmtId="3" fontId="2" fillId="0" borderId="7" xfId="0" applyNumberFormat="1" applyFont="1" applyFill="1" applyBorder="1" applyAlignment="1">
      <alignment horizontal="centerContinuous"/>
    </xf>
    <xf numFmtId="3" fontId="2" fillId="0" borderId="8" xfId="0" applyNumberFormat="1" applyFont="1" applyFill="1" applyBorder="1" applyAlignment="1">
      <alignment horizontal="center"/>
    </xf>
    <xf numFmtId="6" fontId="2" fillId="0" borderId="9" xfId="0" applyNumberFormat="1" applyFont="1" applyFill="1" applyBorder="1"/>
    <xf numFmtId="3" fontId="2" fillId="0" borderId="9" xfId="0" applyNumberFormat="1" applyFont="1" applyFill="1" applyBorder="1" applyAlignment="1"/>
    <xf numFmtId="3" fontId="2" fillId="0" borderId="10" xfId="0" applyNumberFormat="1" applyFont="1" applyFill="1" applyBorder="1" applyAlignment="1"/>
    <xf numFmtId="3" fontId="2" fillId="0" borderId="11" xfId="0" applyNumberFormat="1" applyFont="1" applyFill="1" applyBorder="1" applyAlignment="1"/>
    <xf numFmtId="3" fontId="2" fillId="0" borderId="9" xfId="0" applyNumberFormat="1" applyFont="1" applyFill="1" applyBorder="1" applyAlignment="1">
      <alignment horizontal="right"/>
    </xf>
    <xf numFmtId="6" fontId="2" fillId="0" borderId="6" xfId="0" applyNumberFormat="1" applyFont="1" applyFill="1" applyBorder="1"/>
    <xf numFmtId="6" fontId="2" fillId="0" borderId="10" xfId="0" applyNumberFormat="1" applyFont="1" applyFill="1" applyBorder="1"/>
    <xf numFmtId="3" fontId="2" fillId="0" borderId="12" xfId="0" applyNumberFormat="1" applyFont="1" applyFill="1" applyBorder="1" applyAlignment="1"/>
    <xf numFmtId="3" fontId="2" fillId="0" borderId="13" xfId="0" applyNumberFormat="1" applyFont="1" applyFill="1" applyBorder="1" applyAlignment="1"/>
    <xf numFmtId="6" fontId="2" fillId="0" borderId="2" xfId="0" applyNumberFormat="1" applyFont="1" applyFill="1" applyBorder="1"/>
    <xf numFmtId="3" fontId="5" fillId="0" borderId="0" xfId="0" applyNumberFormat="1" applyFont="1" applyFill="1" applyAlignment="1" applyProtection="1">
      <protection locked="0"/>
    </xf>
    <xf numFmtId="3" fontId="2" fillId="0" borderId="0" xfId="0" applyFont="1" applyFill="1" applyBorder="1" applyAlignment="1"/>
    <xf numFmtId="3" fontId="2" fillId="0" borderId="5" xfId="0" applyNumberFormat="1" applyFont="1" applyFill="1" applyBorder="1" applyAlignment="1">
      <alignment horizontal="right"/>
    </xf>
    <xf numFmtId="3" fontId="2" fillId="0" borderId="5" xfId="0" applyFont="1" applyFill="1" applyBorder="1"/>
    <xf numFmtId="3" fontId="2" fillId="0" borderId="5" xfId="0" applyNumberFormat="1" applyFont="1" applyFill="1" applyBorder="1"/>
    <xf numFmtId="6" fontId="2" fillId="0" borderId="0" xfId="0" applyNumberFormat="1" applyFont="1" applyFill="1" applyBorder="1"/>
    <xf numFmtId="3" fontId="2" fillId="0" borderId="0" xfId="0" applyNumberFormat="1" applyFont="1" applyFill="1" applyBorder="1" applyAlignment="1" applyProtection="1">
      <protection locked="0"/>
    </xf>
    <xf numFmtId="3" fontId="2" fillId="0" borderId="5" xfId="0" applyNumberFormat="1" applyFont="1" applyFill="1" applyBorder="1" applyAlignment="1" applyProtection="1">
      <protection locked="0"/>
    </xf>
    <xf numFmtId="3" fontId="2" fillId="0" borderId="13" xfId="0" applyNumberFormat="1" applyFont="1" applyFill="1" applyBorder="1"/>
    <xf numFmtId="3" fontId="2" fillId="0" borderId="13" xfId="0" applyFont="1" applyFill="1" applyBorder="1"/>
    <xf numFmtId="3" fontId="2" fillId="0" borderId="0" xfId="0" applyNumberFormat="1" applyFont="1" applyFill="1" applyBorder="1" applyAlignment="1">
      <alignment horizontal="right"/>
    </xf>
    <xf numFmtId="0" fontId="2" fillId="0" borderId="0" xfId="2" applyNumberFormat="1" applyFont="1" applyFill="1" applyAlignment="1">
      <alignment horizontal="left" vertical="top"/>
    </xf>
    <xf numFmtId="3" fontId="2" fillId="2" borderId="1" xfId="0" applyNumberFormat="1" applyFont="1" applyFill="1" applyBorder="1" applyAlignment="1">
      <alignment horizontal="centerContinuous"/>
    </xf>
    <xf numFmtId="3" fontId="2" fillId="2" borderId="2" xfId="0" applyNumberFormat="1" applyFont="1" applyFill="1" applyBorder="1" applyAlignment="1"/>
    <xf numFmtId="3" fontId="2" fillId="2" borderId="0" xfId="0" applyNumberFormat="1" applyFont="1" applyFill="1" applyBorder="1" applyAlignment="1"/>
    <xf numFmtId="3" fontId="2" fillId="2" borderId="0" xfId="0" applyNumberFormat="1" applyFont="1" applyFill="1" applyAlignment="1"/>
    <xf numFmtId="3" fontId="2" fillId="2" borderId="10" xfId="0" applyNumberFormat="1" applyFont="1" applyFill="1" applyBorder="1" applyAlignment="1"/>
    <xf numFmtId="3" fontId="2" fillId="2" borderId="12" xfId="0" applyNumberFormat="1" applyFont="1" applyFill="1" applyBorder="1" applyAlignment="1"/>
    <xf numFmtId="3" fontId="2" fillId="2" borderId="3" xfId="0" applyNumberFormat="1" applyFont="1" applyFill="1" applyBorder="1" applyAlignment="1">
      <alignment horizontal="centerContinuous"/>
    </xf>
    <xf numFmtId="3" fontId="5" fillId="0" borderId="0" xfId="0" applyNumberFormat="1" applyFont="1" applyFill="1" applyBorder="1" applyAlignment="1" applyProtection="1">
      <protection locked="0"/>
    </xf>
    <xf numFmtId="3" fontId="5" fillId="0" borderId="10" xfId="0" applyNumberFormat="1" applyFont="1" applyFill="1" applyBorder="1" applyAlignment="1" applyProtection="1">
      <protection locked="0"/>
    </xf>
    <xf numFmtId="3" fontId="2" fillId="0" borderId="12" xfId="0" applyFont="1" applyFill="1" applyBorder="1" applyAlignment="1"/>
    <xf numFmtId="3" fontId="2" fillId="0" borderId="11" xfId="0" applyFont="1" applyFill="1" applyBorder="1" applyAlignment="1"/>
    <xf numFmtId="3" fontId="2" fillId="0" borderId="13" xfId="0" applyFont="1" applyFill="1" applyBorder="1" applyAlignment="1"/>
    <xf numFmtId="3" fontId="2" fillId="0" borderId="10" xfId="0" applyFont="1" applyFill="1" applyBorder="1" applyAlignment="1"/>
    <xf numFmtId="6" fontId="2" fillId="0" borderId="12" xfId="0" applyNumberFormat="1" applyFont="1" applyFill="1" applyBorder="1"/>
    <xf numFmtId="3" fontId="2" fillId="0" borderId="15" xfId="0" applyNumberFormat="1" applyFont="1" applyFill="1" applyBorder="1" applyAlignment="1"/>
    <xf numFmtId="3" fontId="2" fillId="0" borderId="16" xfId="0" applyNumberFormat="1" applyFont="1" applyFill="1" applyBorder="1" applyAlignment="1"/>
    <xf numFmtId="3" fontId="2" fillId="0" borderId="16" xfId="0" applyNumberFormat="1" applyFont="1" applyFill="1" applyBorder="1" applyAlignment="1">
      <alignment horizontal="right"/>
    </xf>
    <xf numFmtId="3" fontId="2" fillId="2" borderId="17" xfId="0" applyNumberFormat="1" applyFont="1" applyFill="1" applyBorder="1" applyAlignment="1">
      <alignment horizontal="centerContinuous"/>
    </xf>
    <xf numFmtId="3" fontId="2" fillId="2" borderId="17" xfId="0" applyNumberFormat="1" applyFont="1" applyFill="1" applyBorder="1" applyAlignment="1">
      <alignment horizontal="center"/>
    </xf>
    <xf numFmtId="3" fontId="2" fillId="2" borderId="17" xfId="0" quotePrefix="1" applyNumberFormat="1" applyFont="1" applyFill="1" applyBorder="1" applyAlignment="1">
      <alignment horizontal="centerContinuous"/>
    </xf>
    <xf numFmtId="3" fontId="2" fillId="2" borderId="8" xfId="0" applyNumberFormat="1" applyFont="1" applyFill="1" applyBorder="1" applyAlignment="1">
      <alignment horizontal="centerContinuous"/>
    </xf>
    <xf numFmtId="3" fontId="2" fillId="0" borderId="17" xfId="0" applyNumberFormat="1" applyFont="1" applyFill="1" applyBorder="1" applyAlignment="1">
      <alignment horizontal="center"/>
    </xf>
    <xf numFmtId="3" fontId="2" fillId="0" borderId="18" xfId="0" applyNumberFormat="1" applyFont="1" applyFill="1" applyBorder="1" applyAlignment="1">
      <alignment horizontal="center"/>
    </xf>
    <xf numFmtId="3" fontId="2" fillId="0" borderId="19" xfId="0" applyNumberFormat="1" applyFont="1" applyFill="1" applyBorder="1" applyAlignment="1">
      <alignment horizontal="center"/>
    </xf>
    <xf numFmtId="3" fontId="2" fillId="2" borderId="17" xfId="0" quotePrefix="1" applyNumberFormat="1" applyFont="1" applyFill="1" applyBorder="1" applyAlignment="1">
      <alignment horizontal="center"/>
    </xf>
    <xf numFmtId="3" fontId="2" fillId="0" borderId="17" xfId="0" applyNumberFormat="1" applyFont="1" applyFill="1" applyBorder="1" applyAlignment="1">
      <alignment horizontal="centerContinuous"/>
    </xf>
    <xf numFmtId="3" fontId="2" fillId="0" borderId="20" xfId="0" applyNumberFormat="1" applyFont="1" applyFill="1" applyBorder="1" applyAlignment="1">
      <alignment horizontal="centerContinuous"/>
    </xf>
    <xf numFmtId="3" fontId="2" fillId="0" borderId="21" xfId="0" applyNumberFormat="1" applyFont="1" applyFill="1" applyBorder="1" applyAlignment="1">
      <alignment horizontal="centerContinuous"/>
    </xf>
    <xf numFmtId="3" fontId="2" fillId="0" borderId="3" xfId="0" quotePrefix="1" applyNumberFormat="1" applyFont="1" applyFill="1" applyBorder="1" applyAlignment="1">
      <alignment horizontal="centerContinuous"/>
    </xf>
    <xf numFmtId="3" fontId="2" fillId="0" borderId="22" xfId="0" applyNumberFormat="1" applyFont="1" applyFill="1" applyBorder="1" applyAlignment="1"/>
    <xf numFmtId="1" fontId="2" fillId="0" borderId="0" xfId="0" applyNumberFormat="1" applyFont="1" applyFill="1" applyAlignment="1">
      <alignment horizontal="left"/>
    </xf>
    <xf numFmtId="0" fontId="2" fillId="0" borderId="1" xfId="2" applyNumberFormat="1" applyFont="1" applyFill="1" applyBorder="1" applyAlignment="1">
      <alignment horizontal="centerContinuous"/>
    </xf>
    <xf numFmtId="164" fontId="2" fillId="0" borderId="0" xfId="2" applyNumberFormat="1" applyFont="1" applyFill="1" applyAlignment="1">
      <alignment horizontal="centerContinuous"/>
    </xf>
    <xf numFmtId="3" fontId="2" fillId="0" borderId="23" xfId="0" applyNumberFormat="1" applyFont="1" applyFill="1" applyBorder="1" applyAlignment="1">
      <alignment horizontal="centerContinuous"/>
    </xf>
    <xf numFmtId="3" fontId="2" fillId="0" borderId="1" xfId="0" quotePrefix="1" applyNumberFormat="1" applyFont="1" applyFill="1" applyBorder="1" applyAlignment="1">
      <alignment horizontal="centerContinuous"/>
    </xf>
    <xf numFmtId="3" fontId="2" fillId="2" borderId="0" xfId="0" applyNumberFormat="1" applyFont="1" applyFill="1" applyBorder="1" applyAlignment="1">
      <alignment horizontal="right"/>
    </xf>
    <xf numFmtId="164" fontId="2" fillId="0" borderId="0" xfId="2" applyNumberFormat="1" applyFont="1" applyAlignment="1">
      <alignment horizontal="right"/>
    </xf>
    <xf numFmtId="165" fontId="2" fillId="0" borderId="0" xfId="2" applyNumberFormat="1" applyFont="1" applyAlignment="1">
      <alignment horizontal="right"/>
    </xf>
    <xf numFmtId="3" fontId="2" fillId="0" borderId="0" xfId="2" applyNumberFormat="1" applyFont="1" applyAlignment="1">
      <alignment horizontal="right"/>
    </xf>
    <xf numFmtId="0" fontId="2" fillId="0" borderId="0" xfId="2" applyFont="1" applyAlignment="1">
      <alignment horizontal="right"/>
    </xf>
    <xf numFmtId="0" fontId="2" fillId="0" borderId="1" xfId="2" applyFont="1" applyBorder="1" applyAlignment="1">
      <alignment horizontal="right"/>
    </xf>
    <xf numFmtId="3" fontId="9" fillId="0" borderId="0" xfId="0" applyNumberFormat="1" applyFont="1" applyAlignment="1" applyProtection="1">
      <protection locked="0"/>
    </xf>
    <xf numFmtId="0" fontId="2" fillId="0" borderId="0" xfId="2" applyNumberFormat="1" applyFont="1" applyAlignment="1" applyProtection="1">
      <protection locked="0"/>
    </xf>
    <xf numFmtId="3" fontId="2" fillId="0" borderId="0" xfId="0" applyNumberFormat="1" applyFont="1" applyFill="1" applyAlignment="1" applyProtection="1">
      <alignment wrapText="1"/>
      <protection locked="0"/>
    </xf>
    <xf numFmtId="3" fontId="2" fillId="0" borderId="0" xfId="2" applyNumberFormat="1" applyFont="1" applyAlignment="1">
      <alignment horizontal="centerContinuous"/>
    </xf>
    <xf numFmtId="3" fontId="3" fillId="0" borderId="1" xfId="0" applyNumberFormat="1" applyFont="1" applyFill="1" applyBorder="1" applyAlignment="1">
      <alignment horizontal="left"/>
    </xf>
    <xf numFmtId="3" fontId="2" fillId="2" borderId="24" xfId="0" applyNumberFormat="1" applyFont="1" applyFill="1" applyBorder="1" applyAlignment="1"/>
    <xf numFmtId="3" fontId="2" fillId="2" borderId="0" xfId="0" applyNumberFormat="1" applyFont="1" applyFill="1" applyBorder="1" applyAlignment="1">
      <alignment horizontal="centerContinuous"/>
    </xf>
    <xf numFmtId="0" fontId="2" fillId="0" borderId="0" xfId="2" applyNumberFormat="1" applyFont="1" applyFill="1" applyAlignment="1">
      <alignment horizontal="centerContinuous"/>
    </xf>
    <xf numFmtId="0" fontId="3" fillId="0" borderId="0" xfId="2" applyFont="1" applyAlignment="1"/>
    <xf numFmtId="3" fontId="10" fillId="0" borderId="10" xfId="0" applyNumberFormat="1" applyFont="1" applyFill="1" applyBorder="1" applyAlignment="1"/>
    <xf numFmtId="3" fontId="10" fillId="0" borderId="12" xfId="0" quotePrefix="1" applyNumberFormat="1" applyFont="1" applyFill="1" applyBorder="1" applyAlignment="1"/>
    <xf numFmtId="3" fontId="10" fillId="0" borderId="13" xfId="0" applyNumberFormat="1" applyFont="1" applyFill="1" applyBorder="1" applyAlignment="1"/>
    <xf numFmtId="3" fontId="10" fillId="0" borderId="10" xfId="0" quotePrefix="1" applyNumberFormat="1" applyFont="1" applyFill="1" applyBorder="1" applyAlignment="1"/>
    <xf numFmtId="3" fontId="10" fillId="0" borderId="25" xfId="0" quotePrefix="1" applyNumberFormat="1" applyFont="1" applyFill="1" applyBorder="1" applyAlignment="1"/>
    <xf numFmtId="3" fontId="10" fillId="0" borderId="26" xfId="0" applyNumberFormat="1" applyFont="1" applyFill="1" applyBorder="1" applyAlignment="1"/>
    <xf numFmtId="3" fontId="10" fillId="0" borderId="15" xfId="0" quotePrefix="1" applyNumberFormat="1" applyFont="1" applyFill="1" applyBorder="1" applyAlignment="1"/>
    <xf numFmtId="3" fontId="10" fillId="0" borderId="11" xfId="0" applyNumberFormat="1" applyFont="1" applyFill="1" applyBorder="1" applyAlignment="1"/>
    <xf numFmtId="3" fontId="10" fillId="0" borderId="12" xfId="0" applyNumberFormat="1" applyFont="1" applyFill="1" applyBorder="1" applyAlignment="1"/>
    <xf numFmtId="3" fontId="10" fillId="0" borderId="6" xfId="0" quotePrefix="1" applyNumberFormat="1" applyFont="1" applyFill="1" applyBorder="1" applyAlignment="1"/>
    <xf numFmtId="3" fontId="10" fillId="0" borderId="6" xfId="0" applyNumberFormat="1" applyFont="1" applyFill="1" applyBorder="1" applyAlignment="1"/>
    <xf numFmtId="3" fontId="10" fillId="0" borderId="15" xfId="0" applyNumberFormat="1" applyFont="1" applyFill="1" applyBorder="1" applyAlignment="1"/>
    <xf numFmtId="6" fontId="10" fillId="0" borderId="6" xfId="0" applyNumberFormat="1" applyFont="1" applyFill="1" applyBorder="1"/>
    <xf numFmtId="3" fontId="10" fillId="0" borderId="27" xfId="0" quotePrefix="1" applyNumberFormat="1" applyFont="1" applyFill="1" applyBorder="1" applyAlignment="1"/>
    <xf numFmtId="3" fontId="12" fillId="0" borderId="0" xfId="0" applyNumberFormat="1" applyFont="1" applyFill="1" applyAlignment="1"/>
    <xf numFmtId="3" fontId="12" fillId="0" borderId="2" xfId="0" applyNumberFormat="1" applyFont="1" applyFill="1" applyBorder="1" applyAlignment="1"/>
    <xf numFmtId="3" fontId="10" fillId="2" borderId="0" xfId="0" applyNumberFormat="1" applyFont="1" applyFill="1" applyBorder="1" applyAlignment="1"/>
    <xf numFmtId="3" fontId="14" fillId="0" borderId="0" xfId="0" applyNumberFormat="1" applyFont="1" applyFill="1" applyAlignment="1"/>
    <xf numFmtId="3" fontId="14" fillId="0" borderId="0" xfId="0" applyNumberFormat="1" applyFont="1" applyFill="1" applyBorder="1" applyAlignment="1"/>
    <xf numFmtId="3" fontId="14" fillId="0" borderId="2" xfId="0" applyNumberFormat="1" applyFont="1" applyFill="1" applyBorder="1" applyAlignment="1"/>
    <xf numFmtId="3" fontId="14" fillId="0" borderId="5" xfId="0" applyNumberFormat="1" applyFont="1" applyFill="1" applyBorder="1" applyAlignment="1"/>
    <xf numFmtId="164" fontId="14" fillId="0" borderId="2" xfId="0" applyNumberFormat="1" applyFont="1" applyFill="1" applyBorder="1" applyAlignment="1"/>
    <xf numFmtId="3" fontId="14" fillId="0" borderId="4" xfId="0" applyNumberFormat="1" applyFont="1" applyFill="1" applyBorder="1" applyAlignment="1"/>
    <xf numFmtId="3" fontId="14" fillId="0" borderId="16" xfId="0" applyNumberFormat="1" applyFont="1" applyFill="1" applyBorder="1" applyAlignment="1"/>
    <xf numFmtId="3" fontId="14" fillId="0" borderId="9" xfId="0" applyNumberFormat="1" applyFont="1" applyFill="1" applyBorder="1" applyAlignment="1"/>
    <xf numFmtId="6" fontId="14" fillId="0" borderId="9" xfId="0" applyNumberFormat="1" applyFont="1" applyFill="1" applyBorder="1"/>
    <xf numFmtId="3" fontId="14" fillId="0" borderId="5" xfId="0" applyFont="1" applyFill="1" applyBorder="1"/>
    <xf numFmtId="6" fontId="14" fillId="0" borderId="0" xfId="0" applyNumberFormat="1" applyFont="1" applyFill="1" applyBorder="1"/>
    <xf numFmtId="3" fontId="14" fillId="0" borderId="2" xfId="0" applyFont="1" applyFill="1" applyBorder="1" applyAlignment="1"/>
    <xf numFmtId="3" fontId="14" fillId="0" borderId="4" xfId="0" applyFont="1" applyFill="1" applyBorder="1" applyAlignment="1"/>
    <xf numFmtId="3" fontId="14" fillId="0" borderId="0" xfId="0" applyFont="1" applyFill="1" applyAlignment="1"/>
    <xf numFmtId="3" fontId="14" fillId="0" borderId="5" xfId="0" applyFont="1" applyFill="1" applyBorder="1" applyAlignment="1"/>
    <xf numFmtId="3" fontId="14" fillId="0" borderId="0" xfId="0" applyFont="1" applyFill="1" applyBorder="1" applyAlignment="1"/>
    <xf numFmtId="3" fontId="14" fillId="0" borderId="2" xfId="0" applyNumberFormat="1" applyFont="1" applyFill="1" applyBorder="1" applyAlignment="1">
      <alignment horizontal="right"/>
    </xf>
    <xf numFmtId="3" fontId="14" fillId="0" borderId="0" xfId="0" applyNumberFormat="1" applyFont="1" applyFill="1" applyAlignment="1">
      <alignment horizontal="right"/>
    </xf>
    <xf numFmtId="3" fontId="14" fillId="0" borderId="9" xfId="0" applyNumberFormat="1" applyFont="1" applyFill="1" applyBorder="1" applyAlignment="1">
      <alignment horizontal="right"/>
    </xf>
    <xf numFmtId="3" fontId="14" fillId="0" borderId="4" xfId="0" applyNumberFormat="1" applyFont="1" applyFill="1" applyBorder="1" applyAlignment="1">
      <alignment horizontal="right"/>
    </xf>
    <xf numFmtId="3" fontId="14" fillId="0" borderId="0" xfId="0" applyNumberFormat="1" applyFont="1" applyFill="1" applyBorder="1" applyAlignment="1">
      <alignment horizontal="right"/>
    </xf>
    <xf numFmtId="3" fontId="14" fillId="0" borderId="5" xfId="0" applyNumberFormat="1" applyFont="1" applyFill="1" applyBorder="1" applyAlignment="1">
      <alignment horizontal="right"/>
    </xf>
    <xf numFmtId="3" fontId="14" fillId="0" borderId="16" xfId="0" applyNumberFormat="1" applyFont="1" applyFill="1" applyBorder="1" applyAlignment="1">
      <alignment horizontal="right"/>
    </xf>
    <xf numFmtId="3" fontId="15" fillId="0" borderId="0" xfId="0" applyNumberFormat="1" applyFont="1" applyFill="1" applyAlignment="1"/>
    <xf numFmtId="3" fontId="15" fillId="0" borderId="0" xfId="0" applyNumberFormat="1" applyFont="1" applyFill="1" applyAlignment="1">
      <alignment horizontal="right"/>
    </xf>
    <xf numFmtId="3" fontId="15" fillId="0" borderId="0" xfId="0" applyNumberFormat="1" applyFont="1" applyFill="1" applyBorder="1" applyAlignment="1"/>
    <xf numFmtId="3" fontId="16" fillId="0" borderId="0" xfId="0" applyNumberFormat="1" applyFont="1" applyFill="1" applyAlignment="1" applyProtection="1">
      <protection locked="0"/>
    </xf>
    <xf numFmtId="3" fontId="16" fillId="0" borderId="0" xfId="0" applyNumberFormat="1" applyFont="1" applyAlignment="1" applyProtection="1">
      <alignment horizontal="right"/>
      <protection locked="0"/>
    </xf>
    <xf numFmtId="3" fontId="17" fillId="2" borderId="0" xfId="0" applyNumberFormat="1" applyFont="1" applyFill="1" applyBorder="1" applyAlignment="1"/>
    <xf numFmtId="3" fontId="17" fillId="2" borderId="2" xfId="0" applyNumberFormat="1" applyFont="1" applyFill="1" applyBorder="1" applyAlignment="1"/>
    <xf numFmtId="3" fontId="17" fillId="2" borderId="24" xfId="0" applyNumberFormat="1" applyFont="1" applyFill="1" applyBorder="1" applyAlignment="1"/>
    <xf numFmtId="0" fontId="2" fillId="0" borderId="0" xfId="2" applyFont="1" applyFill="1" applyAlignment="1"/>
    <xf numFmtId="3" fontId="2" fillId="0" borderId="0" xfId="2" applyNumberFormat="1" applyFont="1" applyFill="1" applyAlignment="1">
      <alignment horizontal="right"/>
    </xf>
    <xf numFmtId="165" fontId="2" fillId="0" borderId="0" xfId="2" applyNumberFormat="1" applyFont="1" applyFill="1" applyAlignment="1">
      <alignment horizontal="right"/>
    </xf>
    <xf numFmtId="3" fontId="2" fillId="0" borderId="0" xfId="2" applyNumberFormat="1" applyFont="1" applyFill="1" applyBorder="1" applyAlignment="1">
      <alignment horizontal="right"/>
    </xf>
    <xf numFmtId="0" fontId="2" fillId="0" borderId="0" xfId="2" applyNumberFormat="1" applyFont="1" applyFill="1" applyAlignment="1" applyProtection="1">
      <protection locked="0"/>
    </xf>
    <xf numFmtId="3" fontId="12" fillId="0" borderId="0" xfId="0" applyNumberFormat="1" applyFont="1" applyFill="1" applyBorder="1" applyAlignment="1"/>
    <xf numFmtId="3" fontId="10" fillId="0" borderId="28" xfId="0" applyNumberFormat="1" applyFont="1" applyFill="1" applyBorder="1" applyAlignment="1"/>
    <xf numFmtId="3" fontId="15" fillId="0" borderId="4" xfId="0" applyNumberFormat="1" applyFont="1" applyFill="1" applyBorder="1" applyAlignment="1"/>
    <xf numFmtId="3" fontId="10" fillId="0" borderId="2" xfId="0" applyNumberFormat="1" applyFont="1" applyFill="1" applyBorder="1" applyAlignment="1">
      <alignment horizontal="right"/>
    </xf>
    <xf numFmtId="3" fontId="10" fillId="0" borderId="0" xfId="0" applyNumberFormat="1" applyFont="1" applyFill="1" applyBorder="1" applyAlignment="1">
      <alignment horizontal="right"/>
    </xf>
    <xf numFmtId="3" fontId="18" fillId="0" borderId="0" xfId="0" applyNumberFormat="1" applyFont="1" applyFill="1" applyAlignment="1"/>
    <xf numFmtId="3" fontId="10" fillId="0" borderId="25" xfId="0" applyNumberFormat="1" applyFont="1" applyFill="1" applyBorder="1" applyAlignment="1"/>
    <xf numFmtId="38" fontId="2" fillId="0" borderId="0" xfId="0" applyNumberFormat="1" applyFont="1" applyFill="1" applyBorder="1"/>
    <xf numFmtId="3" fontId="2" fillId="0" borderId="10" xfId="0" applyNumberFormat="1" applyFont="1" applyFill="1" applyBorder="1"/>
    <xf numFmtId="3" fontId="2" fillId="0" borderId="0" xfId="0" applyNumberFormat="1" applyFont="1" applyFill="1" applyBorder="1"/>
    <xf numFmtId="3" fontId="10" fillId="0" borderId="30" xfId="0" applyNumberFormat="1" applyFont="1" applyFill="1" applyBorder="1" applyAlignment="1"/>
    <xf numFmtId="3" fontId="10" fillId="0" borderId="31" xfId="0" applyNumberFormat="1" applyFont="1" applyFill="1" applyBorder="1" applyAlignment="1"/>
    <xf numFmtId="3" fontId="10" fillId="0" borderId="13" xfId="0" applyFont="1" applyFill="1" applyBorder="1" applyAlignment="1"/>
    <xf numFmtId="3" fontId="12" fillId="0" borderId="5" xfId="0" applyNumberFormat="1" applyFont="1" applyFill="1" applyBorder="1" applyAlignment="1"/>
    <xf numFmtId="3" fontId="2" fillId="0" borderId="32" xfId="0" applyNumberFormat="1" applyFont="1" applyFill="1" applyBorder="1" applyAlignment="1"/>
    <xf numFmtId="3" fontId="10" fillId="0" borderId="29" xfId="0" applyNumberFormat="1" applyFont="1" applyFill="1" applyBorder="1" applyAlignment="1"/>
    <xf numFmtId="3" fontId="2" fillId="0" borderId="32" xfId="0" applyNumberFormat="1" applyFont="1" applyFill="1" applyBorder="1" applyAlignment="1">
      <alignment horizontal="right"/>
    </xf>
    <xf numFmtId="3" fontId="12" fillId="0" borderId="32" xfId="0" applyNumberFormat="1" applyFont="1" applyFill="1" applyBorder="1" applyAlignment="1"/>
    <xf numFmtId="3" fontId="14" fillId="0" borderId="32" xfId="0" applyNumberFormat="1" applyFont="1" applyFill="1" applyBorder="1" applyAlignment="1"/>
    <xf numFmtId="3" fontId="14" fillId="0" borderId="32" xfId="0" applyNumberFormat="1" applyFont="1" applyFill="1" applyBorder="1" applyAlignment="1">
      <alignment horizontal="right"/>
    </xf>
    <xf numFmtId="3" fontId="2" fillId="0" borderId="22" xfId="0" applyFont="1" applyFill="1" applyBorder="1"/>
    <xf numFmtId="3" fontId="2" fillId="0" borderId="4" xfId="0" applyFont="1" applyFill="1" applyBorder="1"/>
    <xf numFmtId="3" fontId="2" fillId="0" borderId="11" xfId="0" applyFont="1" applyFill="1" applyBorder="1"/>
    <xf numFmtId="3" fontId="2" fillId="0" borderId="22" xfId="0" applyFont="1" applyFill="1" applyBorder="1" applyAlignment="1"/>
    <xf numFmtId="3" fontId="2" fillId="0" borderId="14" xfId="0" applyFont="1" applyFill="1" applyBorder="1" applyAlignment="1"/>
    <xf numFmtId="3" fontId="2" fillId="0" borderId="9" xfId="0" applyFont="1" applyFill="1" applyBorder="1" applyAlignment="1"/>
    <xf numFmtId="3" fontId="2" fillId="0" borderId="14" xfId="0" applyNumberFormat="1" applyFont="1" applyFill="1" applyBorder="1" applyAlignment="1"/>
    <xf numFmtId="3" fontId="2" fillId="0" borderId="6" xfId="0" applyNumberFormat="1" applyFont="1" applyFill="1" applyBorder="1"/>
    <xf numFmtId="3" fontId="2" fillId="0" borderId="14" xfId="0" applyNumberFormat="1" applyFont="1" applyFill="1" applyBorder="1"/>
    <xf numFmtId="3" fontId="2" fillId="0" borderId="9" xfId="0" applyNumberFormat="1" applyFont="1" applyFill="1" applyBorder="1"/>
    <xf numFmtId="3" fontId="10" fillId="0" borderId="10" xfId="0" applyFont="1" applyFill="1" applyBorder="1" applyAlignment="1"/>
    <xf numFmtId="3" fontId="2" fillId="0" borderId="33" xfId="0" applyNumberFormat="1" applyFont="1" applyFill="1" applyBorder="1" applyAlignment="1">
      <alignment horizontal="centerContinuous"/>
    </xf>
    <xf numFmtId="3" fontId="10" fillId="0" borderId="34" xfId="0" quotePrefix="1" applyNumberFormat="1" applyFont="1" applyFill="1" applyBorder="1" applyAlignment="1"/>
    <xf numFmtId="3" fontId="12" fillId="0" borderId="16" xfId="0" applyNumberFormat="1" applyFont="1" applyFill="1" applyBorder="1" applyAlignment="1"/>
    <xf numFmtId="3" fontId="2" fillId="0" borderId="35" xfId="0" applyNumberFormat="1" applyFont="1" applyFill="1" applyBorder="1" applyAlignment="1">
      <alignment horizontal="center"/>
    </xf>
    <xf numFmtId="3" fontId="12" fillId="0" borderId="9" xfId="0" applyNumberFormat="1" applyFont="1" applyFill="1" applyBorder="1" applyAlignment="1"/>
    <xf numFmtId="3" fontId="2" fillId="0" borderId="0" xfId="0" applyFont="1" applyFill="1" applyBorder="1" applyAlignment="1">
      <alignment horizontal="right"/>
    </xf>
    <xf numFmtId="3" fontId="2" fillId="0" borderId="10" xfId="0" applyFont="1" applyFill="1" applyBorder="1" applyAlignment="1">
      <alignment horizontal="right"/>
    </xf>
    <xf numFmtId="3" fontId="2" fillId="0" borderId="9" xfId="0" applyFont="1" applyFill="1" applyBorder="1" applyAlignment="1">
      <alignment horizontal="right"/>
    </xf>
    <xf numFmtId="3" fontId="2" fillId="0" borderId="6" xfId="0" applyFont="1" applyFill="1" applyBorder="1" applyAlignment="1">
      <alignment horizontal="right"/>
    </xf>
    <xf numFmtId="3" fontId="10" fillId="0" borderId="34" xfId="0" applyNumberFormat="1" applyFont="1" applyFill="1" applyBorder="1" applyAlignment="1"/>
    <xf numFmtId="3" fontId="2" fillId="0" borderId="0" xfId="0" applyFont="1"/>
    <xf numFmtId="3" fontId="2" fillId="2" borderId="21" xfId="0" applyNumberFormat="1" applyFont="1" applyFill="1" applyBorder="1" applyAlignment="1">
      <alignment horizontal="centerContinuous"/>
    </xf>
    <xf numFmtId="164" fontId="10" fillId="2" borderId="10" xfId="0" applyNumberFormat="1" applyFont="1" applyFill="1" applyBorder="1" applyAlignment="1"/>
    <xf numFmtId="3" fontId="10" fillId="2" borderId="12" xfId="0" applyNumberFormat="1" applyFont="1" applyFill="1" applyBorder="1" applyAlignment="1"/>
    <xf numFmtId="3" fontId="10" fillId="2" borderId="10" xfId="0" applyNumberFormat="1" applyFont="1" applyFill="1" applyBorder="1" applyAlignment="1"/>
    <xf numFmtId="3" fontId="10" fillId="2" borderId="30" xfId="0" applyNumberFormat="1" applyFont="1" applyFill="1" applyBorder="1" applyAlignment="1"/>
    <xf numFmtId="164" fontId="10" fillId="2" borderId="30" xfId="0" applyNumberFormat="1" applyFont="1" applyFill="1" applyBorder="1" applyAlignment="1"/>
    <xf numFmtId="3" fontId="11" fillId="0" borderId="10" xfId="0" applyNumberFormat="1" applyFont="1" applyFill="1" applyBorder="1" applyAlignment="1" applyProtection="1">
      <protection locked="0"/>
    </xf>
    <xf numFmtId="3" fontId="3" fillId="0" borderId="33" xfId="0" applyNumberFormat="1" applyFont="1" applyFill="1" applyBorder="1" applyAlignment="1"/>
    <xf numFmtId="3" fontId="2" fillId="2" borderId="33" xfId="0" applyNumberFormat="1" applyFont="1" applyFill="1" applyBorder="1" applyAlignment="1">
      <alignment horizontal="centerContinuous"/>
    </xf>
    <xf numFmtId="3" fontId="2" fillId="2" borderId="36" xfId="0" applyNumberFormat="1" applyFont="1" applyFill="1" applyBorder="1" applyAlignment="1">
      <alignment horizontal="centerContinuous"/>
    </xf>
    <xf numFmtId="3" fontId="2" fillId="2" borderId="35" xfId="0" applyNumberFormat="1" applyFont="1" applyFill="1" applyBorder="1" applyAlignment="1">
      <alignment horizontal="centerContinuous"/>
    </xf>
    <xf numFmtId="164" fontId="10" fillId="2" borderId="6" xfId="0" applyNumberFormat="1" applyFont="1" applyFill="1" applyBorder="1" applyAlignment="1"/>
    <xf numFmtId="3" fontId="2" fillId="2" borderId="9" xfId="0" applyNumberFormat="1" applyFont="1" applyFill="1" applyBorder="1" applyAlignment="1"/>
    <xf numFmtId="3" fontId="10" fillId="2" borderId="6" xfId="0" applyNumberFormat="1" applyFont="1" applyFill="1" applyBorder="1" applyAlignment="1"/>
    <xf numFmtId="3" fontId="17" fillId="2" borderId="9" xfId="0" applyNumberFormat="1" applyFont="1" applyFill="1" applyBorder="1" applyAlignment="1"/>
    <xf numFmtId="3" fontId="10" fillId="2" borderId="9" xfId="0" applyNumberFormat="1" applyFont="1" applyFill="1" applyBorder="1" applyAlignment="1"/>
    <xf numFmtId="3" fontId="2" fillId="2" borderId="6" xfId="0" applyNumberFormat="1" applyFont="1" applyFill="1" applyBorder="1" applyAlignment="1"/>
    <xf numFmtId="167" fontId="2" fillId="2" borderId="9" xfId="1" applyNumberFormat="1" applyFont="1" applyFill="1" applyBorder="1" applyAlignment="1"/>
    <xf numFmtId="167" fontId="2" fillId="2" borderId="0" xfId="1" applyNumberFormat="1" applyFont="1" applyFill="1" applyBorder="1" applyAlignment="1"/>
    <xf numFmtId="167" fontId="2" fillId="2" borderId="6" xfId="1" applyNumberFormat="1" applyFont="1" applyFill="1" applyBorder="1" applyAlignment="1"/>
    <xf numFmtId="167" fontId="2" fillId="2" borderId="10" xfId="1" applyNumberFormat="1" applyFont="1" applyFill="1" applyBorder="1" applyAlignment="1"/>
    <xf numFmtId="3" fontId="2" fillId="0" borderId="0" xfId="0" applyNumberFormat="1" applyFont="1" applyFill="1" applyAlignment="1" applyProtection="1">
      <protection locked="0"/>
    </xf>
    <xf numFmtId="165" fontId="2" fillId="0" borderId="0" xfId="2" applyNumberFormat="1" applyFont="1" applyBorder="1" applyAlignment="1">
      <alignment horizontal="right"/>
    </xf>
    <xf numFmtId="3" fontId="10" fillId="0" borderId="27" xfId="0" applyNumberFormat="1" applyFont="1" applyFill="1" applyBorder="1" applyAlignment="1"/>
    <xf numFmtId="3" fontId="2" fillId="4" borderId="10" xfId="0" applyFont="1" applyFill="1" applyBorder="1" applyAlignment="1"/>
    <xf numFmtId="3" fontId="2" fillId="4" borderId="13" xfId="0" applyFont="1" applyFill="1" applyBorder="1" applyAlignment="1"/>
    <xf numFmtId="166" fontId="10" fillId="0" borderId="6" xfId="0" applyNumberFormat="1" applyFont="1" applyFill="1" applyBorder="1" applyAlignment="1"/>
    <xf numFmtId="0" fontId="2" fillId="3" borderId="0" xfId="2" applyFont="1" applyFill="1" applyAlignment="1"/>
    <xf numFmtId="3" fontId="2" fillId="3" borderId="0" xfId="2" applyNumberFormat="1" applyFont="1" applyFill="1" applyAlignment="1">
      <alignment horizontal="right"/>
    </xf>
    <xf numFmtId="165" fontId="2" fillId="3" borderId="0" xfId="2" applyNumberFormat="1" applyFont="1" applyFill="1" applyAlignment="1">
      <alignment horizontal="right"/>
    </xf>
    <xf numFmtId="3" fontId="2" fillId="3" borderId="0" xfId="2" applyNumberFormat="1" applyFont="1" applyFill="1" applyBorder="1" applyAlignment="1">
      <alignment horizontal="right"/>
    </xf>
    <xf numFmtId="166" fontId="10" fillId="0" borderId="10" xfId="0" applyNumberFormat="1" applyFont="1" applyFill="1" applyBorder="1" applyAlignment="1"/>
    <xf numFmtId="166" fontId="2" fillId="0" borderId="0" xfId="0" applyNumberFormat="1" applyFont="1" applyFill="1" applyBorder="1" applyAlignment="1"/>
    <xf numFmtId="166" fontId="2" fillId="0" borderId="9" xfId="0" applyNumberFormat="1" applyFont="1" applyFill="1" applyBorder="1" applyAlignment="1"/>
    <xf numFmtId="166" fontId="2" fillId="0" borderId="0" xfId="0" applyNumberFormat="1" applyFont="1" applyFill="1" applyAlignment="1"/>
    <xf numFmtId="166" fontId="2" fillId="0" borderId="10" xfId="0" applyNumberFormat="1" applyFont="1" applyFill="1" applyBorder="1" applyAlignment="1"/>
    <xf numFmtId="166" fontId="2" fillId="0" borderId="6" xfId="0" applyNumberFormat="1" applyFont="1" applyFill="1" applyBorder="1" applyAlignment="1"/>
    <xf numFmtId="166" fontId="10" fillId="0" borderId="25" xfId="0" applyNumberFormat="1" applyFont="1" applyFill="1" applyBorder="1" applyAlignment="1"/>
    <xf numFmtId="166" fontId="10" fillId="0" borderId="30" xfId="0" applyNumberFormat="1" applyFont="1" applyFill="1" applyBorder="1" applyAlignment="1"/>
    <xf numFmtId="3" fontId="2" fillId="0" borderId="10" xfId="0" applyNumberFormat="1" applyFont="1" applyFill="1" applyBorder="1" applyAlignment="1">
      <alignment horizontal="centerContinuous"/>
    </xf>
    <xf numFmtId="3" fontId="2" fillId="0" borderId="17" xfId="0" quotePrefix="1" applyNumberFormat="1" applyFont="1" applyFill="1" applyBorder="1" applyAlignment="1">
      <alignment horizontal="centerContinuous"/>
    </xf>
    <xf numFmtId="3" fontId="2" fillId="0" borderId="35" xfId="0" applyNumberFormat="1" applyFont="1" applyFill="1" applyBorder="1" applyAlignment="1">
      <alignment horizontal="centerContinuous"/>
    </xf>
    <xf numFmtId="3" fontId="2" fillId="0" borderId="3" xfId="0" applyNumberFormat="1" applyFont="1" applyFill="1" applyBorder="1" applyAlignment="1">
      <alignment horizontal="left"/>
    </xf>
    <xf numFmtId="3" fontId="2" fillId="0" borderId="0" xfId="0" applyNumberFormat="1" applyFont="1" applyFill="1" applyAlignment="1">
      <alignment horizontal="left"/>
    </xf>
    <xf numFmtId="3" fontId="2" fillId="0" borderId="1" xfId="0" applyNumberFormat="1" applyFont="1" applyFill="1" applyBorder="1" applyAlignment="1">
      <alignment horizontal="left"/>
    </xf>
    <xf numFmtId="3" fontId="2" fillId="0" borderId="21" xfId="0" applyNumberFormat="1" applyFont="1" applyFill="1" applyBorder="1" applyAlignment="1">
      <alignment horizontal="left"/>
    </xf>
    <xf numFmtId="3" fontId="2" fillId="0" borderId="20" xfId="0" applyNumberFormat="1" applyFont="1" applyFill="1" applyBorder="1" applyAlignment="1">
      <alignment horizontal="left"/>
    </xf>
    <xf numFmtId="3" fontId="2" fillId="0" borderId="0" xfId="0" applyNumberFormat="1" applyFont="1" applyFill="1" applyBorder="1" applyAlignment="1">
      <alignment horizontal="left"/>
    </xf>
    <xf numFmtId="3" fontId="2" fillId="0" borderId="37" xfId="0" applyNumberFormat="1" applyFont="1" applyFill="1" applyBorder="1" applyAlignment="1">
      <alignment horizontal="left"/>
    </xf>
    <xf numFmtId="0" fontId="2" fillId="0" borderId="30" xfId="3" applyNumberFormat="1" applyFont="1" applyBorder="1" applyAlignment="1">
      <alignment horizontal="centerContinuous"/>
    </xf>
    <xf numFmtId="3" fontId="2" fillId="0" borderId="36" xfId="0" applyNumberFormat="1" applyFont="1" applyFill="1" applyBorder="1" applyAlignment="1">
      <alignment horizontal="centerContinuous"/>
    </xf>
    <xf numFmtId="3" fontId="2" fillId="0" borderId="36" xfId="0" quotePrefix="1" applyNumberFormat="1" applyFont="1" applyFill="1" applyBorder="1" applyAlignment="1">
      <alignment horizontal="centerContinuous"/>
    </xf>
    <xf numFmtId="3" fontId="2" fillId="0" borderId="38" xfId="0" quotePrefix="1" applyNumberFormat="1" applyFont="1" applyFill="1" applyBorder="1" applyAlignment="1">
      <alignment horizontal="centerContinuous"/>
    </xf>
    <xf numFmtId="3" fontId="2" fillId="0" borderId="39" xfId="0" quotePrefix="1" applyNumberFormat="1" applyFont="1" applyFill="1" applyBorder="1" applyAlignment="1">
      <alignment horizontal="centerContinuous"/>
    </xf>
    <xf numFmtId="3" fontId="2" fillId="0" borderId="40" xfId="0" quotePrefix="1" applyNumberFormat="1" applyFont="1" applyFill="1" applyBorder="1" applyAlignment="1">
      <alignment horizontal="centerContinuous"/>
    </xf>
    <xf numFmtId="3" fontId="2" fillId="0" borderId="21" xfId="0" quotePrefix="1" applyNumberFormat="1" applyFont="1" applyFill="1" applyBorder="1" applyAlignment="1">
      <alignment horizontal="centerContinuous"/>
    </xf>
    <xf numFmtId="3" fontId="2" fillId="0" borderId="38" xfId="0" applyNumberFormat="1" applyFont="1" applyFill="1" applyBorder="1" applyAlignment="1">
      <alignment horizontal="centerContinuous"/>
    </xf>
    <xf numFmtId="3" fontId="2" fillId="0" borderId="39" xfId="0" applyNumberFormat="1" applyFont="1" applyFill="1" applyBorder="1" applyAlignment="1">
      <alignment horizontal="centerContinuous"/>
    </xf>
    <xf numFmtId="3" fontId="2" fillId="0" borderId="23" xfId="0" quotePrefix="1" applyNumberFormat="1" applyFont="1" applyFill="1" applyBorder="1" applyAlignment="1">
      <alignment horizontal="centerContinuous"/>
    </xf>
    <xf numFmtId="3" fontId="2" fillId="0" borderId="40" xfId="0" applyNumberFormat="1" applyFont="1" applyFill="1" applyBorder="1" applyAlignment="1">
      <alignment horizontal="centerContinuous"/>
    </xf>
    <xf numFmtId="3" fontId="2" fillId="0" borderId="0" xfId="0" applyNumberFormat="1" applyFont="1" applyFill="1" applyAlignment="1" applyProtection="1">
      <alignment horizontal="left"/>
      <protection locked="0"/>
    </xf>
    <xf numFmtId="3" fontId="2" fillId="0" borderId="37" xfId="0" applyNumberFormat="1" applyFont="1" applyFill="1" applyBorder="1" applyAlignment="1" applyProtection="1">
      <alignment horizontal="left"/>
      <protection locked="0"/>
    </xf>
    <xf numFmtId="3" fontId="2" fillId="0" borderId="0" xfId="0" applyNumberFormat="1" applyFont="1" applyFill="1" applyAlignment="1" applyProtection="1">
      <alignment horizontal="centerContinuous"/>
      <protection locked="0"/>
    </xf>
    <xf numFmtId="3" fontId="10" fillId="0" borderId="0" xfId="0" applyNumberFormat="1" applyFont="1" applyFill="1" applyAlignment="1" applyProtection="1">
      <protection locked="0"/>
    </xf>
    <xf numFmtId="4" fontId="2" fillId="0" borderId="0" xfId="0" applyNumberFormat="1" applyFont="1" applyFill="1" applyAlignment="1" applyProtection="1">
      <protection locked="0"/>
    </xf>
    <xf numFmtId="3" fontId="2" fillId="0" borderId="9" xfId="0" applyNumberFormat="1" applyFont="1" applyFill="1" applyBorder="1" applyAlignment="1" applyProtection="1">
      <protection locked="0"/>
    </xf>
    <xf numFmtId="6" fontId="2" fillId="0" borderId="0" xfId="0" applyNumberFormat="1" applyFont="1" applyFill="1"/>
    <xf numFmtId="3" fontId="2" fillId="0" borderId="0" xfId="0" applyFont="1" applyFill="1" applyBorder="1"/>
    <xf numFmtId="38" fontId="2" fillId="0" borderId="0" xfId="0" applyNumberFormat="1" applyFont="1" applyFill="1"/>
    <xf numFmtId="3" fontId="2" fillId="0" borderId="2" xfId="0" applyNumberFormat="1" applyFont="1" applyFill="1" applyBorder="1"/>
    <xf numFmtId="3" fontId="14" fillId="0" borderId="9" xfId="0" applyNumberFormat="1" applyFont="1" applyFill="1" applyBorder="1" applyAlignment="1" applyProtection="1">
      <protection locked="0"/>
    </xf>
    <xf numFmtId="3" fontId="14" fillId="0" borderId="0" xfId="0" applyNumberFormat="1" applyFont="1" applyFill="1" applyBorder="1" applyAlignment="1" applyProtection="1">
      <protection locked="0"/>
    </xf>
    <xf numFmtId="6" fontId="14" fillId="0" borderId="0" xfId="0" applyNumberFormat="1" applyFont="1" applyFill="1"/>
    <xf numFmtId="3" fontId="14" fillId="0" borderId="0" xfId="0" applyFont="1" applyFill="1" applyBorder="1"/>
    <xf numFmtId="6" fontId="14" fillId="0" borderId="2" xfId="0" applyNumberFormat="1" applyFont="1" applyFill="1" applyBorder="1"/>
    <xf numFmtId="3" fontId="14" fillId="0" borderId="0" xfId="0" applyNumberFormat="1" applyFont="1" applyFill="1" applyAlignment="1" applyProtection="1">
      <protection locked="0"/>
    </xf>
    <xf numFmtId="3" fontId="12" fillId="0" borderId="9" xfId="0" applyNumberFormat="1" applyFont="1" applyFill="1" applyBorder="1" applyAlignment="1" applyProtection="1">
      <protection locked="0"/>
    </xf>
    <xf numFmtId="3" fontId="12" fillId="0" borderId="0" xfId="0" applyNumberFormat="1" applyFont="1" applyFill="1" applyBorder="1" applyAlignment="1" applyProtection="1">
      <protection locked="0"/>
    </xf>
    <xf numFmtId="3" fontId="12" fillId="0" borderId="0" xfId="0" applyNumberFormat="1" applyFont="1" applyFill="1" applyAlignment="1" applyProtection="1">
      <protection locked="0"/>
    </xf>
    <xf numFmtId="3" fontId="2" fillId="0" borderId="0" xfId="0" applyNumberFormat="1" applyFont="1" applyFill="1"/>
    <xf numFmtId="3" fontId="2" fillId="0" borderId="6" xfId="0" applyNumberFormat="1" applyFont="1" applyFill="1" applyBorder="1" applyAlignment="1" applyProtection="1">
      <protection locked="0"/>
    </xf>
    <xf numFmtId="3" fontId="2" fillId="0" borderId="10" xfId="0" applyFont="1" applyFill="1" applyBorder="1"/>
    <xf numFmtId="3" fontId="2" fillId="0" borderId="12" xfId="0" applyNumberFormat="1" applyFont="1" applyFill="1" applyBorder="1"/>
    <xf numFmtId="6" fontId="10" fillId="0" borderId="12" xfId="0" applyNumberFormat="1" applyFont="1" applyFill="1" applyBorder="1"/>
    <xf numFmtId="3" fontId="10" fillId="0" borderId="10" xfId="0" applyNumberFormat="1" applyFont="1" applyFill="1" applyBorder="1"/>
    <xf numFmtId="3" fontId="10" fillId="0" borderId="12" xfId="0" applyNumberFormat="1" applyFont="1" applyFill="1" applyBorder="1"/>
    <xf numFmtId="3" fontId="10" fillId="0" borderId="11" xfId="0" applyNumberFormat="1" applyFont="1" applyFill="1" applyBorder="1" applyAlignment="1" applyProtection="1">
      <protection locked="0"/>
    </xf>
    <xf numFmtId="3" fontId="10" fillId="0" borderId="6" xfId="0" applyNumberFormat="1" applyFont="1" applyFill="1" applyBorder="1" applyAlignment="1" applyProtection="1">
      <protection locked="0"/>
    </xf>
    <xf numFmtId="3" fontId="2" fillId="0" borderId="22" xfId="0" applyNumberFormat="1" applyFont="1" applyFill="1" applyBorder="1" applyAlignment="1" applyProtection="1">
      <protection locked="0"/>
    </xf>
    <xf numFmtId="3" fontId="2" fillId="0" borderId="22" xfId="0" applyNumberFormat="1" applyFont="1" applyFill="1" applyBorder="1"/>
    <xf numFmtId="3" fontId="2" fillId="0" borderId="4" xfId="0" applyNumberFormat="1" applyFont="1" applyFill="1" applyBorder="1" applyAlignment="1" applyProtection="1">
      <protection locked="0"/>
    </xf>
    <xf numFmtId="3" fontId="2" fillId="0" borderId="0" xfId="0" applyFont="1" applyFill="1"/>
    <xf numFmtId="3" fontId="2" fillId="0" borderId="2" xfId="0" applyFont="1" applyFill="1" applyBorder="1"/>
    <xf numFmtId="3" fontId="2" fillId="0" borderId="4" xfId="0" applyNumberFormat="1" applyFont="1" applyFill="1" applyBorder="1"/>
    <xf numFmtId="3" fontId="2" fillId="0" borderId="13" xfId="0" applyNumberFormat="1" applyFont="1" applyFill="1" applyBorder="1" applyAlignment="1" applyProtection="1">
      <protection locked="0"/>
    </xf>
    <xf numFmtId="3" fontId="2" fillId="0" borderId="12" xfId="0" applyNumberFormat="1" applyFont="1" applyFill="1" applyBorder="1" applyAlignment="1" applyProtection="1">
      <protection locked="0"/>
    </xf>
    <xf numFmtId="3" fontId="2" fillId="0" borderId="10" xfId="0" applyNumberFormat="1" applyFont="1" applyFill="1" applyBorder="1" applyAlignment="1" applyProtection="1">
      <protection locked="0"/>
    </xf>
    <xf numFmtId="3" fontId="2" fillId="0" borderId="29" xfId="0" applyNumberFormat="1" applyFont="1" applyFill="1" applyBorder="1" applyAlignment="1" applyProtection="1">
      <protection locked="0"/>
    </xf>
    <xf numFmtId="3" fontId="2" fillId="0" borderId="15" xfId="0" applyNumberFormat="1" applyFont="1" applyFill="1" applyBorder="1" applyAlignment="1" applyProtection="1">
      <protection locked="0"/>
    </xf>
    <xf numFmtId="3" fontId="2" fillId="0" borderId="11" xfId="0" applyNumberFormat="1" applyFont="1" applyFill="1" applyBorder="1" applyAlignment="1" applyProtection="1">
      <protection locked="0"/>
    </xf>
    <xf numFmtId="3" fontId="2" fillId="0" borderId="11" xfId="0" applyNumberFormat="1" applyFont="1" applyFill="1" applyBorder="1"/>
    <xf numFmtId="3" fontId="2" fillId="0" borderId="35" xfId="0" quotePrefix="1" applyNumberFormat="1" applyFont="1" applyFill="1" applyBorder="1" applyAlignment="1">
      <alignment horizontal="centerContinuous"/>
    </xf>
    <xf numFmtId="3" fontId="2" fillId="0" borderId="0" xfId="0" applyNumberFormat="1" applyFont="1" applyAlignment="1" applyProtection="1">
      <protection locked="0"/>
    </xf>
    <xf numFmtId="3" fontId="15" fillId="0" borderId="0" xfId="0" applyNumberFormat="1" applyFont="1" applyAlignment="1" applyProtection="1">
      <alignment horizontal="right"/>
      <protection locked="0"/>
    </xf>
    <xf numFmtId="166" fontId="15" fillId="0" borderId="0" xfId="0" applyNumberFormat="1" applyFont="1" applyAlignment="1" applyProtection="1">
      <alignment horizontal="right"/>
      <protection locked="0"/>
    </xf>
    <xf numFmtId="166" fontId="15" fillId="0" borderId="0" xfId="0" applyNumberFormat="1" applyFont="1" applyFill="1" applyAlignment="1" applyProtection="1">
      <alignment horizontal="right"/>
      <protection locked="0"/>
    </xf>
    <xf numFmtId="166" fontId="15" fillId="0" borderId="14" xfId="0" applyNumberFormat="1" applyFont="1" applyBorder="1" applyAlignment="1" applyProtection="1">
      <alignment horizontal="right"/>
      <protection locked="0"/>
    </xf>
    <xf numFmtId="166" fontId="15" fillId="0" borderId="24" xfId="0" applyNumberFormat="1" applyFont="1" applyBorder="1" applyAlignment="1" applyProtection="1">
      <alignment horizontal="right"/>
      <protection locked="0"/>
    </xf>
    <xf numFmtId="166" fontId="15" fillId="0" borderId="24" xfId="0" applyNumberFormat="1" applyFont="1" applyFill="1" applyBorder="1" applyAlignment="1" applyProtection="1">
      <alignment horizontal="right"/>
      <protection locked="0"/>
    </xf>
    <xf numFmtId="3" fontId="3" fillId="0" borderId="0" xfId="0" applyNumberFormat="1" applyFont="1" applyAlignment="1" applyProtection="1">
      <protection locked="0"/>
    </xf>
    <xf numFmtId="3" fontId="2" fillId="0" borderId="0" xfId="0" applyNumberFormat="1" applyFont="1" applyFill="1" applyAlignment="1" applyProtection="1">
      <alignment horizontal="center"/>
      <protection locked="0"/>
    </xf>
    <xf numFmtId="3" fontId="2" fillId="0" borderId="0" xfId="0" applyNumberFormat="1" applyFont="1" applyFill="1" applyAlignment="1">
      <alignment horizontal="center"/>
    </xf>
    <xf numFmtId="3" fontId="2" fillId="0" borderId="10" xfId="0" applyNumberFormat="1" applyFont="1" applyFill="1" applyBorder="1" applyAlignment="1">
      <alignment horizontal="center"/>
    </xf>
    <xf numFmtId="3" fontId="2" fillId="0" borderId="21" xfId="0" applyNumberFormat="1" applyFont="1" applyFill="1" applyBorder="1" applyAlignment="1">
      <alignment horizontal="center"/>
    </xf>
    <xf numFmtId="3" fontId="2" fillId="0" borderId="38" xfId="0" quotePrefix="1" applyNumberFormat="1" applyFont="1" applyFill="1" applyBorder="1" applyAlignment="1">
      <alignment horizontal="center"/>
    </xf>
    <xf numFmtId="3" fontId="0" fillId="0" borderId="0" xfId="0" applyNumberFormat="1" applyFont="1" applyFill="1" applyBorder="1" applyAlignment="1" applyProtection="1">
      <protection locked="0"/>
    </xf>
    <xf numFmtId="0" fontId="2" fillId="0" borderId="14" xfId="2" applyNumberFormat="1" applyFont="1" applyBorder="1" applyAlignment="1">
      <alignment horizontal="centerContinuous"/>
    </xf>
    <xf numFmtId="164" fontId="2" fillId="0" borderId="33" xfId="2" applyNumberFormat="1" applyFont="1" applyBorder="1" applyAlignment="1">
      <alignment horizontal="centerContinuous"/>
    </xf>
    <xf numFmtId="164" fontId="2" fillId="0" borderId="9" xfId="2" applyNumberFormat="1" applyFont="1" applyBorder="1" applyAlignment="1">
      <alignment horizontal="centerContinuous"/>
    </xf>
    <xf numFmtId="164" fontId="2" fillId="0" borderId="9" xfId="2" applyNumberFormat="1" applyFont="1" applyBorder="1" applyAlignment="1">
      <alignment horizontal="right"/>
    </xf>
    <xf numFmtId="0" fontId="2" fillId="0" borderId="33" xfId="2" applyFont="1" applyBorder="1" applyAlignment="1">
      <alignment horizontal="right"/>
    </xf>
    <xf numFmtId="3" fontId="2" fillId="3" borderId="9" xfId="2" applyNumberFormat="1" applyFont="1" applyFill="1" applyBorder="1" applyAlignment="1">
      <alignment horizontal="right"/>
    </xf>
    <xf numFmtId="3" fontId="2" fillId="0" borderId="9" xfId="2" applyNumberFormat="1" applyFont="1" applyFill="1" applyBorder="1" applyAlignment="1">
      <alignment horizontal="right"/>
    </xf>
    <xf numFmtId="3" fontId="2" fillId="0" borderId="9" xfId="2" applyNumberFormat="1" applyFont="1" applyBorder="1" applyAlignment="1">
      <alignment horizontal="right"/>
    </xf>
    <xf numFmtId="165" fontId="2" fillId="0" borderId="0" xfId="2" applyNumberFormat="1" applyFont="1" applyFill="1" applyBorder="1" applyAlignment="1">
      <alignment horizontal="right"/>
    </xf>
    <xf numFmtId="3" fontId="2" fillId="0" borderId="6" xfId="2" applyNumberFormat="1" applyFont="1" applyFill="1" applyBorder="1" applyAlignment="1">
      <alignment horizontal="right"/>
    </xf>
    <xf numFmtId="3" fontId="21" fillId="0" borderId="0" xfId="0" applyNumberFormat="1" applyFont="1" applyFill="1" applyBorder="1" applyAlignment="1"/>
    <xf numFmtId="3" fontId="21" fillId="0" borderId="10" xfId="0" applyNumberFormat="1" applyFont="1" applyFill="1" applyBorder="1" applyAlignment="1"/>
    <xf numFmtId="3" fontId="21" fillId="0" borderId="9" xfId="0" applyNumberFormat="1" applyFont="1" applyFill="1" applyBorder="1" applyAlignment="1"/>
    <xf numFmtId="3" fontId="21" fillId="0" borderId="6" xfId="0" applyNumberFormat="1" applyFont="1" applyFill="1" applyBorder="1" applyAlignment="1"/>
    <xf numFmtId="0" fontId="2" fillId="0" borderId="0" xfId="2" applyFont="1" applyFill="1" applyBorder="1" applyAlignment="1"/>
    <xf numFmtId="3" fontId="2" fillId="0" borderId="41" xfId="2" applyNumberFormat="1" applyFont="1" applyFill="1" applyBorder="1" applyAlignment="1">
      <alignment horizontal="right"/>
    </xf>
    <xf numFmtId="0" fontId="2" fillId="3" borderId="0" xfId="2" applyFont="1" applyFill="1" applyBorder="1" applyAlignment="1"/>
    <xf numFmtId="165" fontId="2" fillId="3" borderId="0" xfId="2" applyNumberFormat="1" applyFont="1" applyFill="1" applyBorder="1" applyAlignment="1">
      <alignment horizontal="right"/>
    </xf>
    <xf numFmtId="3" fontId="2" fillId="3" borderId="41" xfId="2" applyNumberFormat="1" applyFont="1" applyFill="1" applyBorder="1" applyAlignment="1">
      <alignment horizontal="right"/>
    </xf>
    <xf numFmtId="0" fontId="2" fillId="0" borderId="10" xfId="2" applyFont="1" applyFill="1" applyBorder="1" applyAlignment="1"/>
    <xf numFmtId="3" fontId="2" fillId="0" borderId="10" xfId="2" applyNumberFormat="1" applyFont="1" applyFill="1" applyBorder="1" applyAlignment="1">
      <alignment horizontal="right"/>
    </xf>
    <xf numFmtId="165" fontId="2" fillId="0" borderId="10" xfId="2" applyNumberFormat="1" applyFont="1" applyFill="1" applyBorder="1" applyAlignment="1">
      <alignment horizontal="right"/>
    </xf>
    <xf numFmtId="3" fontId="2" fillId="0" borderId="42" xfId="2" applyNumberFormat="1" applyFont="1" applyFill="1" applyBorder="1" applyAlignment="1">
      <alignment horizontal="right"/>
    </xf>
    <xf numFmtId="0" fontId="2" fillId="0" borderId="0" xfId="2" applyNumberFormat="1" applyFont="1" applyFill="1" applyAlignment="1" applyProtection="1">
      <alignment vertical="top"/>
      <protection locked="0"/>
    </xf>
    <xf numFmtId="17" fontId="2" fillId="0" borderId="0" xfId="2" applyNumberFormat="1" applyFont="1" applyAlignment="1" applyProtection="1">
      <alignment horizontal="right"/>
      <protection locked="0"/>
    </xf>
    <xf numFmtId="168" fontId="2" fillId="0" borderId="0" xfId="0" applyNumberFormat="1" applyFont="1" applyFill="1" applyAlignment="1">
      <alignment horizontal="right"/>
    </xf>
    <xf numFmtId="169" fontId="2" fillId="0" borderId="10" xfId="0" applyNumberFormat="1" applyFont="1" applyFill="1" applyBorder="1" applyAlignment="1"/>
    <xf numFmtId="169" fontId="2" fillId="0" borderId="0" xfId="0" applyNumberFormat="1" applyFont="1" applyFill="1" applyAlignment="1"/>
    <xf numFmtId="3" fontId="10" fillId="0" borderId="10" xfId="0" applyNumberFormat="1" applyFont="1" applyFill="1" applyBorder="1" applyAlignment="1">
      <alignment horizontal="right"/>
    </xf>
    <xf numFmtId="3" fontId="12" fillId="0" borderId="0" xfId="0" applyNumberFormat="1" applyFont="1" applyFill="1" applyAlignment="1">
      <alignment horizontal="right"/>
    </xf>
    <xf numFmtId="3" fontId="2" fillId="0" borderId="10" xfId="0" applyNumberFormat="1" applyFont="1" applyFill="1" applyBorder="1" applyAlignment="1">
      <alignment horizontal="right"/>
    </xf>
    <xf numFmtId="3" fontId="3" fillId="0" borderId="0" xfId="0" applyNumberFormat="1" applyFont="1" applyFill="1" applyAlignment="1" applyProtection="1">
      <protection locked="0"/>
    </xf>
    <xf numFmtId="3" fontId="22" fillId="0" borderId="0" xfId="0" applyNumberFormat="1" applyFont="1" applyFill="1" applyAlignment="1" applyProtection="1">
      <protection locked="0"/>
    </xf>
    <xf numFmtId="3" fontId="23" fillId="0" borderId="0" xfId="0" applyNumberFormat="1" applyFont="1" applyFill="1" applyAlignment="1" applyProtection="1">
      <protection locked="0"/>
    </xf>
    <xf numFmtId="3" fontId="24" fillId="0" borderId="0" xfId="0" applyNumberFormat="1" applyFont="1" applyFill="1" applyAlignment="1" applyProtection="1">
      <protection locked="0"/>
    </xf>
    <xf numFmtId="3" fontId="3" fillId="0" borderId="0" xfId="0" applyNumberFormat="1" applyFont="1" applyFill="1" applyBorder="1" applyAlignment="1" applyProtection="1">
      <protection locked="0"/>
    </xf>
    <xf numFmtId="3" fontId="2" fillId="0" borderId="16" xfId="0" applyNumberFormat="1" applyFont="1" applyFill="1" applyBorder="1" applyAlignment="1" applyProtection="1">
      <protection locked="0"/>
    </xf>
    <xf numFmtId="3" fontId="2" fillId="0" borderId="7" xfId="0" quotePrefix="1" applyNumberFormat="1" applyFont="1" applyFill="1" applyBorder="1" applyAlignment="1">
      <alignment horizontal="centerContinuous"/>
    </xf>
    <xf numFmtId="3" fontId="2" fillId="0" borderId="43" xfId="0" applyNumberFormat="1" applyFont="1" applyFill="1" applyBorder="1" applyAlignment="1">
      <alignment horizontal="centerContinuous"/>
    </xf>
    <xf numFmtId="3" fontId="2" fillId="0" borderId="16" xfId="0" applyFont="1" applyFill="1" applyBorder="1" applyAlignment="1"/>
    <xf numFmtId="3" fontId="2" fillId="0" borderId="15" xfId="0" applyFont="1" applyFill="1" applyBorder="1" applyAlignment="1"/>
    <xf numFmtId="3" fontId="14" fillId="0" borderId="16" xfId="0" applyFont="1" applyFill="1" applyBorder="1" applyAlignment="1"/>
    <xf numFmtId="3" fontId="2" fillId="0" borderId="20" xfId="0" quotePrefix="1" applyNumberFormat="1" applyFont="1" applyFill="1" applyBorder="1" applyAlignment="1">
      <alignment horizontal="centerContinuous"/>
    </xf>
    <xf numFmtId="3" fontId="10" fillId="0" borderId="16" xfId="0" applyNumberFormat="1" applyFont="1" applyFill="1" applyBorder="1" applyAlignment="1">
      <alignment horizontal="right"/>
    </xf>
    <xf numFmtId="3" fontId="2" fillId="0" borderId="43" xfId="0" applyNumberFormat="1" applyFont="1" applyFill="1" applyBorder="1" applyAlignment="1">
      <alignment horizontal="left"/>
    </xf>
    <xf numFmtId="3" fontId="15" fillId="0" borderId="9" xfId="0" applyNumberFormat="1" applyFont="1" applyFill="1" applyBorder="1" applyAlignment="1">
      <alignment horizontal="right"/>
    </xf>
    <xf numFmtId="3" fontId="2" fillId="0" borderId="33" xfId="0" quotePrefix="1" applyNumberFormat="1" applyFont="1" applyFill="1" applyBorder="1" applyAlignment="1">
      <alignment horizontal="centerContinuous"/>
    </xf>
    <xf numFmtId="3" fontId="14" fillId="0" borderId="9" xfId="0" applyFont="1" applyFill="1" applyBorder="1" applyAlignment="1"/>
    <xf numFmtId="164" fontId="14" fillId="0" borderId="16" xfId="0" applyNumberFormat="1" applyFont="1" applyFill="1" applyBorder="1" applyAlignment="1"/>
    <xf numFmtId="3" fontId="2" fillId="2" borderId="1" xfId="0" applyNumberFormat="1" applyFont="1" applyFill="1" applyBorder="1" applyAlignment="1">
      <alignment horizontal="left"/>
    </xf>
    <xf numFmtId="3" fontId="3" fillId="0" borderId="1" xfId="0" applyNumberFormat="1" applyFont="1" applyFill="1" applyBorder="1" applyAlignment="1"/>
    <xf numFmtId="164" fontId="21" fillId="0" borderId="10" xfId="0" applyNumberFormat="1" applyFont="1" applyFill="1" applyBorder="1" applyAlignment="1"/>
    <xf numFmtId="164" fontId="21" fillId="0" borderId="6" xfId="0" applyNumberFormat="1" applyFont="1" applyFill="1" applyBorder="1" applyAlignment="1"/>
    <xf numFmtId="166" fontId="15" fillId="0" borderId="0" xfId="0" applyNumberFormat="1" applyFont="1" applyFill="1" applyBorder="1" applyAlignment="1" applyProtection="1">
      <alignment horizontal="right"/>
      <protection locked="0"/>
    </xf>
    <xf numFmtId="3" fontId="2" fillId="0" borderId="36" xfId="0" applyNumberFormat="1" applyFont="1" applyFill="1" applyBorder="1" applyAlignment="1">
      <alignment horizontal="left"/>
    </xf>
    <xf numFmtId="3" fontId="2" fillId="0" borderId="10" xfId="0" applyNumberFormat="1" applyFont="1" applyBorder="1" applyAlignment="1" applyProtection="1">
      <protection locked="0"/>
    </xf>
    <xf numFmtId="3" fontId="2" fillId="0" borderId="0" xfId="0" quotePrefix="1" applyNumberFormat="1" applyFont="1" applyFill="1" applyAlignment="1" applyProtection="1">
      <alignment horizontal="centerContinuous"/>
      <protection locked="0"/>
    </xf>
    <xf numFmtId="3" fontId="15" fillId="0" borderId="9" xfId="0" applyNumberFormat="1" applyFont="1" applyFill="1" applyBorder="1" applyAlignment="1"/>
    <xf numFmtId="167" fontId="21" fillId="0" borderId="6" xfId="1" applyNumberFormat="1" applyFont="1" applyFill="1" applyBorder="1" applyAlignment="1"/>
    <xf numFmtId="167" fontId="21" fillId="0" borderId="10" xfId="1" applyNumberFormat="1" applyFont="1" applyFill="1" applyBorder="1" applyAlignment="1"/>
    <xf numFmtId="167" fontId="21" fillId="0" borderId="9" xfId="1" applyNumberFormat="1" applyFont="1" applyFill="1" applyBorder="1" applyAlignment="1"/>
    <xf numFmtId="167" fontId="21" fillId="0" borderId="0" xfId="1" applyNumberFormat="1" applyFont="1" applyFill="1" applyBorder="1" applyAlignment="1"/>
    <xf numFmtId="167" fontId="2" fillId="0" borderId="9" xfId="1" applyNumberFormat="1" applyFont="1" applyFill="1" applyBorder="1" applyAlignment="1"/>
    <xf numFmtId="167" fontId="2" fillId="0" borderId="0" xfId="1" applyNumberFormat="1" applyFont="1" applyFill="1" applyBorder="1" applyAlignment="1"/>
    <xf numFmtId="167" fontId="2" fillId="0" borderId="6" xfId="1" applyNumberFormat="1" applyFont="1" applyFill="1" applyBorder="1" applyAlignment="1"/>
    <xf numFmtId="167" fontId="2" fillId="0" borderId="10" xfId="1" applyNumberFormat="1" applyFont="1" applyFill="1" applyBorder="1" applyAlignment="1"/>
    <xf numFmtId="167" fontId="15" fillId="0" borderId="0" xfId="1" applyNumberFormat="1" applyFont="1" applyFill="1" applyAlignment="1"/>
    <xf numFmtId="3" fontId="27" fillId="0" borderId="0" xfId="0" applyNumberFormat="1" applyFont="1" applyFill="1" applyAlignment="1" applyProtection="1">
      <alignment horizontal="left"/>
      <protection locked="0"/>
    </xf>
    <xf numFmtId="3" fontId="27" fillId="0" borderId="0" xfId="0" applyNumberFormat="1" applyFont="1" applyFill="1" applyAlignment="1">
      <alignment horizontal="left"/>
    </xf>
    <xf numFmtId="3" fontId="27" fillId="0" borderId="3" xfId="0" applyNumberFormat="1" applyFont="1" applyFill="1" applyBorder="1" applyAlignment="1">
      <alignment horizontal="centerContinuous"/>
    </xf>
    <xf numFmtId="3" fontId="27" fillId="0" borderId="1" xfId="0" applyNumberFormat="1" applyFont="1" applyFill="1" applyBorder="1" applyAlignment="1">
      <alignment horizontal="centerContinuous"/>
    </xf>
    <xf numFmtId="3" fontId="27" fillId="0" borderId="20" xfId="0" applyNumberFormat="1" applyFont="1" applyFill="1" applyBorder="1" applyAlignment="1">
      <alignment horizontal="left"/>
    </xf>
    <xf numFmtId="3" fontId="27" fillId="0" borderId="1" xfId="0" applyNumberFormat="1" applyFont="1" applyFill="1" applyBorder="1" applyAlignment="1">
      <alignment horizontal="left"/>
    </xf>
    <xf numFmtId="3" fontId="27" fillId="0" borderId="43" xfId="0" applyNumberFormat="1" applyFont="1" applyFill="1" applyBorder="1" applyAlignment="1">
      <alignment horizontal="left"/>
    </xf>
    <xf numFmtId="3" fontId="27" fillId="0" borderId="0" xfId="0" applyNumberFormat="1" applyFont="1" applyFill="1" applyAlignment="1" applyProtection="1">
      <alignment horizontal="centerContinuous"/>
      <protection locked="0"/>
    </xf>
    <xf numFmtId="3" fontId="27" fillId="0" borderId="0" xfId="0" applyNumberFormat="1" applyFont="1" applyFill="1" applyAlignment="1">
      <alignment horizontal="centerContinuous"/>
    </xf>
    <xf numFmtId="3" fontId="27" fillId="0" borderId="10" xfId="0" applyNumberFormat="1" applyFont="1" applyFill="1" applyBorder="1" applyAlignment="1">
      <alignment horizontal="centerContinuous"/>
    </xf>
    <xf numFmtId="3" fontId="27" fillId="0" borderId="33" xfId="0" applyNumberFormat="1" applyFont="1" applyFill="1" applyBorder="1" applyAlignment="1">
      <alignment horizontal="centerContinuous"/>
    </xf>
    <xf numFmtId="3" fontId="27" fillId="0" borderId="20" xfId="0" applyNumberFormat="1" applyFont="1" applyFill="1" applyBorder="1" applyAlignment="1">
      <alignment horizontal="centerContinuous"/>
    </xf>
    <xf numFmtId="3" fontId="27" fillId="0" borderId="23" xfId="0" applyNumberFormat="1" applyFont="1" applyFill="1" applyBorder="1" applyAlignment="1">
      <alignment horizontal="centerContinuous"/>
    </xf>
    <xf numFmtId="3" fontId="27" fillId="0" borderId="20" xfId="0" quotePrefix="1" applyNumberFormat="1" applyFont="1" applyFill="1" applyBorder="1" applyAlignment="1">
      <alignment horizontal="centerContinuous"/>
    </xf>
    <xf numFmtId="3" fontId="27" fillId="0" borderId="21" xfId="0" applyNumberFormat="1" applyFont="1" applyFill="1" applyBorder="1" applyAlignment="1">
      <alignment horizontal="centerContinuous"/>
    </xf>
    <xf numFmtId="3" fontId="27" fillId="0" borderId="33" xfId="0" quotePrefix="1" applyNumberFormat="1" applyFont="1" applyFill="1" applyBorder="1" applyAlignment="1">
      <alignment horizontal="centerContinuous"/>
    </xf>
    <xf numFmtId="3" fontId="27" fillId="0" borderId="38" xfId="0" quotePrefix="1" applyNumberFormat="1" applyFont="1" applyFill="1" applyBorder="1" applyAlignment="1">
      <alignment horizontal="centerContinuous"/>
    </xf>
    <xf numFmtId="3" fontId="27" fillId="0" borderId="0" xfId="0" applyNumberFormat="1" applyFont="1" applyFill="1" applyAlignment="1" applyProtection="1">
      <protection locked="0"/>
    </xf>
    <xf numFmtId="3" fontId="27" fillId="0" borderId="10" xfId="0" applyNumberFormat="1" applyFont="1" applyFill="1" applyBorder="1" applyAlignment="1"/>
    <xf numFmtId="3" fontId="27" fillId="0" borderId="8" xfId="0" applyNumberFormat="1" applyFont="1" applyFill="1" applyBorder="1" applyAlignment="1">
      <alignment horizontal="center"/>
    </xf>
    <xf numFmtId="3" fontId="27" fillId="0" borderId="17" xfId="0" applyNumberFormat="1" applyFont="1" applyFill="1" applyBorder="1" applyAlignment="1">
      <alignment horizontal="center"/>
    </xf>
    <xf numFmtId="3" fontId="27" fillId="0" borderId="35" xfId="0" applyNumberFormat="1" applyFont="1" applyFill="1" applyBorder="1" applyAlignment="1">
      <alignment horizontal="center"/>
    </xf>
    <xf numFmtId="3" fontId="27" fillId="0" borderId="19" xfId="0" applyNumberFormat="1" applyFont="1" applyFill="1" applyBorder="1" applyAlignment="1">
      <alignment horizontal="center"/>
    </xf>
    <xf numFmtId="3" fontId="27" fillId="0" borderId="18" xfId="0" applyNumberFormat="1" applyFont="1" applyFill="1" applyBorder="1" applyAlignment="1">
      <alignment horizontal="center"/>
    </xf>
    <xf numFmtId="3" fontId="28" fillId="0" borderId="0" xfId="0" applyNumberFormat="1" applyFont="1" applyFill="1" applyAlignment="1" applyProtection="1">
      <protection locked="0"/>
    </xf>
    <xf numFmtId="3" fontId="28" fillId="0" borderId="10" xfId="0" applyNumberFormat="1" applyFont="1" applyFill="1" applyBorder="1" applyAlignment="1"/>
    <xf numFmtId="3" fontId="28" fillId="0" borderId="12" xfId="0" quotePrefix="1" applyNumberFormat="1" applyFont="1" applyFill="1" applyBorder="1" applyAlignment="1"/>
    <xf numFmtId="3" fontId="28" fillId="0" borderId="6" xfId="0" quotePrefix="1" applyNumberFormat="1" applyFont="1" applyFill="1" applyBorder="1" applyAlignment="1"/>
    <xf numFmtId="3" fontId="28" fillId="0" borderId="15" xfId="0" quotePrefix="1" applyNumberFormat="1" applyFont="1" applyFill="1" applyBorder="1" applyAlignment="1"/>
    <xf numFmtId="3" fontId="28" fillId="0" borderId="34" xfId="0" quotePrefix="1" applyNumberFormat="1" applyFont="1" applyFill="1" applyBorder="1" applyAlignment="1"/>
    <xf numFmtId="3" fontId="28" fillId="0" borderId="30" xfId="0" applyNumberFormat="1" applyFont="1" applyFill="1" applyBorder="1" applyAlignment="1"/>
    <xf numFmtId="3" fontId="27" fillId="0" borderId="0" xfId="0" applyNumberFormat="1" applyFont="1" applyFill="1" applyAlignment="1"/>
    <xf numFmtId="3" fontId="27" fillId="0" borderId="0" xfId="0" applyNumberFormat="1" applyFont="1" applyFill="1" applyBorder="1" applyAlignment="1"/>
    <xf numFmtId="3" fontId="27" fillId="0" borderId="9" xfId="0" applyNumberFormat="1" applyFont="1" applyFill="1" applyBorder="1" applyAlignment="1"/>
    <xf numFmtId="3" fontId="27" fillId="0" borderId="16" xfId="0" applyNumberFormat="1" applyFont="1" applyFill="1" applyBorder="1" applyAlignment="1"/>
    <xf numFmtId="3" fontId="27" fillId="0" borderId="16" xfId="0" applyFont="1" applyFill="1" applyBorder="1" applyAlignment="1"/>
    <xf numFmtId="3" fontId="27" fillId="0" borderId="0" xfId="0" applyFont="1" applyFill="1" applyBorder="1" applyAlignment="1"/>
    <xf numFmtId="3" fontId="27" fillId="0" borderId="9" xfId="0" applyFont="1" applyFill="1" applyBorder="1" applyAlignment="1"/>
    <xf numFmtId="3" fontId="27" fillId="0" borderId="2" xfId="0" applyFont="1" applyFill="1" applyBorder="1" applyAlignment="1"/>
    <xf numFmtId="3" fontId="27" fillId="0" borderId="2" xfId="0" applyNumberFormat="1" applyFont="1" applyFill="1" applyBorder="1" applyAlignment="1"/>
    <xf numFmtId="3" fontId="28" fillId="0" borderId="12" xfId="0" applyNumberFormat="1" applyFont="1" applyFill="1" applyBorder="1" applyAlignment="1"/>
    <xf numFmtId="3" fontId="28" fillId="0" borderId="6" xfId="0" applyNumberFormat="1" applyFont="1" applyFill="1" applyBorder="1" applyAlignment="1"/>
    <xf numFmtId="3" fontId="28" fillId="0" borderId="15" xfId="0" applyNumberFormat="1" applyFont="1" applyFill="1" applyBorder="1" applyAlignment="1"/>
    <xf numFmtId="168" fontId="27" fillId="0" borderId="0" xfId="0" applyNumberFormat="1" applyFont="1" applyFill="1" applyAlignment="1">
      <alignment horizontal="right"/>
    </xf>
    <xf numFmtId="3" fontId="28" fillId="0" borderId="16" xfId="0" applyNumberFormat="1" applyFont="1" applyFill="1" applyBorder="1" applyAlignment="1">
      <alignment horizontal="right"/>
    </xf>
    <xf numFmtId="3" fontId="28" fillId="0" borderId="0" xfId="0" applyNumberFormat="1" applyFont="1" applyFill="1" applyBorder="1" applyAlignment="1">
      <alignment horizontal="right"/>
    </xf>
    <xf numFmtId="3" fontId="27" fillId="0" borderId="16" xfId="0" applyNumberFormat="1" applyFont="1" applyFill="1" applyBorder="1" applyAlignment="1">
      <alignment horizontal="right"/>
    </xf>
    <xf numFmtId="3" fontId="27" fillId="0" borderId="0" xfId="0" applyNumberFormat="1" applyFont="1" applyFill="1" applyBorder="1" applyAlignment="1">
      <alignment horizontal="right"/>
    </xf>
    <xf numFmtId="3" fontId="27" fillId="0" borderId="9" xfId="0" applyNumberFormat="1" applyFont="1" applyFill="1" applyBorder="1" applyAlignment="1">
      <alignment horizontal="right"/>
    </xf>
    <xf numFmtId="3" fontId="27" fillId="0" borderId="2" xfId="0" applyNumberFormat="1" applyFont="1" applyFill="1" applyBorder="1" applyAlignment="1">
      <alignment horizontal="right"/>
    </xf>
    <xf numFmtId="3" fontId="28" fillId="0" borderId="13" xfId="0" applyNumberFormat="1" applyFont="1" applyFill="1" applyBorder="1" applyAlignment="1"/>
    <xf numFmtId="3" fontId="29" fillId="0" borderId="0" xfId="0" applyNumberFormat="1" applyFont="1" applyFill="1" applyAlignment="1" applyProtection="1">
      <protection locked="0"/>
    </xf>
    <xf numFmtId="3" fontId="29" fillId="0" borderId="0" xfId="0" applyNumberFormat="1" applyFont="1" applyFill="1" applyAlignment="1"/>
    <xf numFmtId="3" fontId="29" fillId="0" borderId="0" xfId="0" applyNumberFormat="1" applyFont="1" applyFill="1" applyBorder="1" applyAlignment="1"/>
    <xf numFmtId="3" fontId="29" fillId="0" borderId="9" xfId="0" applyNumberFormat="1" applyFont="1" applyFill="1" applyBorder="1" applyAlignment="1"/>
    <xf numFmtId="3" fontId="29" fillId="0" borderId="16" xfId="0" applyNumberFormat="1" applyFont="1" applyFill="1" applyBorder="1" applyAlignment="1"/>
    <xf numFmtId="164" fontId="29" fillId="0" borderId="16" xfId="0" applyNumberFormat="1" applyFont="1" applyFill="1" applyBorder="1" applyAlignment="1"/>
    <xf numFmtId="3" fontId="29" fillId="0" borderId="2" xfId="0" applyNumberFormat="1" applyFont="1" applyFill="1" applyBorder="1" applyAlignment="1"/>
    <xf numFmtId="3" fontId="29" fillId="0" borderId="16" xfId="0" applyFont="1" applyFill="1" applyBorder="1" applyAlignment="1"/>
    <xf numFmtId="3" fontId="29" fillId="0" borderId="0" xfId="0" applyFont="1" applyFill="1" applyBorder="1" applyAlignment="1"/>
    <xf numFmtId="3" fontId="29" fillId="0" borderId="9" xfId="0" applyFont="1" applyFill="1" applyBorder="1" applyAlignment="1"/>
    <xf numFmtId="3" fontId="29" fillId="0" borderId="2" xfId="0" applyFont="1" applyFill="1" applyBorder="1" applyAlignment="1"/>
    <xf numFmtId="3" fontId="27" fillId="0" borderId="0" xfId="0" applyNumberFormat="1" applyFont="1" applyFill="1" applyBorder="1" applyAlignment="1" applyProtection="1">
      <protection locked="0"/>
    </xf>
    <xf numFmtId="3" fontId="30" fillId="0" borderId="0" xfId="0" applyNumberFormat="1" applyFont="1" applyFill="1" applyAlignment="1" applyProtection="1">
      <protection locked="0"/>
    </xf>
    <xf numFmtId="3" fontId="30" fillId="0" borderId="0" xfId="0" applyNumberFormat="1" applyFont="1" applyFill="1" applyAlignment="1"/>
    <xf numFmtId="3" fontId="30" fillId="0" borderId="9" xfId="0" applyNumberFormat="1" applyFont="1" applyFill="1" applyBorder="1" applyAlignment="1"/>
    <xf numFmtId="3" fontId="30" fillId="0" borderId="16" xfId="0" applyNumberFormat="1" applyFont="1" applyFill="1" applyBorder="1" applyAlignment="1"/>
    <xf numFmtId="3" fontId="30" fillId="0" borderId="0" xfId="0" applyNumberFormat="1" applyFont="1" applyFill="1" applyBorder="1" applyAlignment="1"/>
    <xf numFmtId="3" fontId="30" fillId="0" borderId="2" xfId="0" applyNumberFormat="1" applyFont="1" applyFill="1" applyBorder="1" applyAlignment="1"/>
    <xf numFmtId="3" fontId="27" fillId="0" borderId="0" xfId="0" applyFont="1" applyFill="1" applyAlignment="1"/>
    <xf numFmtId="3" fontId="27" fillId="0" borderId="6" xfId="0" applyNumberFormat="1" applyFont="1" applyFill="1" applyBorder="1" applyAlignment="1"/>
    <xf numFmtId="3" fontId="27" fillId="0" borderId="15" xfId="0" applyNumberFormat="1" applyFont="1" applyFill="1" applyBorder="1" applyAlignment="1" applyProtection="1">
      <protection locked="0"/>
    </xf>
    <xf numFmtId="3" fontId="27" fillId="0" borderId="15" xfId="0" applyNumberFormat="1" applyFont="1" applyFill="1" applyBorder="1" applyAlignment="1"/>
    <xf numFmtId="3" fontId="27" fillId="0" borderId="15" xfId="0" applyFont="1" applyFill="1" applyBorder="1" applyAlignment="1"/>
    <xf numFmtId="3" fontId="27" fillId="0" borderId="10" xfId="0" applyFont="1" applyFill="1" applyBorder="1" applyAlignment="1"/>
    <xf numFmtId="3" fontId="27" fillId="0" borderId="6" xfId="0" applyFont="1" applyFill="1" applyBorder="1" applyAlignment="1"/>
    <xf numFmtId="3" fontId="27" fillId="0" borderId="12" xfId="0" applyFont="1" applyFill="1" applyBorder="1" applyAlignment="1"/>
    <xf numFmtId="3" fontId="27" fillId="4" borderId="10" xfId="0" applyFont="1" applyFill="1" applyBorder="1" applyAlignment="1"/>
    <xf numFmtId="169" fontId="27" fillId="0" borderId="10" xfId="0" applyNumberFormat="1" applyFont="1" applyFill="1" applyBorder="1" applyAlignment="1"/>
    <xf numFmtId="169" fontId="27" fillId="0" borderId="0" xfId="0" applyNumberFormat="1" applyFont="1" applyFill="1" applyAlignment="1"/>
    <xf numFmtId="3" fontId="27" fillId="0" borderId="4" xfId="0" applyNumberFormat="1" applyFont="1" applyFill="1" applyBorder="1" applyAlignment="1" applyProtection="1">
      <protection locked="0"/>
    </xf>
    <xf numFmtId="3" fontId="27" fillId="0" borderId="9" xfId="0" applyNumberFormat="1" applyFont="1" applyFill="1" applyBorder="1" applyAlignment="1" applyProtection="1">
      <protection locked="0"/>
    </xf>
    <xf numFmtId="4" fontId="27" fillId="0" borderId="0" xfId="0" applyNumberFormat="1" applyFont="1" applyFill="1" applyAlignment="1" applyProtection="1">
      <protection locked="0"/>
    </xf>
    <xf numFmtId="3" fontId="31" fillId="0" borderId="0" xfId="0" applyNumberFormat="1" applyFont="1" applyFill="1" applyAlignment="1">
      <alignment horizontal="right"/>
    </xf>
    <xf numFmtId="3" fontId="31" fillId="0" borderId="0" xfId="0" applyNumberFormat="1" applyFont="1" applyFill="1" applyAlignment="1"/>
    <xf numFmtId="3" fontId="31" fillId="0" borderId="9" xfId="0" applyNumberFormat="1" applyFont="1" applyFill="1" applyBorder="1" applyAlignment="1">
      <alignment horizontal="right"/>
    </xf>
    <xf numFmtId="3" fontId="31" fillId="0" borderId="9" xfId="0" applyNumberFormat="1" applyFont="1" applyFill="1" applyBorder="1" applyAlignment="1"/>
    <xf numFmtId="3" fontId="31" fillId="0" borderId="0" xfId="0" applyNumberFormat="1" applyFont="1" applyFill="1" applyBorder="1" applyAlignment="1"/>
    <xf numFmtId="3" fontId="27" fillId="0" borderId="16" xfId="0" applyNumberFormat="1" applyFont="1" applyFill="1" applyBorder="1" applyAlignment="1" applyProtection="1">
      <protection locked="0"/>
    </xf>
    <xf numFmtId="3" fontId="32" fillId="0" borderId="0" xfId="0" applyNumberFormat="1" applyFont="1" applyFill="1" applyAlignment="1" applyProtection="1">
      <protection locked="0"/>
    </xf>
    <xf numFmtId="0" fontId="2" fillId="0" borderId="0" xfId="2" applyFont="1" applyFill="1" applyAlignment="1">
      <alignment horizontal="center"/>
    </xf>
    <xf numFmtId="0" fontId="2" fillId="0" borderId="0" xfId="2" applyFont="1" applyFill="1" applyAlignment="1">
      <alignment horizontal="centerContinuous"/>
    </xf>
    <xf numFmtId="0" fontId="2" fillId="0" borderId="44" xfId="2" applyFont="1" applyFill="1" applyBorder="1" applyAlignment="1">
      <alignment horizontal="center"/>
    </xf>
    <xf numFmtId="0" fontId="33" fillId="0" borderId="0" xfId="3" applyNumberFormat="1" applyFont="1" applyAlignment="1">
      <alignment horizontal="left"/>
    </xf>
    <xf numFmtId="0" fontId="33" fillId="0" borderId="0" xfId="3" applyNumberFormat="1" applyFont="1" applyFill="1" applyAlignment="1">
      <alignment horizontal="centerContinuous"/>
    </xf>
    <xf numFmtId="0" fontId="33" fillId="0" borderId="0" xfId="3" applyNumberFormat="1" applyFont="1" applyAlignment="1">
      <alignment horizontal="centerContinuous"/>
    </xf>
    <xf numFmtId="0" fontId="33" fillId="0" borderId="0" xfId="3" applyNumberFormat="1" applyFont="1" applyBorder="1" applyAlignment="1">
      <alignment horizontal="centerContinuous"/>
    </xf>
    <xf numFmtId="0" fontId="33" fillId="0" borderId="0" xfId="3" applyNumberFormat="1" applyFont="1" applyFill="1" applyAlignment="1" applyProtection="1">
      <protection locked="0"/>
    </xf>
    <xf numFmtId="0" fontId="33" fillId="0" borderId="0" xfId="3" applyFont="1" applyBorder="1" applyAlignment="1"/>
    <xf numFmtId="0" fontId="33" fillId="0" borderId="0" xfId="3" applyFont="1" applyAlignment="1"/>
    <xf numFmtId="0" fontId="34" fillId="0" borderId="0" xfId="3" applyFont="1" applyFill="1" applyAlignment="1"/>
    <xf numFmtId="0" fontId="33" fillId="0" borderId="24" xfId="3" applyFont="1" applyBorder="1" applyAlignment="1"/>
    <xf numFmtId="0" fontId="33" fillId="0" borderId="30" xfId="3" applyNumberFormat="1" applyFont="1" applyBorder="1" applyAlignment="1">
      <alignment horizontal="centerContinuous"/>
    </xf>
    <xf numFmtId="0" fontId="33" fillId="0" borderId="25" xfId="3" applyNumberFormat="1" applyFont="1" applyBorder="1" applyAlignment="1">
      <alignment horizontal="centerContinuous"/>
    </xf>
    <xf numFmtId="1" fontId="33" fillId="0" borderId="0" xfId="2" applyNumberFormat="1" applyFont="1" applyFill="1" applyBorder="1" applyAlignment="1">
      <alignment horizontal="right"/>
    </xf>
    <xf numFmtId="1" fontId="33" fillId="0" borderId="45" xfId="2" applyNumberFormat="1" applyFont="1" applyFill="1" applyBorder="1" applyAlignment="1">
      <alignment horizontal="right"/>
    </xf>
    <xf numFmtId="0" fontId="33" fillId="0" borderId="1" xfId="3" applyFont="1" applyBorder="1" applyAlignment="1"/>
    <xf numFmtId="0" fontId="33" fillId="0" borderId="1" xfId="3" applyFont="1" applyFill="1" applyBorder="1" applyAlignment="1">
      <alignment horizontal="center"/>
    </xf>
    <xf numFmtId="0" fontId="33" fillId="0" borderId="33" xfId="3" applyFont="1" applyFill="1" applyBorder="1" applyAlignment="1">
      <alignment horizontal="center"/>
    </xf>
    <xf numFmtId="0" fontId="35" fillId="0" borderId="0" xfId="3" applyFont="1" applyAlignment="1"/>
    <xf numFmtId="165" fontId="33" fillId="0" borderId="0" xfId="3" applyNumberFormat="1" applyFont="1" applyFill="1" applyBorder="1" applyAlignment="1">
      <alignment horizontal="right"/>
    </xf>
    <xf numFmtId="165" fontId="33" fillId="0" borderId="9" xfId="3" applyNumberFormat="1" applyFont="1" applyFill="1" applyBorder="1" applyAlignment="1">
      <alignment horizontal="right"/>
    </xf>
    <xf numFmtId="165" fontId="33" fillId="0" borderId="0" xfId="3" applyNumberFormat="1" applyFont="1" applyFill="1" applyAlignment="1" applyProtection="1">
      <protection locked="0"/>
    </xf>
    <xf numFmtId="0" fontId="33" fillId="3" borderId="0" xfId="3" applyFont="1" applyFill="1" applyAlignment="1"/>
    <xf numFmtId="165" fontId="33" fillId="3" borderId="0" xfId="3" applyNumberFormat="1" applyFont="1" applyFill="1" applyBorder="1" applyAlignment="1">
      <alignment horizontal="right"/>
    </xf>
    <xf numFmtId="165" fontId="33" fillId="3" borderId="9" xfId="3" applyNumberFormat="1" applyFont="1" applyFill="1" applyBorder="1" applyAlignment="1">
      <alignment horizontal="right"/>
    </xf>
    <xf numFmtId="0" fontId="33" fillId="0" borderId="0" xfId="3" applyFont="1" applyFill="1" applyAlignment="1"/>
    <xf numFmtId="0" fontId="33" fillId="0" borderId="0" xfId="3" applyFont="1" applyFill="1" applyBorder="1" applyAlignment="1">
      <alignment horizontal="right"/>
    </xf>
    <xf numFmtId="0" fontId="33" fillId="0" borderId="9" xfId="3" applyFont="1" applyFill="1" applyBorder="1" applyAlignment="1">
      <alignment horizontal="right"/>
    </xf>
    <xf numFmtId="0" fontId="35" fillId="0" borderId="0" xfId="3" applyNumberFormat="1" applyFont="1" applyAlignment="1">
      <alignment horizontal="left"/>
    </xf>
    <xf numFmtId="0" fontId="35" fillId="0" borderId="0" xfId="3" applyNumberFormat="1" applyFont="1" applyFill="1" applyAlignment="1" applyProtection="1">
      <protection locked="0"/>
    </xf>
    <xf numFmtId="0" fontId="33" fillId="0" borderId="10" xfId="3" applyFont="1" applyBorder="1" applyAlignment="1"/>
    <xf numFmtId="165" fontId="33" fillId="0" borderId="10" xfId="3" applyNumberFormat="1" applyFont="1" applyFill="1" applyBorder="1" applyAlignment="1">
      <alignment horizontal="right"/>
    </xf>
    <xf numFmtId="165" fontId="33" fillId="0" borderId="6" xfId="3" applyNumberFormat="1" applyFont="1" applyFill="1" applyBorder="1" applyAlignment="1">
      <alignment horizontal="right"/>
    </xf>
    <xf numFmtId="0" fontId="33" fillId="0" borderId="0" xfId="3" applyNumberFormat="1" applyFont="1" applyFill="1" applyAlignment="1">
      <alignment horizontal="left" vertical="top"/>
    </xf>
    <xf numFmtId="0" fontId="33" fillId="0" borderId="0" xfId="3" applyNumberFormat="1" applyFont="1" applyFill="1" applyBorder="1" applyAlignment="1" applyProtection="1">
      <protection locked="0"/>
    </xf>
    <xf numFmtId="0" fontId="37" fillId="0" borderId="0" xfId="2" applyFont="1" applyFill="1" applyBorder="1" applyAlignment="1">
      <alignment vertical="top"/>
    </xf>
    <xf numFmtId="3" fontId="36" fillId="0" borderId="0" xfId="0" applyNumberFormat="1" applyFont="1" applyBorder="1" applyAlignment="1" applyProtection="1">
      <protection locked="0"/>
    </xf>
    <xf numFmtId="17" fontId="33" fillId="0" borderId="0" xfId="3" applyNumberFormat="1" applyFont="1" applyAlignment="1" applyProtection="1">
      <alignment horizontal="right"/>
      <protection locked="0"/>
    </xf>
    <xf numFmtId="0" fontId="33" fillId="2" borderId="0" xfId="3" applyFont="1" applyFill="1" applyAlignment="1"/>
    <xf numFmtId="165" fontId="33" fillId="2" borderId="0" xfId="3" applyNumberFormat="1" applyFont="1" applyFill="1" applyAlignment="1"/>
    <xf numFmtId="0" fontId="34" fillId="0" borderId="0" xfId="3" applyNumberFormat="1" applyFont="1" applyAlignment="1" applyProtection="1">
      <protection locked="0"/>
    </xf>
    <xf numFmtId="0" fontId="33" fillId="0" borderId="0" xfId="3" applyNumberFormat="1" applyFont="1" applyAlignment="1" applyProtection="1">
      <protection locked="0"/>
    </xf>
    <xf numFmtId="165" fontId="33" fillId="0" borderId="0" xfId="3" applyNumberFormat="1" applyFont="1" applyAlignment="1" applyProtection="1">
      <protection locked="0"/>
    </xf>
    <xf numFmtId="0" fontId="33" fillId="0" borderId="0" xfId="3" applyNumberFormat="1" applyFont="1" applyBorder="1" applyAlignment="1" applyProtection="1">
      <protection locked="0"/>
    </xf>
    <xf numFmtId="3" fontId="37" fillId="0" borderId="0" xfId="0" applyFont="1" applyFill="1" applyAlignment="1" applyProtection="1">
      <alignment horizontal="left" vertical="top" wrapText="1"/>
    </xf>
    <xf numFmtId="3" fontId="36" fillId="0" borderId="0" xfId="0" applyFont="1" applyAlignment="1">
      <alignment horizontal="left" vertical="top" wrapText="1"/>
    </xf>
    <xf numFmtId="0" fontId="33" fillId="0" borderId="0" xfId="2" applyNumberFormat="1" applyFont="1" applyFill="1" applyAlignment="1">
      <alignment horizontal="left" vertical="top" wrapText="1"/>
    </xf>
    <xf numFmtId="3" fontId="36" fillId="0" borderId="0" xfId="0" applyNumberFormat="1" applyFont="1" applyAlignment="1" applyProtection="1">
      <alignment vertical="top" wrapText="1"/>
      <protection locked="0"/>
    </xf>
    <xf numFmtId="3" fontId="36" fillId="0" borderId="0" xfId="0" applyNumberFormat="1" applyFont="1" applyAlignment="1" applyProtection="1">
      <alignment wrapText="1"/>
      <protection locked="0"/>
    </xf>
    <xf numFmtId="0" fontId="2" fillId="0" borderId="0" xfId="2" applyNumberFormat="1" applyFont="1" applyFill="1" applyAlignment="1">
      <alignment horizontal="left" vertical="top" wrapText="1"/>
    </xf>
    <xf numFmtId="3" fontId="0" fillId="0" borderId="0" xfId="0" applyNumberFormat="1" applyFont="1" applyAlignment="1" applyProtection="1">
      <alignment wrapText="1"/>
      <protection locked="0"/>
    </xf>
    <xf numFmtId="0" fontId="2" fillId="0" borderId="0" xfId="2" applyNumberFormat="1" applyFont="1" applyFill="1" applyBorder="1" applyAlignment="1">
      <alignment horizontal="left" vertical="top" wrapText="1"/>
    </xf>
    <xf numFmtId="0" fontId="27" fillId="0" borderId="0" xfId="2" applyNumberFormat="1" applyFont="1" applyFill="1" applyAlignment="1">
      <alignment horizontal="left" vertical="top" wrapText="1"/>
    </xf>
    <xf numFmtId="0" fontId="2" fillId="0" borderId="0" xfId="3" applyNumberFormat="1" applyFont="1" applyAlignment="1">
      <alignment horizontal="left"/>
    </xf>
  </cellXfs>
  <cellStyles count="4">
    <cellStyle name="Comma" xfId="1" builtinId="3"/>
    <cellStyle name="Normal" xfId="0" builtinId="0"/>
    <cellStyle name="Normal_TABLE 64" xfId="2" xr:uid="{00000000-0005-0000-0000-000002000000}"/>
    <cellStyle name="Normal_TABLE 68" xfId="3" xr:uid="{00000000-0005-0000-0000-000003000000}"/>
  </cellStyles>
  <dxfs count="0"/>
  <tableStyles count="0" defaultTableStyle="TableStyleMedium9" defaultPivotStyle="PivotStyleLight16"/>
  <colors>
    <mruColors>
      <color rgb="FF990033"/>
      <color rgb="FF003399"/>
      <color rgb="FF0000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a:pPr>
            <a:r>
              <a:rPr lang="en-US"/>
              <a:t>50 states and D.C.</a:t>
            </a:r>
          </a:p>
        </c:rich>
      </c:tx>
      <c:overlay val="0"/>
    </c:title>
    <c:autoTitleDeleted val="0"/>
    <c:plotArea>
      <c:layout>
        <c:manualLayout>
          <c:layoutTarget val="inner"/>
          <c:xMode val="edge"/>
          <c:yMode val="edge"/>
          <c:x val="0.30732260877028938"/>
          <c:y val="0.171264532372325"/>
          <c:w val="0.57257529555793463"/>
          <c:h val="0.77857872781576287"/>
        </c:manualLayout>
      </c:layout>
      <c:barChart>
        <c:barDir val="bar"/>
        <c:grouping val="clustered"/>
        <c:varyColors val="0"/>
        <c:ser>
          <c:idx val="0"/>
          <c:order val="0"/>
          <c:tx>
            <c:strRef>
              <c:f>'TABLE 81 (82)'!$C$6</c:f>
              <c:strCache>
                <c:ptCount val="1"/>
                <c:pt idx="0">
                  <c:v>2011-12</c:v>
                </c:pt>
              </c:strCache>
            </c:strRef>
          </c:tx>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81 (82)'!$A$8,'TABLE 81 (82)'!$A$14,'TABLE 81 (82)'!$A$23,'TABLE 81 (82)'!$A$33,'TABLE 81 (82)'!$A$35,'TABLE 81 (82)'!$A$37,'TABLE 81 (82)'!$A$39)</c:f>
              <c:strCache>
                <c:ptCount val="7"/>
                <c:pt idx="0">
                  <c:v>Humanities1</c:v>
                </c:pt>
                <c:pt idx="1">
                  <c:v>Social and Behavioral Sciences</c:v>
                </c:pt>
                <c:pt idx="2">
                  <c:v>Sciences and Technologies</c:v>
                </c:pt>
                <c:pt idx="3">
                  <c:v>Business Management and Administrative Services</c:v>
                </c:pt>
                <c:pt idx="4">
                  <c:v>Education</c:v>
                </c:pt>
                <c:pt idx="5">
                  <c:v>Nursing</c:v>
                </c:pt>
                <c:pt idx="6">
                  <c:v>Selected Other</c:v>
                </c:pt>
              </c:strCache>
            </c:strRef>
          </c:cat>
          <c:val>
            <c:numRef>
              <c:f>('TABLE 81 (82)'!$C$8,'TABLE 81 (82)'!$C$14,'TABLE 81 (82)'!$C$23,'TABLE 81 (82)'!$C$33,'TABLE 81 (82)'!$C$35,'TABLE 81 (82)'!$C$37,'TABLE 81 (82)'!$C$39)</c:f>
              <c:numCache>
                <c:formatCode>0.0</c:formatCode>
                <c:ptCount val="7"/>
                <c:pt idx="0">
                  <c:v>20.088550567034332</c:v>
                </c:pt>
                <c:pt idx="1">
                  <c:v>21.006680130495571</c:v>
                </c:pt>
                <c:pt idx="2">
                  <c:v>31.02687587385428</c:v>
                </c:pt>
                <c:pt idx="3">
                  <c:v>9.7390088550567029</c:v>
                </c:pt>
                <c:pt idx="4">
                  <c:v>9.5013204909119153</c:v>
                </c:pt>
                <c:pt idx="5">
                  <c:v>3.4969706384961938</c:v>
                </c:pt>
              </c:numCache>
            </c:numRef>
          </c:val>
          <c:extLst>
            <c:ext xmlns:c16="http://schemas.microsoft.com/office/drawing/2014/chart" uri="{C3380CC4-5D6E-409C-BE32-E72D297353CC}">
              <c16:uniqueId val="{00000000-E8C8-4919-A3BB-347579003DF5}"/>
            </c:ext>
          </c:extLst>
        </c:ser>
        <c:ser>
          <c:idx val="1"/>
          <c:order val="1"/>
          <c:tx>
            <c:strRef>
              <c:f>'TABLE 81 (82)'!$D$6</c:f>
              <c:strCache>
                <c:ptCount val="1"/>
                <c:pt idx="0">
                  <c:v>2016-17</c:v>
                </c:pt>
              </c:strCache>
            </c:strRef>
          </c:tx>
          <c:invertIfNegative val="0"/>
          <c:dLbls>
            <c:spPr>
              <a:noFill/>
              <a:ln>
                <a:noFill/>
              </a:ln>
              <a:effectLst/>
            </c:spPr>
            <c:txPr>
              <a:bodyPr/>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81 (82)'!$A$8,'TABLE 81 (82)'!$A$14,'TABLE 81 (82)'!$A$23,'TABLE 81 (82)'!$A$33,'TABLE 81 (82)'!$A$35,'TABLE 81 (82)'!$A$37,'TABLE 81 (82)'!$A$39)</c:f>
              <c:strCache>
                <c:ptCount val="7"/>
                <c:pt idx="0">
                  <c:v>Humanities1</c:v>
                </c:pt>
                <c:pt idx="1">
                  <c:v>Social and Behavioral Sciences</c:v>
                </c:pt>
                <c:pt idx="2">
                  <c:v>Sciences and Technologies</c:v>
                </c:pt>
                <c:pt idx="3">
                  <c:v>Business Management and Administrative Services</c:v>
                </c:pt>
                <c:pt idx="4">
                  <c:v>Education</c:v>
                </c:pt>
                <c:pt idx="5">
                  <c:v>Nursing</c:v>
                </c:pt>
                <c:pt idx="6">
                  <c:v>Selected Other</c:v>
                </c:pt>
              </c:strCache>
            </c:strRef>
          </c:cat>
          <c:val>
            <c:numRef>
              <c:f>('TABLE 81 (82)'!$D$8,'TABLE 81 (82)'!$D$14,'TABLE 81 (82)'!$D$23,'TABLE 81 (82)'!$D$33,'TABLE 81 (82)'!$D$35,'TABLE 81 (82)'!$D$37,'TABLE 81 (82)'!$D$39)</c:f>
              <c:numCache>
                <c:formatCode>0.0</c:formatCode>
                <c:ptCount val="7"/>
                <c:pt idx="0">
                  <c:v>18.665012406947888</c:v>
                </c:pt>
                <c:pt idx="1">
                  <c:v>21.857071960297766</c:v>
                </c:pt>
                <c:pt idx="2">
                  <c:v>34.416873449131515</c:v>
                </c:pt>
                <c:pt idx="3">
                  <c:v>9.3786600496277917</c:v>
                </c:pt>
                <c:pt idx="4">
                  <c:v>8.1875930521091806</c:v>
                </c:pt>
                <c:pt idx="5">
                  <c:v>2.544913151364764</c:v>
                </c:pt>
              </c:numCache>
            </c:numRef>
          </c:val>
          <c:extLst>
            <c:ext xmlns:c16="http://schemas.microsoft.com/office/drawing/2014/chart" uri="{C3380CC4-5D6E-409C-BE32-E72D297353CC}">
              <c16:uniqueId val="{00000001-E8C8-4919-A3BB-347579003DF5}"/>
            </c:ext>
          </c:extLst>
        </c:ser>
        <c:dLbls>
          <c:showLegendKey val="0"/>
          <c:showVal val="1"/>
          <c:showCatName val="0"/>
          <c:showSerName val="0"/>
          <c:showPercent val="0"/>
          <c:showBubbleSize val="0"/>
        </c:dLbls>
        <c:gapWidth val="150"/>
        <c:axId val="102055936"/>
        <c:axId val="54875776"/>
      </c:barChart>
      <c:catAx>
        <c:axId val="102055936"/>
        <c:scaling>
          <c:orientation val="minMax"/>
        </c:scaling>
        <c:delete val="0"/>
        <c:axPos val="l"/>
        <c:numFmt formatCode="General" sourceLinked="0"/>
        <c:majorTickMark val="out"/>
        <c:minorTickMark val="none"/>
        <c:tickLblPos val="nextTo"/>
        <c:txPr>
          <a:bodyPr/>
          <a:lstStyle/>
          <a:p>
            <a:pPr>
              <a:defRPr b="1"/>
            </a:pPr>
            <a:endParaRPr lang="en-US"/>
          </a:p>
        </c:txPr>
        <c:crossAx val="54875776"/>
        <c:crosses val="autoZero"/>
        <c:auto val="1"/>
        <c:lblAlgn val="ctr"/>
        <c:lblOffset val="100"/>
        <c:noMultiLvlLbl val="0"/>
      </c:catAx>
      <c:valAx>
        <c:axId val="54875776"/>
        <c:scaling>
          <c:orientation val="minMax"/>
        </c:scaling>
        <c:delete val="1"/>
        <c:axPos val="b"/>
        <c:numFmt formatCode="0.0" sourceLinked="1"/>
        <c:majorTickMark val="out"/>
        <c:minorTickMark val="none"/>
        <c:tickLblPos val="none"/>
        <c:crossAx val="102055936"/>
        <c:crosses val="autoZero"/>
        <c:crossBetween val="between"/>
      </c:valAx>
    </c:plotArea>
    <c:legend>
      <c:legendPos val="r"/>
      <c:overlay val="0"/>
      <c:txPr>
        <a:bodyPr/>
        <a:lstStyle/>
        <a:p>
          <a:pPr>
            <a:defRPr b="1"/>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a:t>SREB states</a:t>
            </a:r>
          </a:p>
        </c:rich>
      </c:tx>
      <c:overlay val="0"/>
    </c:title>
    <c:autoTitleDeleted val="0"/>
    <c:plotArea>
      <c:layout>
        <c:manualLayout>
          <c:layoutTarget val="inner"/>
          <c:xMode val="edge"/>
          <c:yMode val="edge"/>
          <c:x val="0.30732260877028955"/>
          <c:y val="0.17126453237232511"/>
          <c:w val="0.57257529555793452"/>
          <c:h val="0.77857872781576287"/>
        </c:manualLayout>
      </c:layout>
      <c:barChart>
        <c:barDir val="bar"/>
        <c:grouping val="clustered"/>
        <c:varyColors val="0"/>
        <c:ser>
          <c:idx val="0"/>
          <c:order val="0"/>
          <c:tx>
            <c:strRef>
              <c:f>'TABLE 81 (82)'!$E$6</c:f>
              <c:strCache>
                <c:ptCount val="1"/>
                <c:pt idx="0">
                  <c:v>2011-12</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81 (82)'!$A$8,'TABLE 81 (82)'!$A$14,'TABLE 81 (82)'!$A$23,'TABLE 81 (82)'!$A$33,'TABLE 81 (82)'!$A$35,'TABLE 81 (82)'!$A$37,'TABLE 81 (82)'!$A$39)</c:f>
              <c:strCache>
                <c:ptCount val="7"/>
                <c:pt idx="0">
                  <c:v>Humanities1</c:v>
                </c:pt>
                <c:pt idx="1">
                  <c:v>Social and Behavioral Sciences</c:v>
                </c:pt>
                <c:pt idx="2">
                  <c:v>Sciences and Technologies</c:v>
                </c:pt>
                <c:pt idx="3">
                  <c:v>Business Management and Administrative Services</c:v>
                </c:pt>
                <c:pt idx="4">
                  <c:v>Education</c:v>
                </c:pt>
                <c:pt idx="5">
                  <c:v>Nursing</c:v>
                </c:pt>
                <c:pt idx="6">
                  <c:v>Selected Other</c:v>
                </c:pt>
              </c:strCache>
            </c:strRef>
          </c:cat>
          <c:val>
            <c:numRef>
              <c:f>('TABLE 81 (82)'!$E$8,'TABLE 81 (82)'!$E$14,'TABLE 81 (82)'!$E$23,'TABLE 81 (82)'!$E$33,'TABLE 81 (82)'!$E$35,'TABLE 81 (82)'!$E$37,'TABLE 81 (82)'!$E$39)</c:f>
              <c:numCache>
                <c:formatCode>0.0</c:formatCode>
                <c:ptCount val="7"/>
                <c:pt idx="0">
                  <c:v>19.745590734355151</c:v>
                </c:pt>
                <c:pt idx="1">
                  <c:v>20.14155846298527</c:v>
                </c:pt>
                <c:pt idx="2">
                  <c:v>30.496114566662818</c:v>
                </c:pt>
                <c:pt idx="3">
                  <c:v>10.512943195129596</c:v>
                </c:pt>
                <c:pt idx="4">
                  <c:v>10.303410272062827</c:v>
                </c:pt>
                <c:pt idx="5">
                  <c:v>3.888733068254937</c:v>
                </c:pt>
              </c:numCache>
            </c:numRef>
          </c:val>
          <c:extLst>
            <c:ext xmlns:c16="http://schemas.microsoft.com/office/drawing/2014/chart" uri="{C3380CC4-5D6E-409C-BE32-E72D297353CC}">
              <c16:uniqueId val="{00000000-77CA-4624-9E47-3349BD158B19}"/>
            </c:ext>
          </c:extLst>
        </c:ser>
        <c:ser>
          <c:idx val="1"/>
          <c:order val="1"/>
          <c:tx>
            <c:strRef>
              <c:f>'TABLE 81 (82)'!$F$6</c:f>
              <c:strCache>
                <c:ptCount val="1"/>
                <c:pt idx="0">
                  <c:v>2016-17</c:v>
                </c:pt>
              </c:strCache>
            </c:strRef>
          </c:tx>
          <c:invertIfNegative val="0"/>
          <c:dLbls>
            <c:spPr>
              <a:noFill/>
              <a:ln>
                <a:noFill/>
              </a:ln>
              <a:effectLst/>
            </c:spPr>
            <c:txPr>
              <a:bodyPr/>
              <a:lstStyle/>
              <a:p>
                <a:pPr>
                  <a:defRPr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81 (82)'!$A$8,'TABLE 81 (82)'!$A$14,'TABLE 81 (82)'!$A$23,'TABLE 81 (82)'!$A$33,'TABLE 81 (82)'!$A$35,'TABLE 81 (82)'!$A$37,'TABLE 81 (82)'!$A$39)</c:f>
              <c:strCache>
                <c:ptCount val="7"/>
                <c:pt idx="0">
                  <c:v>Humanities1</c:v>
                </c:pt>
                <c:pt idx="1">
                  <c:v>Social and Behavioral Sciences</c:v>
                </c:pt>
                <c:pt idx="2">
                  <c:v>Sciences and Technologies</c:v>
                </c:pt>
                <c:pt idx="3">
                  <c:v>Business Management and Administrative Services</c:v>
                </c:pt>
                <c:pt idx="4">
                  <c:v>Education</c:v>
                </c:pt>
                <c:pt idx="5">
                  <c:v>Nursing</c:v>
                </c:pt>
                <c:pt idx="6">
                  <c:v>Selected Other</c:v>
                </c:pt>
              </c:strCache>
            </c:strRef>
          </c:cat>
          <c:val>
            <c:numRef>
              <c:f>('TABLE 81 (82)'!$F$8,'TABLE 81 (82)'!$F$14,'TABLE 81 (82)'!$F$23,'TABLE 81 (82)'!$F$33,'TABLE 81 (82)'!$F$35,'TABLE 81 (82)'!$F$37,'TABLE 81 (82)'!$F$39)</c:f>
              <c:numCache>
                <c:formatCode>0.0</c:formatCode>
                <c:ptCount val="7"/>
                <c:pt idx="0">
                  <c:v>18.602422235775901</c:v>
                </c:pt>
                <c:pt idx="1">
                  <c:v>20.83732682756818</c:v>
                </c:pt>
                <c:pt idx="2">
                  <c:v>33.819813540123725</c:v>
                </c:pt>
                <c:pt idx="3">
                  <c:v>10.067962010978478</c:v>
                </c:pt>
                <c:pt idx="4">
                  <c:v>9.1487322471029024</c:v>
                </c:pt>
                <c:pt idx="5">
                  <c:v>2.770758909122593</c:v>
                </c:pt>
              </c:numCache>
            </c:numRef>
          </c:val>
          <c:extLst>
            <c:ext xmlns:c16="http://schemas.microsoft.com/office/drawing/2014/chart" uri="{C3380CC4-5D6E-409C-BE32-E72D297353CC}">
              <c16:uniqueId val="{00000001-77CA-4624-9E47-3349BD158B19}"/>
            </c:ext>
          </c:extLst>
        </c:ser>
        <c:dLbls>
          <c:showLegendKey val="0"/>
          <c:showVal val="1"/>
          <c:showCatName val="0"/>
          <c:showSerName val="0"/>
          <c:showPercent val="0"/>
          <c:showBubbleSize val="0"/>
        </c:dLbls>
        <c:gapWidth val="150"/>
        <c:axId val="102057984"/>
        <c:axId val="101736448"/>
      </c:barChart>
      <c:catAx>
        <c:axId val="102057984"/>
        <c:scaling>
          <c:orientation val="minMax"/>
        </c:scaling>
        <c:delete val="0"/>
        <c:axPos val="l"/>
        <c:numFmt formatCode="General" sourceLinked="0"/>
        <c:majorTickMark val="out"/>
        <c:minorTickMark val="none"/>
        <c:tickLblPos val="nextTo"/>
        <c:txPr>
          <a:bodyPr/>
          <a:lstStyle/>
          <a:p>
            <a:pPr>
              <a:defRPr b="1"/>
            </a:pPr>
            <a:endParaRPr lang="en-US"/>
          </a:p>
        </c:txPr>
        <c:crossAx val="101736448"/>
        <c:crosses val="autoZero"/>
        <c:auto val="1"/>
        <c:lblAlgn val="ctr"/>
        <c:lblOffset val="100"/>
        <c:noMultiLvlLbl val="0"/>
      </c:catAx>
      <c:valAx>
        <c:axId val="101736448"/>
        <c:scaling>
          <c:orientation val="minMax"/>
        </c:scaling>
        <c:delete val="1"/>
        <c:axPos val="b"/>
        <c:numFmt formatCode="0.0" sourceLinked="1"/>
        <c:majorTickMark val="out"/>
        <c:minorTickMark val="none"/>
        <c:tickLblPos val="none"/>
        <c:crossAx val="102057984"/>
        <c:crosses val="autoZero"/>
        <c:crossBetween val="between"/>
      </c:valAx>
    </c:plotArea>
    <c:legend>
      <c:legendPos val="r"/>
      <c:overlay val="0"/>
      <c:txPr>
        <a:bodyPr/>
        <a:lstStyle/>
        <a:p>
          <a:pPr>
            <a:defRPr b="1"/>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Estimated Average Salaries of Full-Time Faculty by Teaching Field at Public Four-Year Colleges and Universities</a:t>
            </a:r>
          </a:p>
        </c:rich>
      </c:tx>
      <c:overlay val="0"/>
    </c:title>
    <c:autoTitleDeleted val="0"/>
    <c:plotArea>
      <c:layout/>
      <c:barChart>
        <c:barDir val="col"/>
        <c:grouping val="clustered"/>
        <c:varyColors val="0"/>
        <c:ser>
          <c:idx val="0"/>
          <c:order val="0"/>
          <c:tx>
            <c:strRef>
              <c:f>'TABLE 87 (88)'!$C$5</c:f>
              <c:strCache>
                <c:ptCount val="1"/>
                <c:pt idx="0">
                  <c:v>50 States and D.C.</c:v>
                </c:pt>
              </c:strCache>
            </c:strRef>
          </c:tx>
          <c:spPr>
            <a:solidFill>
              <a:srgbClr val="003399"/>
            </a:solidFill>
            <a:ln>
              <a:solidFill>
                <a:schemeClr val="tx1"/>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87 (88)'!$A$11,'TABLE 87 (88)'!$A$17,'TABLE 87 (88)'!$A$26,'TABLE 87 (88)'!$A$36,'TABLE 87 (88)'!$A$39,'TABLE 87 (88)'!$A$41,'TABLE 87 (88)'!$A$43,'TABLE 87 (88)'!$A$43)</c:f>
              <c:strCache>
                <c:ptCount val="8"/>
                <c:pt idx="0">
                  <c:v>Humanities</c:v>
                </c:pt>
                <c:pt idx="1">
                  <c:v>Social and Behavioral Sciences</c:v>
                </c:pt>
                <c:pt idx="2">
                  <c:v>Sciences and Technologies</c:v>
                </c:pt>
                <c:pt idx="3">
                  <c:v>Business Management and</c:v>
                </c:pt>
                <c:pt idx="4">
                  <c:v>Education</c:v>
                </c:pt>
                <c:pt idx="5">
                  <c:v>Nursing</c:v>
                </c:pt>
                <c:pt idx="6">
                  <c:v>Selected Other</c:v>
                </c:pt>
                <c:pt idx="7">
                  <c:v>Selected Other</c:v>
                </c:pt>
              </c:strCache>
            </c:strRef>
          </c:cat>
          <c:val>
            <c:numRef>
              <c:f>('TABLE 87 (88)'!$C$11,'TABLE 87 (88)'!$C$17,'TABLE 87 (88)'!$C$26,'TABLE 87 (88)'!$C$37,'TABLE 87 (88)'!$C$39,'TABLE 87 (88)'!$C$41)</c:f>
              <c:numCache>
                <c:formatCode>#,##0</c:formatCode>
                <c:ptCount val="6"/>
                <c:pt idx="0" formatCode="&quot;$&quot;#,##0">
                  <c:v>72570.379154480193</c:v>
                </c:pt>
                <c:pt idx="1">
                  <c:v>78872.848190363744</c:v>
                </c:pt>
                <c:pt idx="2">
                  <c:v>89787.817245854356</c:v>
                </c:pt>
                <c:pt idx="3">
                  <c:v>117528.77849507885</c:v>
                </c:pt>
                <c:pt idx="4">
                  <c:v>75225.140744332646</c:v>
                </c:pt>
                <c:pt idx="5">
                  <c:v>82513.415366614659</c:v>
                </c:pt>
              </c:numCache>
            </c:numRef>
          </c:val>
          <c:extLst>
            <c:ext xmlns:c16="http://schemas.microsoft.com/office/drawing/2014/chart" uri="{C3380CC4-5D6E-409C-BE32-E72D297353CC}">
              <c16:uniqueId val="{00000000-F8AB-44B4-BEA5-581F9224BF15}"/>
            </c:ext>
          </c:extLst>
        </c:ser>
        <c:ser>
          <c:idx val="1"/>
          <c:order val="1"/>
          <c:tx>
            <c:strRef>
              <c:f>'TABLE 87 (88)'!$E$5</c:f>
              <c:strCache>
                <c:ptCount val="1"/>
                <c:pt idx="0">
                  <c:v>SREB States</c:v>
                </c:pt>
              </c:strCache>
            </c:strRef>
          </c:tx>
          <c:spPr>
            <a:solidFill>
              <a:srgbClr val="990033"/>
            </a:solidFill>
            <a:ln>
              <a:solidFill>
                <a:prstClr val="black"/>
              </a:solidFill>
            </a:ln>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87 (88)'!$A$11,'TABLE 87 (88)'!$A$17,'TABLE 87 (88)'!$A$26,'TABLE 87 (88)'!$A$36,'TABLE 87 (88)'!$A$39,'TABLE 87 (88)'!$A$41,'TABLE 87 (88)'!$A$43,'TABLE 87 (88)'!$A$43)</c:f>
              <c:strCache>
                <c:ptCount val="8"/>
                <c:pt idx="0">
                  <c:v>Humanities</c:v>
                </c:pt>
                <c:pt idx="1">
                  <c:v>Social and Behavioral Sciences</c:v>
                </c:pt>
                <c:pt idx="2">
                  <c:v>Sciences and Technologies</c:v>
                </c:pt>
                <c:pt idx="3">
                  <c:v>Business Management and</c:v>
                </c:pt>
                <c:pt idx="4">
                  <c:v>Education</c:v>
                </c:pt>
                <c:pt idx="5">
                  <c:v>Nursing</c:v>
                </c:pt>
                <c:pt idx="6">
                  <c:v>Selected Other</c:v>
                </c:pt>
                <c:pt idx="7">
                  <c:v>Selected Other</c:v>
                </c:pt>
              </c:strCache>
            </c:strRef>
          </c:cat>
          <c:val>
            <c:numRef>
              <c:f>('TABLE 87 (88)'!$E$11,'TABLE 87 (88)'!$E$17,'TABLE 87 (88)'!$E$26,'TABLE 87 (88)'!$E$37,'TABLE 87 (88)'!$E$39,'TABLE 87 (88)'!$E$41)</c:f>
              <c:numCache>
                <c:formatCode>#,##0</c:formatCode>
                <c:ptCount val="6"/>
                <c:pt idx="0" formatCode="&quot;$&quot;#,##0">
                  <c:v>68624.176229508201</c:v>
                </c:pt>
                <c:pt idx="1">
                  <c:v>75314.799811833582</c:v>
                </c:pt>
                <c:pt idx="2">
                  <c:v>97544.438445565116</c:v>
                </c:pt>
                <c:pt idx="3">
                  <c:v>116826.03894418001</c:v>
                </c:pt>
                <c:pt idx="4">
                  <c:v>71890.210476190477</c:v>
                </c:pt>
                <c:pt idx="5">
                  <c:v>80277.06446540881</c:v>
                </c:pt>
              </c:numCache>
            </c:numRef>
          </c:val>
          <c:extLst>
            <c:ext xmlns:c16="http://schemas.microsoft.com/office/drawing/2014/chart" uri="{C3380CC4-5D6E-409C-BE32-E72D297353CC}">
              <c16:uniqueId val="{00000001-F8AB-44B4-BEA5-581F9224BF15}"/>
            </c:ext>
          </c:extLst>
        </c:ser>
        <c:ser>
          <c:idx val="2"/>
          <c:order val="2"/>
          <c:tx>
            <c:strRef>
              <c:f>'TABLE 87 (88)'!$G$5</c:f>
              <c:strCache>
                <c:ptCount val="1"/>
                <c:pt idx="0">
                  <c:v>West</c:v>
                </c:pt>
              </c:strCache>
            </c:strRef>
          </c:tx>
          <c:spPr>
            <a:solidFill>
              <a:schemeClr val="bg1">
                <a:lumMod val="75000"/>
              </a:schemeClr>
            </a:solidFill>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87 (88)'!$A$11,'TABLE 87 (88)'!$A$17,'TABLE 87 (88)'!$A$26,'TABLE 87 (88)'!$A$36,'TABLE 87 (88)'!$A$39,'TABLE 87 (88)'!$A$41,'TABLE 87 (88)'!$A$43,'TABLE 87 (88)'!$A$43)</c:f>
              <c:strCache>
                <c:ptCount val="8"/>
                <c:pt idx="0">
                  <c:v>Humanities</c:v>
                </c:pt>
                <c:pt idx="1">
                  <c:v>Social and Behavioral Sciences</c:v>
                </c:pt>
                <c:pt idx="2">
                  <c:v>Sciences and Technologies</c:v>
                </c:pt>
                <c:pt idx="3">
                  <c:v>Business Management and</c:v>
                </c:pt>
                <c:pt idx="4">
                  <c:v>Education</c:v>
                </c:pt>
                <c:pt idx="5">
                  <c:v>Nursing</c:v>
                </c:pt>
                <c:pt idx="6">
                  <c:v>Selected Other</c:v>
                </c:pt>
                <c:pt idx="7">
                  <c:v>Selected Other</c:v>
                </c:pt>
              </c:strCache>
            </c:strRef>
          </c:cat>
          <c:val>
            <c:numRef>
              <c:f>('TABLE 87 (88)'!$G$11,'TABLE 87 (88)'!$G$17,'TABLE 87 (88)'!$G$26,'TABLE 87 (88)'!$G$37,'TABLE 87 (88)'!$G$39,'TABLE 87 (88)'!$G$41)</c:f>
              <c:numCache>
                <c:formatCode>#,##0</c:formatCode>
                <c:ptCount val="6"/>
                <c:pt idx="0" formatCode="&quot;$&quot;#,##0">
                  <c:v>71053.985207100588</c:v>
                </c:pt>
                <c:pt idx="1">
                  <c:v>79177.212555768012</c:v>
                </c:pt>
                <c:pt idx="2">
                  <c:v>89385.162731208184</c:v>
                </c:pt>
                <c:pt idx="3">
                  <c:v>114372.5242966752</c:v>
                </c:pt>
                <c:pt idx="4">
                  <c:v>74400.698412698417</c:v>
                </c:pt>
                <c:pt idx="5">
                  <c:v>81683.174216027881</c:v>
                </c:pt>
              </c:numCache>
            </c:numRef>
          </c:val>
          <c:extLst>
            <c:ext xmlns:c16="http://schemas.microsoft.com/office/drawing/2014/chart" uri="{C3380CC4-5D6E-409C-BE32-E72D297353CC}">
              <c16:uniqueId val="{00000002-F8AB-44B4-BEA5-581F9224BF15}"/>
            </c:ext>
          </c:extLst>
        </c:ser>
        <c:ser>
          <c:idx val="3"/>
          <c:order val="3"/>
          <c:tx>
            <c:strRef>
              <c:f>'TABLE 87 (88)'!$H$5</c:f>
              <c:strCache>
                <c:ptCount val="1"/>
                <c:pt idx="0">
                  <c:v>Midwest</c:v>
                </c:pt>
              </c:strCache>
            </c:strRef>
          </c:tx>
          <c:spPr>
            <a:solidFill>
              <a:schemeClr val="bg1">
                <a:lumMod val="50000"/>
              </a:schemeClr>
            </a:solidFill>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87 (88)'!$A$11,'TABLE 87 (88)'!$A$17,'TABLE 87 (88)'!$A$26,'TABLE 87 (88)'!$A$36,'TABLE 87 (88)'!$A$39,'TABLE 87 (88)'!$A$41,'TABLE 87 (88)'!$A$43,'TABLE 87 (88)'!$A$43)</c:f>
              <c:strCache>
                <c:ptCount val="8"/>
                <c:pt idx="0">
                  <c:v>Humanities</c:v>
                </c:pt>
                <c:pt idx="1">
                  <c:v>Social and Behavioral Sciences</c:v>
                </c:pt>
                <c:pt idx="2">
                  <c:v>Sciences and Technologies</c:v>
                </c:pt>
                <c:pt idx="3">
                  <c:v>Business Management and</c:v>
                </c:pt>
                <c:pt idx="4">
                  <c:v>Education</c:v>
                </c:pt>
                <c:pt idx="5">
                  <c:v>Nursing</c:v>
                </c:pt>
                <c:pt idx="6">
                  <c:v>Selected Other</c:v>
                </c:pt>
                <c:pt idx="7">
                  <c:v>Selected Other</c:v>
                </c:pt>
              </c:strCache>
            </c:strRef>
          </c:cat>
          <c:val>
            <c:numRef>
              <c:f>('TABLE 87 (88)'!$H$11,'TABLE 87 (88)'!$H$17,'TABLE 87 (88)'!$H$26,'TABLE 87 (88)'!$H$37,'TABLE 87 (88)'!$H$39,'TABLE 87 (88)'!$H$41)</c:f>
              <c:numCache>
                <c:formatCode>#,##0</c:formatCode>
                <c:ptCount val="6"/>
                <c:pt idx="0" formatCode="&quot;$&quot;#,##0">
                  <c:v>73289.349459409932</c:v>
                </c:pt>
                <c:pt idx="1">
                  <c:v>79935.304610148509</c:v>
                </c:pt>
                <c:pt idx="2">
                  <c:v>91085.934895350991</c:v>
                </c:pt>
                <c:pt idx="3">
                  <c:v>120029.40542549238</c:v>
                </c:pt>
                <c:pt idx="4">
                  <c:v>75627.643315018315</c:v>
                </c:pt>
                <c:pt idx="5">
                  <c:v>82863.327978580986</c:v>
                </c:pt>
              </c:numCache>
            </c:numRef>
          </c:val>
          <c:extLst>
            <c:ext xmlns:c16="http://schemas.microsoft.com/office/drawing/2014/chart" uri="{C3380CC4-5D6E-409C-BE32-E72D297353CC}">
              <c16:uniqueId val="{00000003-F8AB-44B4-BEA5-581F9224BF15}"/>
            </c:ext>
          </c:extLst>
        </c:ser>
        <c:ser>
          <c:idx val="4"/>
          <c:order val="4"/>
          <c:tx>
            <c:strRef>
              <c:f>'TABLE 87 (88)'!$I$5</c:f>
              <c:strCache>
                <c:ptCount val="1"/>
                <c:pt idx="0">
                  <c:v>Northeast</c:v>
                </c:pt>
              </c:strCache>
            </c:strRef>
          </c:tx>
          <c:spPr>
            <a:solidFill>
              <a:schemeClr val="tx1">
                <a:lumMod val="65000"/>
                <a:lumOff val="35000"/>
              </a:schemeClr>
            </a:solidFill>
          </c:spPr>
          <c:invertIfNegative val="0"/>
          <c:dLbls>
            <c:numFmt formatCode="&quot;$&quot;#,##0" sourceLinked="0"/>
            <c:spPr>
              <a:noFill/>
              <a:ln>
                <a:noFill/>
              </a:ln>
              <a:effectLst/>
            </c:spPr>
            <c:txPr>
              <a:bodyPr rot="-5400000" vert="horz"/>
              <a:lstStyle/>
              <a:p>
                <a:pPr>
                  <a:defRPr b="1"/>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87 (88)'!$A$11,'TABLE 87 (88)'!$A$17,'TABLE 87 (88)'!$A$26,'TABLE 87 (88)'!$A$36,'TABLE 87 (88)'!$A$39,'TABLE 87 (88)'!$A$41,'TABLE 87 (88)'!$A$43,'TABLE 87 (88)'!$A$43)</c:f>
              <c:strCache>
                <c:ptCount val="8"/>
                <c:pt idx="0">
                  <c:v>Humanities</c:v>
                </c:pt>
                <c:pt idx="1">
                  <c:v>Social and Behavioral Sciences</c:v>
                </c:pt>
                <c:pt idx="2">
                  <c:v>Sciences and Technologies</c:v>
                </c:pt>
                <c:pt idx="3">
                  <c:v>Business Management and</c:v>
                </c:pt>
                <c:pt idx="4">
                  <c:v>Education</c:v>
                </c:pt>
                <c:pt idx="5">
                  <c:v>Nursing</c:v>
                </c:pt>
                <c:pt idx="6">
                  <c:v>Selected Other</c:v>
                </c:pt>
                <c:pt idx="7">
                  <c:v>Selected Other</c:v>
                </c:pt>
              </c:strCache>
            </c:strRef>
          </c:cat>
          <c:val>
            <c:numRef>
              <c:f>('TABLE 87 (88)'!$I$11,'TABLE 87 (88)'!$I$17,'TABLE 87 (88)'!$I$26,'TABLE 87 (88)'!$I$37,'TABLE 87 (88)'!$I$39,'TABLE 87 (88)'!$I$41)</c:f>
              <c:numCache>
                <c:formatCode>#,##0</c:formatCode>
                <c:ptCount val="6"/>
                <c:pt idx="0" formatCode="&quot;$&quot;#,##0">
                  <c:v>88020.067502410806</c:v>
                </c:pt>
                <c:pt idx="1">
                  <c:v>89925.862020415341</c:v>
                </c:pt>
                <c:pt idx="2">
                  <c:v>97409.886761842965</c:v>
                </c:pt>
                <c:pt idx="3">
                  <c:v>117126.02180685358</c:v>
                </c:pt>
                <c:pt idx="4">
                  <c:v>89480.279015240332</c:v>
                </c:pt>
                <c:pt idx="5">
                  <c:v>89875.599221789889</c:v>
                </c:pt>
              </c:numCache>
            </c:numRef>
          </c:val>
          <c:extLst>
            <c:ext xmlns:c16="http://schemas.microsoft.com/office/drawing/2014/chart" uri="{C3380CC4-5D6E-409C-BE32-E72D297353CC}">
              <c16:uniqueId val="{00000004-F8AB-44B4-BEA5-581F9224BF15}"/>
            </c:ext>
          </c:extLst>
        </c:ser>
        <c:dLbls>
          <c:showLegendKey val="0"/>
          <c:showVal val="1"/>
          <c:showCatName val="0"/>
          <c:showSerName val="0"/>
          <c:showPercent val="0"/>
          <c:showBubbleSize val="0"/>
        </c:dLbls>
        <c:gapWidth val="150"/>
        <c:axId val="101562368"/>
        <c:axId val="101739328"/>
      </c:barChart>
      <c:catAx>
        <c:axId val="101562368"/>
        <c:scaling>
          <c:orientation val="minMax"/>
        </c:scaling>
        <c:delete val="0"/>
        <c:axPos val="b"/>
        <c:numFmt formatCode="General" sourceLinked="0"/>
        <c:majorTickMark val="out"/>
        <c:minorTickMark val="none"/>
        <c:tickLblPos val="nextTo"/>
        <c:txPr>
          <a:bodyPr/>
          <a:lstStyle/>
          <a:p>
            <a:pPr>
              <a:defRPr b="1"/>
            </a:pPr>
            <a:endParaRPr lang="en-US"/>
          </a:p>
        </c:txPr>
        <c:crossAx val="101739328"/>
        <c:crosses val="autoZero"/>
        <c:auto val="1"/>
        <c:lblAlgn val="ctr"/>
        <c:lblOffset val="100"/>
        <c:noMultiLvlLbl val="0"/>
      </c:catAx>
      <c:valAx>
        <c:axId val="101739328"/>
        <c:scaling>
          <c:orientation val="minMax"/>
        </c:scaling>
        <c:delete val="1"/>
        <c:axPos val="l"/>
        <c:numFmt formatCode="&quot;$&quot;#,##0" sourceLinked="1"/>
        <c:majorTickMark val="out"/>
        <c:minorTickMark val="none"/>
        <c:tickLblPos val="none"/>
        <c:crossAx val="101562368"/>
        <c:crosses val="autoZero"/>
        <c:crossBetween val="between"/>
      </c:valAx>
    </c:plotArea>
    <c:legend>
      <c:legendPos val="t"/>
      <c:overlay val="0"/>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457199</xdr:colOff>
      <xdr:row>0</xdr:row>
      <xdr:rowOff>47624</xdr:rowOff>
    </xdr:from>
    <xdr:to>
      <xdr:col>17</xdr:col>
      <xdr:colOff>276224</xdr:colOff>
      <xdr:row>18</xdr:row>
      <xdr:rowOff>57150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457200</xdr:colOff>
      <xdr:row>18</xdr:row>
      <xdr:rowOff>47626</xdr:rowOff>
    </xdr:from>
    <xdr:to>
      <xdr:col>17</xdr:col>
      <xdr:colOff>276225</xdr:colOff>
      <xdr:row>37</xdr:row>
      <xdr:rowOff>19051</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197302</xdr:colOff>
      <xdr:row>59</xdr:row>
      <xdr:rowOff>62366</xdr:rowOff>
    </xdr:from>
    <xdr:to>
      <xdr:col>14</xdr:col>
      <xdr:colOff>151946</xdr:colOff>
      <xdr:row>64</xdr:row>
      <xdr:rowOff>36285</xdr:rowOff>
    </xdr:to>
    <xdr:sp macro="" textlink="">
      <xdr:nvSpPr>
        <xdr:cNvPr id="3" name="Oval Callout 2">
          <a:extLst>
            <a:ext uri="{FF2B5EF4-FFF2-40B4-BE49-F238E27FC236}">
              <a16:creationId xmlns:a16="http://schemas.microsoft.com/office/drawing/2014/main" id="{00000000-0008-0000-0100-000003000000}"/>
            </a:ext>
          </a:extLst>
        </xdr:cNvPr>
        <xdr:cNvSpPr/>
      </xdr:nvSpPr>
      <xdr:spPr>
        <a:xfrm>
          <a:off x="10150927" y="10285866"/>
          <a:ext cx="1383394" cy="767669"/>
        </a:xfrm>
        <a:prstGeom prst="wedgeEllipseCallout">
          <a:avLst>
            <a:gd name="adj1" fmla="val 49686"/>
            <a:gd name="adj2" fmla="val 70064"/>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solidFill>
                <a:srgbClr val="C00000"/>
              </a:solidFill>
            </a:rPr>
            <a:t>Choose a tab below</a:t>
          </a:r>
          <a:r>
            <a:rPr lang="en-US" sz="1200" b="1" baseline="0">
              <a:solidFill>
                <a:srgbClr val="C00000"/>
              </a:solidFill>
            </a:rPr>
            <a:t> to see long term trend data for all 50 states and DC.</a:t>
          </a:r>
          <a:endParaRPr lang="en-US" sz="1200" b="1">
            <a:solidFill>
              <a:srgbClr val="C00000"/>
            </a:solidFill>
          </a:endParaRPr>
        </a:p>
      </xdr:txBody>
    </xdr:sp>
    <xdr:clientData/>
  </xdr:twoCellAnchor>
  <xdr:twoCellAnchor>
    <xdr:from>
      <xdr:col>10</xdr:col>
      <xdr:colOff>600073</xdr:colOff>
      <xdr:row>5</xdr:row>
      <xdr:rowOff>38100</xdr:rowOff>
    </xdr:from>
    <xdr:to>
      <xdr:col>22</xdr:col>
      <xdr:colOff>581024</xdr:colOff>
      <xdr:row>38</xdr:row>
      <xdr:rowOff>38100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200</xdr:col>
      <xdr:colOff>0</xdr:colOff>
      <xdr:row>42</xdr:row>
      <xdr:rowOff>0</xdr:rowOff>
    </xdr:from>
    <xdr:to>
      <xdr:col>200</xdr:col>
      <xdr:colOff>85725</xdr:colOff>
      <xdr:row>42</xdr:row>
      <xdr:rowOff>85725</xdr:rowOff>
    </xdr:to>
    <xdr:pic>
      <xdr:nvPicPr>
        <xdr:cNvPr id="50617" name="Picture 3727" descr="shim">
          <a:extLst>
            <a:ext uri="{FF2B5EF4-FFF2-40B4-BE49-F238E27FC236}">
              <a16:creationId xmlns:a16="http://schemas.microsoft.com/office/drawing/2014/main" id="{00000000-0008-0000-0400-0000B9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18" name="Picture 3728" descr="shim">
          <a:extLst>
            <a:ext uri="{FF2B5EF4-FFF2-40B4-BE49-F238E27FC236}">
              <a16:creationId xmlns:a16="http://schemas.microsoft.com/office/drawing/2014/main" id="{00000000-0008-0000-0400-0000BA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19" name="Picture 3729" descr="shim">
          <a:extLst>
            <a:ext uri="{FF2B5EF4-FFF2-40B4-BE49-F238E27FC236}">
              <a16:creationId xmlns:a16="http://schemas.microsoft.com/office/drawing/2014/main" id="{00000000-0008-0000-0400-0000BB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0" name="Picture 3730" descr="shim">
          <a:extLst>
            <a:ext uri="{FF2B5EF4-FFF2-40B4-BE49-F238E27FC236}">
              <a16:creationId xmlns:a16="http://schemas.microsoft.com/office/drawing/2014/main" id="{00000000-0008-0000-0400-0000BC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1" name="Picture 3731" descr="shim">
          <a:extLst>
            <a:ext uri="{FF2B5EF4-FFF2-40B4-BE49-F238E27FC236}">
              <a16:creationId xmlns:a16="http://schemas.microsoft.com/office/drawing/2014/main" id="{00000000-0008-0000-0400-0000BD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2" name="Picture 3732" descr="shim">
          <a:extLst>
            <a:ext uri="{FF2B5EF4-FFF2-40B4-BE49-F238E27FC236}">
              <a16:creationId xmlns:a16="http://schemas.microsoft.com/office/drawing/2014/main" id="{00000000-0008-0000-0400-0000BE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3" name="Picture 3733" descr="shim">
          <a:extLst>
            <a:ext uri="{FF2B5EF4-FFF2-40B4-BE49-F238E27FC236}">
              <a16:creationId xmlns:a16="http://schemas.microsoft.com/office/drawing/2014/main" id="{00000000-0008-0000-0400-0000BF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4" name="Picture 3734" descr="shim">
          <a:extLst>
            <a:ext uri="{FF2B5EF4-FFF2-40B4-BE49-F238E27FC236}">
              <a16:creationId xmlns:a16="http://schemas.microsoft.com/office/drawing/2014/main" id="{00000000-0008-0000-0400-0000C0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5" name="Picture 3735" descr="shim">
          <a:extLst>
            <a:ext uri="{FF2B5EF4-FFF2-40B4-BE49-F238E27FC236}">
              <a16:creationId xmlns:a16="http://schemas.microsoft.com/office/drawing/2014/main" id="{00000000-0008-0000-0400-0000C1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6" name="Picture 3736" descr="shim">
          <a:extLst>
            <a:ext uri="{FF2B5EF4-FFF2-40B4-BE49-F238E27FC236}">
              <a16:creationId xmlns:a16="http://schemas.microsoft.com/office/drawing/2014/main" id="{00000000-0008-0000-0400-0000C2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7" name="Picture 3737" descr="shim">
          <a:extLst>
            <a:ext uri="{FF2B5EF4-FFF2-40B4-BE49-F238E27FC236}">
              <a16:creationId xmlns:a16="http://schemas.microsoft.com/office/drawing/2014/main" id="{00000000-0008-0000-0400-0000C3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8" name="Picture 3738" descr="shim">
          <a:extLst>
            <a:ext uri="{FF2B5EF4-FFF2-40B4-BE49-F238E27FC236}">
              <a16:creationId xmlns:a16="http://schemas.microsoft.com/office/drawing/2014/main" id="{00000000-0008-0000-0400-0000C4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29" name="Picture 3739" descr="shim">
          <a:extLst>
            <a:ext uri="{FF2B5EF4-FFF2-40B4-BE49-F238E27FC236}">
              <a16:creationId xmlns:a16="http://schemas.microsoft.com/office/drawing/2014/main" id="{00000000-0008-0000-0400-0000C5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0" name="Picture 3740" descr="shim">
          <a:extLst>
            <a:ext uri="{FF2B5EF4-FFF2-40B4-BE49-F238E27FC236}">
              <a16:creationId xmlns:a16="http://schemas.microsoft.com/office/drawing/2014/main" id="{00000000-0008-0000-0400-0000C6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1" name="Picture 3741" descr="shim">
          <a:extLst>
            <a:ext uri="{FF2B5EF4-FFF2-40B4-BE49-F238E27FC236}">
              <a16:creationId xmlns:a16="http://schemas.microsoft.com/office/drawing/2014/main" id="{00000000-0008-0000-0400-0000C7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2" name="Picture 3742" descr="shim">
          <a:extLst>
            <a:ext uri="{FF2B5EF4-FFF2-40B4-BE49-F238E27FC236}">
              <a16:creationId xmlns:a16="http://schemas.microsoft.com/office/drawing/2014/main" id="{00000000-0008-0000-0400-0000C8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3" name="Picture 3743" descr="shim">
          <a:extLst>
            <a:ext uri="{FF2B5EF4-FFF2-40B4-BE49-F238E27FC236}">
              <a16:creationId xmlns:a16="http://schemas.microsoft.com/office/drawing/2014/main" id="{00000000-0008-0000-0400-0000C9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4" name="Picture 3744" descr="shim">
          <a:extLst>
            <a:ext uri="{FF2B5EF4-FFF2-40B4-BE49-F238E27FC236}">
              <a16:creationId xmlns:a16="http://schemas.microsoft.com/office/drawing/2014/main" id="{00000000-0008-0000-0400-0000CA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5" name="Picture 3745" descr="shim">
          <a:extLst>
            <a:ext uri="{FF2B5EF4-FFF2-40B4-BE49-F238E27FC236}">
              <a16:creationId xmlns:a16="http://schemas.microsoft.com/office/drawing/2014/main" id="{00000000-0008-0000-0400-0000CB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6" name="Picture 3746" descr="shim">
          <a:extLst>
            <a:ext uri="{FF2B5EF4-FFF2-40B4-BE49-F238E27FC236}">
              <a16:creationId xmlns:a16="http://schemas.microsoft.com/office/drawing/2014/main" id="{00000000-0008-0000-0400-0000CC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7" name="Picture 3747" descr="shim">
          <a:extLst>
            <a:ext uri="{FF2B5EF4-FFF2-40B4-BE49-F238E27FC236}">
              <a16:creationId xmlns:a16="http://schemas.microsoft.com/office/drawing/2014/main" id="{00000000-0008-0000-0400-0000CD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8" name="Picture 3748" descr="shim">
          <a:extLst>
            <a:ext uri="{FF2B5EF4-FFF2-40B4-BE49-F238E27FC236}">
              <a16:creationId xmlns:a16="http://schemas.microsoft.com/office/drawing/2014/main" id="{00000000-0008-0000-0400-0000CE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39" name="Picture 3749" descr="shim">
          <a:extLst>
            <a:ext uri="{FF2B5EF4-FFF2-40B4-BE49-F238E27FC236}">
              <a16:creationId xmlns:a16="http://schemas.microsoft.com/office/drawing/2014/main" id="{00000000-0008-0000-0400-0000CF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0" name="Picture 3750" descr="shim">
          <a:extLst>
            <a:ext uri="{FF2B5EF4-FFF2-40B4-BE49-F238E27FC236}">
              <a16:creationId xmlns:a16="http://schemas.microsoft.com/office/drawing/2014/main" id="{00000000-0008-0000-0400-0000D0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1" name="Picture 3751" descr="shim">
          <a:extLst>
            <a:ext uri="{FF2B5EF4-FFF2-40B4-BE49-F238E27FC236}">
              <a16:creationId xmlns:a16="http://schemas.microsoft.com/office/drawing/2014/main" id="{00000000-0008-0000-0400-0000D1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2" name="Picture 3752" descr="shim">
          <a:extLst>
            <a:ext uri="{FF2B5EF4-FFF2-40B4-BE49-F238E27FC236}">
              <a16:creationId xmlns:a16="http://schemas.microsoft.com/office/drawing/2014/main" id="{00000000-0008-0000-0400-0000D2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3" name="Picture 3753" descr="shim">
          <a:extLst>
            <a:ext uri="{FF2B5EF4-FFF2-40B4-BE49-F238E27FC236}">
              <a16:creationId xmlns:a16="http://schemas.microsoft.com/office/drawing/2014/main" id="{00000000-0008-0000-0400-0000D3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4" name="Picture 3754" descr="shim">
          <a:extLst>
            <a:ext uri="{FF2B5EF4-FFF2-40B4-BE49-F238E27FC236}">
              <a16:creationId xmlns:a16="http://schemas.microsoft.com/office/drawing/2014/main" id="{00000000-0008-0000-0400-0000D4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5" name="Picture 3755" descr="shim">
          <a:extLst>
            <a:ext uri="{FF2B5EF4-FFF2-40B4-BE49-F238E27FC236}">
              <a16:creationId xmlns:a16="http://schemas.microsoft.com/office/drawing/2014/main" id="{00000000-0008-0000-0400-0000D5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6" name="Picture 3756" descr="shim">
          <a:extLst>
            <a:ext uri="{FF2B5EF4-FFF2-40B4-BE49-F238E27FC236}">
              <a16:creationId xmlns:a16="http://schemas.microsoft.com/office/drawing/2014/main" id="{00000000-0008-0000-0400-0000D6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7" name="Picture 3757" descr="shim">
          <a:extLst>
            <a:ext uri="{FF2B5EF4-FFF2-40B4-BE49-F238E27FC236}">
              <a16:creationId xmlns:a16="http://schemas.microsoft.com/office/drawing/2014/main" id="{00000000-0008-0000-0400-0000D7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8" name="Picture 3758" descr="shim">
          <a:extLst>
            <a:ext uri="{FF2B5EF4-FFF2-40B4-BE49-F238E27FC236}">
              <a16:creationId xmlns:a16="http://schemas.microsoft.com/office/drawing/2014/main" id="{00000000-0008-0000-0400-0000D8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49" name="Picture 3759" descr="shim">
          <a:extLst>
            <a:ext uri="{FF2B5EF4-FFF2-40B4-BE49-F238E27FC236}">
              <a16:creationId xmlns:a16="http://schemas.microsoft.com/office/drawing/2014/main" id="{00000000-0008-0000-0400-0000D9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0" name="Picture 3760" descr="shim">
          <a:extLst>
            <a:ext uri="{FF2B5EF4-FFF2-40B4-BE49-F238E27FC236}">
              <a16:creationId xmlns:a16="http://schemas.microsoft.com/office/drawing/2014/main" id="{00000000-0008-0000-0400-0000DA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1" name="Picture 3761" descr="shim">
          <a:extLst>
            <a:ext uri="{FF2B5EF4-FFF2-40B4-BE49-F238E27FC236}">
              <a16:creationId xmlns:a16="http://schemas.microsoft.com/office/drawing/2014/main" id="{00000000-0008-0000-0400-0000DB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2" name="Picture 3762" descr="shim">
          <a:extLst>
            <a:ext uri="{FF2B5EF4-FFF2-40B4-BE49-F238E27FC236}">
              <a16:creationId xmlns:a16="http://schemas.microsoft.com/office/drawing/2014/main" id="{00000000-0008-0000-0400-0000DC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3" name="Picture 3763" descr="shim">
          <a:extLst>
            <a:ext uri="{FF2B5EF4-FFF2-40B4-BE49-F238E27FC236}">
              <a16:creationId xmlns:a16="http://schemas.microsoft.com/office/drawing/2014/main" id="{00000000-0008-0000-0400-0000DD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4" name="Picture 3764" descr="shim">
          <a:extLst>
            <a:ext uri="{FF2B5EF4-FFF2-40B4-BE49-F238E27FC236}">
              <a16:creationId xmlns:a16="http://schemas.microsoft.com/office/drawing/2014/main" id="{00000000-0008-0000-0400-0000DE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5" name="Picture 3765" descr="shim">
          <a:extLst>
            <a:ext uri="{FF2B5EF4-FFF2-40B4-BE49-F238E27FC236}">
              <a16:creationId xmlns:a16="http://schemas.microsoft.com/office/drawing/2014/main" id="{00000000-0008-0000-0400-0000DF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6" name="Picture 3766" descr="shim">
          <a:extLst>
            <a:ext uri="{FF2B5EF4-FFF2-40B4-BE49-F238E27FC236}">
              <a16:creationId xmlns:a16="http://schemas.microsoft.com/office/drawing/2014/main" id="{00000000-0008-0000-0400-0000E0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7" name="Picture 3767" descr="shim">
          <a:extLst>
            <a:ext uri="{FF2B5EF4-FFF2-40B4-BE49-F238E27FC236}">
              <a16:creationId xmlns:a16="http://schemas.microsoft.com/office/drawing/2014/main" id="{00000000-0008-0000-0400-0000E1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8" name="Picture 3768" descr="shim">
          <a:extLst>
            <a:ext uri="{FF2B5EF4-FFF2-40B4-BE49-F238E27FC236}">
              <a16:creationId xmlns:a16="http://schemas.microsoft.com/office/drawing/2014/main" id="{00000000-0008-0000-0400-0000E2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59" name="Picture 3769" descr="shim">
          <a:extLst>
            <a:ext uri="{FF2B5EF4-FFF2-40B4-BE49-F238E27FC236}">
              <a16:creationId xmlns:a16="http://schemas.microsoft.com/office/drawing/2014/main" id="{00000000-0008-0000-0400-0000E3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0" name="Picture 3770" descr="shim">
          <a:extLst>
            <a:ext uri="{FF2B5EF4-FFF2-40B4-BE49-F238E27FC236}">
              <a16:creationId xmlns:a16="http://schemas.microsoft.com/office/drawing/2014/main" id="{00000000-0008-0000-0400-0000E4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1" name="Picture 3771" descr="shim">
          <a:extLst>
            <a:ext uri="{FF2B5EF4-FFF2-40B4-BE49-F238E27FC236}">
              <a16:creationId xmlns:a16="http://schemas.microsoft.com/office/drawing/2014/main" id="{00000000-0008-0000-0400-0000E5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2" name="Picture 3772" descr="shim">
          <a:extLst>
            <a:ext uri="{FF2B5EF4-FFF2-40B4-BE49-F238E27FC236}">
              <a16:creationId xmlns:a16="http://schemas.microsoft.com/office/drawing/2014/main" id="{00000000-0008-0000-0400-0000E6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3" name="Picture 3773" descr="shim">
          <a:extLst>
            <a:ext uri="{FF2B5EF4-FFF2-40B4-BE49-F238E27FC236}">
              <a16:creationId xmlns:a16="http://schemas.microsoft.com/office/drawing/2014/main" id="{00000000-0008-0000-0400-0000E7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4" name="Picture 3774" descr="shim">
          <a:extLst>
            <a:ext uri="{FF2B5EF4-FFF2-40B4-BE49-F238E27FC236}">
              <a16:creationId xmlns:a16="http://schemas.microsoft.com/office/drawing/2014/main" id="{00000000-0008-0000-0400-0000E8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5" name="Picture 3775" descr="shim">
          <a:extLst>
            <a:ext uri="{FF2B5EF4-FFF2-40B4-BE49-F238E27FC236}">
              <a16:creationId xmlns:a16="http://schemas.microsoft.com/office/drawing/2014/main" id="{00000000-0008-0000-0400-0000E9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6" name="Picture 3776" descr="shim">
          <a:extLst>
            <a:ext uri="{FF2B5EF4-FFF2-40B4-BE49-F238E27FC236}">
              <a16:creationId xmlns:a16="http://schemas.microsoft.com/office/drawing/2014/main" id="{00000000-0008-0000-0400-0000EA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7" name="Picture 3777" descr="shim">
          <a:extLst>
            <a:ext uri="{FF2B5EF4-FFF2-40B4-BE49-F238E27FC236}">
              <a16:creationId xmlns:a16="http://schemas.microsoft.com/office/drawing/2014/main" id="{00000000-0008-0000-0400-0000EB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8" name="Picture 3778" descr="shim">
          <a:extLst>
            <a:ext uri="{FF2B5EF4-FFF2-40B4-BE49-F238E27FC236}">
              <a16:creationId xmlns:a16="http://schemas.microsoft.com/office/drawing/2014/main" id="{00000000-0008-0000-0400-0000EC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69" name="Picture 3779" descr="shim">
          <a:extLst>
            <a:ext uri="{FF2B5EF4-FFF2-40B4-BE49-F238E27FC236}">
              <a16:creationId xmlns:a16="http://schemas.microsoft.com/office/drawing/2014/main" id="{00000000-0008-0000-0400-0000ED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0" name="Picture 3780" descr="shim">
          <a:extLst>
            <a:ext uri="{FF2B5EF4-FFF2-40B4-BE49-F238E27FC236}">
              <a16:creationId xmlns:a16="http://schemas.microsoft.com/office/drawing/2014/main" id="{00000000-0008-0000-0400-0000EE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1" name="Picture 3781" descr="shim">
          <a:extLst>
            <a:ext uri="{FF2B5EF4-FFF2-40B4-BE49-F238E27FC236}">
              <a16:creationId xmlns:a16="http://schemas.microsoft.com/office/drawing/2014/main" id="{00000000-0008-0000-0400-0000EF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2" name="Picture 3782" descr="shim">
          <a:extLst>
            <a:ext uri="{FF2B5EF4-FFF2-40B4-BE49-F238E27FC236}">
              <a16:creationId xmlns:a16="http://schemas.microsoft.com/office/drawing/2014/main" id="{00000000-0008-0000-0400-0000F0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3" name="Picture 3783" descr="shim">
          <a:extLst>
            <a:ext uri="{FF2B5EF4-FFF2-40B4-BE49-F238E27FC236}">
              <a16:creationId xmlns:a16="http://schemas.microsoft.com/office/drawing/2014/main" id="{00000000-0008-0000-0400-0000F1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4" name="Picture 3784" descr="shim">
          <a:extLst>
            <a:ext uri="{FF2B5EF4-FFF2-40B4-BE49-F238E27FC236}">
              <a16:creationId xmlns:a16="http://schemas.microsoft.com/office/drawing/2014/main" id="{00000000-0008-0000-0400-0000F2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5" name="Picture 3785" descr="shim">
          <a:extLst>
            <a:ext uri="{FF2B5EF4-FFF2-40B4-BE49-F238E27FC236}">
              <a16:creationId xmlns:a16="http://schemas.microsoft.com/office/drawing/2014/main" id="{00000000-0008-0000-0400-0000F3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6" name="Picture 3786" descr="shim">
          <a:extLst>
            <a:ext uri="{FF2B5EF4-FFF2-40B4-BE49-F238E27FC236}">
              <a16:creationId xmlns:a16="http://schemas.microsoft.com/office/drawing/2014/main" id="{00000000-0008-0000-0400-0000F4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7" name="Picture 3787" descr="shim">
          <a:extLst>
            <a:ext uri="{FF2B5EF4-FFF2-40B4-BE49-F238E27FC236}">
              <a16:creationId xmlns:a16="http://schemas.microsoft.com/office/drawing/2014/main" id="{00000000-0008-0000-0400-0000F5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8" name="Picture 3788" descr="shim">
          <a:extLst>
            <a:ext uri="{FF2B5EF4-FFF2-40B4-BE49-F238E27FC236}">
              <a16:creationId xmlns:a16="http://schemas.microsoft.com/office/drawing/2014/main" id="{00000000-0008-0000-0400-0000F6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79" name="Picture 3789" descr="shim">
          <a:extLst>
            <a:ext uri="{FF2B5EF4-FFF2-40B4-BE49-F238E27FC236}">
              <a16:creationId xmlns:a16="http://schemas.microsoft.com/office/drawing/2014/main" id="{00000000-0008-0000-0400-0000F7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0" name="Picture 3790" descr="shim">
          <a:extLst>
            <a:ext uri="{FF2B5EF4-FFF2-40B4-BE49-F238E27FC236}">
              <a16:creationId xmlns:a16="http://schemas.microsoft.com/office/drawing/2014/main" id="{00000000-0008-0000-0400-0000F8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1" name="Picture 3791" descr="shim">
          <a:extLst>
            <a:ext uri="{FF2B5EF4-FFF2-40B4-BE49-F238E27FC236}">
              <a16:creationId xmlns:a16="http://schemas.microsoft.com/office/drawing/2014/main" id="{00000000-0008-0000-0400-0000F9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2" name="Picture 3792" descr="shim">
          <a:extLst>
            <a:ext uri="{FF2B5EF4-FFF2-40B4-BE49-F238E27FC236}">
              <a16:creationId xmlns:a16="http://schemas.microsoft.com/office/drawing/2014/main" id="{00000000-0008-0000-0400-0000FA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3" name="Picture 3793" descr="shim">
          <a:extLst>
            <a:ext uri="{FF2B5EF4-FFF2-40B4-BE49-F238E27FC236}">
              <a16:creationId xmlns:a16="http://schemas.microsoft.com/office/drawing/2014/main" id="{00000000-0008-0000-0400-0000FB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4" name="Picture 3794" descr="shim">
          <a:extLst>
            <a:ext uri="{FF2B5EF4-FFF2-40B4-BE49-F238E27FC236}">
              <a16:creationId xmlns:a16="http://schemas.microsoft.com/office/drawing/2014/main" id="{00000000-0008-0000-0400-0000FC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5" name="Picture 3795" descr="shim">
          <a:extLst>
            <a:ext uri="{FF2B5EF4-FFF2-40B4-BE49-F238E27FC236}">
              <a16:creationId xmlns:a16="http://schemas.microsoft.com/office/drawing/2014/main" id="{00000000-0008-0000-0400-0000FD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6" name="Picture 3796" descr="shim">
          <a:extLst>
            <a:ext uri="{FF2B5EF4-FFF2-40B4-BE49-F238E27FC236}">
              <a16:creationId xmlns:a16="http://schemas.microsoft.com/office/drawing/2014/main" id="{00000000-0008-0000-0400-0000FE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7" name="Picture 3797" descr="shim">
          <a:extLst>
            <a:ext uri="{FF2B5EF4-FFF2-40B4-BE49-F238E27FC236}">
              <a16:creationId xmlns:a16="http://schemas.microsoft.com/office/drawing/2014/main" id="{00000000-0008-0000-0400-0000FFC5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8" name="Picture 3798" descr="shim">
          <a:extLst>
            <a:ext uri="{FF2B5EF4-FFF2-40B4-BE49-F238E27FC236}">
              <a16:creationId xmlns:a16="http://schemas.microsoft.com/office/drawing/2014/main" id="{00000000-0008-0000-0400-00000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89" name="Picture 3799" descr="shim">
          <a:extLst>
            <a:ext uri="{FF2B5EF4-FFF2-40B4-BE49-F238E27FC236}">
              <a16:creationId xmlns:a16="http://schemas.microsoft.com/office/drawing/2014/main" id="{00000000-0008-0000-0400-00000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0" name="Picture 3800" descr="shim">
          <a:extLst>
            <a:ext uri="{FF2B5EF4-FFF2-40B4-BE49-F238E27FC236}">
              <a16:creationId xmlns:a16="http://schemas.microsoft.com/office/drawing/2014/main" id="{00000000-0008-0000-0400-00000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1" name="Picture 3801" descr="shim">
          <a:extLst>
            <a:ext uri="{FF2B5EF4-FFF2-40B4-BE49-F238E27FC236}">
              <a16:creationId xmlns:a16="http://schemas.microsoft.com/office/drawing/2014/main" id="{00000000-0008-0000-0400-00000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2" name="Picture 3802" descr="shim">
          <a:extLst>
            <a:ext uri="{FF2B5EF4-FFF2-40B4-BE49-F238E27FC236}">
              <a16:creationId xmlns:a16="http://schemas.microsoft.com/office/drawing/2014/main" id="{00000000-0008-0000-0400-00000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3" name="Picture 3803" descr="shim">
          <a:extLst>
            <a:ext uri="{FF2B5EF4-FFF2-40B4-BE49-F238E27FC236}">
              <a16:creationId xmlns:a16="http://schemas.microsoft.com/office/drawing/2014/main" id="{00000000-0008-0000-0400-00000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4" name="Picture 3804" descr="shim">
          <a:extLst>
            <a:ext uri="{FF2B5EF4-FFF2-40B4-BE49-F238E27FC236}">
              <a16:creationId xmlns:a16="http://schemas.microsoft.com/office/drawing/2014/main" id="{00000000-0008-0000-0400-00000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5" name="Picture 3805" descr="shim">
          <a:extLst>
            <a:ext uri="{FF2B5EF4-FFF2-40B4-BE49-F238E27FC236}">
              <a16:creationId xmlns:a16="http://schemas.microsoft.com/office/drawing/2014/main" id="{00000000-0008-0000-0400-00000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6" name="Picture 3806" descr="shim">
          <a:extLst>
            <a:ext uri="{FF2B5EF4-FFF2-40B4-BE49-F238E27FC236}">
              <a16:creationId xmlns:a16="http://schemas.microsoft.com/office/drawing/2014/main" id="{00000000-0008-0000-0400-00000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7" name="Picture 3807" descr="shim">
          <a:extLst>
            <a:ext uri="{FF2B5EF4-FFF2-40B4-BE49-F238E27FC236}">
              <a16:creationId xmlns:a16="http://schemas.microsoft.com/office/drawing/2014/main" id="{00000000-0008-0000-0400-00000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8" name="Picture 3808" descr="shim">
          <a:extLst>
            <a:ext uri="{FF2B5EF4-FFF2-40B4-BE49-F238E27FC236}">
              <a16:creationId xmlns:a16="http://schemas.microsoft.com/office/drawing/2014/main" id="{00000000-0008-0000-0400-00000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699" name="Picture 3809" descr="shim">
          <a:extLst>
            <a:ext uri="{FF2B5EF4-FFF2-40B4-BE49-F238E27FC236}">
              <a16:creationId xmlns:a16="http://schemas.microsoft.com/office/drawing/2014/main" id="{00000000-0008-0000-0400-00000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0" name="Picture 3810" descr="shim">
          <a:extLst>
            <a:ext uri="{FF2B5EF4-FFF2-40B4-BE49-F238E27FC236}">
              <a16:creationId xmlns:a16="http://schemas.microsoft.com/office/drawing/2014/main" id="{00000000-0008-0000-0400-00000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1" name="Picture 3811" descr="shim">
          <a:extLst>
            <a:ext uri="{FF2B5EF4-FFF2-40B4-BE49-F238E27FC236}">
              <a16:creationId xmlns:a16="http://schemas.microsoft.com/office/drawing/2014/main" id="{00000000-0008-0000-0400-00000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2" name="Picture 3812" descr="shim">
          <a:extLst>
            <a:ext uri="{FF2B5EF4-FFF2-40B4-BE49-F238E27FC236}">
              <a16:creationId xmlns:a16="http://schemas.microsoft.com/office/drawing/2014/main" id="{00000000-0008-0000-0400-00000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3" name="Picture 3813" descr="shim">
          <a:extLst>
            <a:ext uri="{FF2B5EF4-FFF2-40B4-BE49-F238E27FC236}">
              <a16:creationId xmlns:a16="http://schemas.microsoft.com/office/drawing/2014/main" id="{00000000-0008-0000-0400-00000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4" name="Picture 3814" descr="shim">
          <a:extLst>
            <a:ext uri="{FF2B5EF4-FFF2-40B4-BE49-F238E27FC236}">
              <a16:creationId xmlns:a16="http://schemas.microsoft.com/office/drawing/2014/main" id="{00000000-0008-0000-0400-00001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5" name="Picture 3815" descr="shim">
          <a:extLst>
            <a:ext uri="{FF2B5EF4-FFF2-40B4-BE49-F238E27FC236}">
              <a16:creationId xmlns:a16="http://schemas.microsoft.com/office/drawing/2014/main" id="{00000000-0008-0000-0400-00001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6" name="Picture 3816" descr="shim">
          <a:extLst>
            <a:ext uri="{FF2B5EF4-FFF2-40B4-BE49-F238E27FC236}">
              <a16:creationId xmlns:a16="http://schemas.microsoft.com/office/drawing/2014/main" id="{00000000-0008-0000-0400-00001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7" name="Picture 3817" descr="shim">
          <a:extLst>
            <a:ext uri="{FF2B5EF4-FFF2-40B4-BE49-F238E27FC236}">
              <a16:creationId xmlns:a16="http://schemas.microsoft.com/office/drawing/2014/main" id="{00000000-0008-0000-0400-00001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8" name="Picture 3818" descr="shim">
          <a:extLst>
            <a:ext uri="{FF2B5EF4-FFF2-40B4-BE49-F238E27FC236}">
              <a16:creationId xmlns:a16="http://schemas.microsoft.com/office/drawing/2014/main" id="{00000000-0008-0000-0400-00001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09" name="Picture 3819" descr="shim">
          <a:extLst>
            <a:ext uri="{FF2B5EF4-FFF2-40B4-BE49-F238E27FC236}">
              <a16:creationId xmlns:a16="http://schemas.microsoft.com/office/drawing/2014/main" id="{00000000-0008-0000-0400-00001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0" name="Picture 3820" descr="shim">
          <a:extLst>
            <a:ext uri="{FF2B5EF4-FFF2-40B4-BE49-F238E27FC236}">
              <a16:creationId xmlns:a16="http://schemas.microsoft.com/office/drawing/2014/main" id="{00000000-0008-0000-0400-00001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1" name="Picture 3821" descr="shim">
          <a:extLst>
            <a:ext uri="{FF2B5EF4-FFF2-40B4-BE49-F238E27FC236}">
              <a16:creationId xmlns:a16="http://schemas.microsoft.com/office/drawing/2014/main" id="{00000000-0008-0000-0400-00001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2" name="Picture 3822" descr="shim">
          <a:extLst>
            <a:ext uri="{FF2B5EF4-FFF2-40B4-BE49-F238E27FC236}">
              <a16:creationId xmlns:a16="http://schemas.microsoft.com/office/drawing/2014/main" id="{00000000-0008-0000-0400-00001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3" name="Picture 3823" descr="shim">
          <a:extLst>
            <a:ext uri="{FF2B5EF4-FFF2-40B4-BE49-F238E27FC236}">
              <a16:creationId xmlns:a16="http://schemas.microsoft.com/office/drawing/2014/main" id="{00000000-0008-0000-0400-00001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4" name="Picture 3824" descr="shim">
          <a:extLst>
            <a:ext uri="{FF2B5EF4-FFF2-40B4-BE49-F238E27FC236}">
              <a16:creationId xmlns:a16="http://schemas.microsoft.com/office/drawing/2014/main" id="{00000000-0008-0000-0400-00001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5" name="Picture 3825" descr="shim">
          <a:extLst>
            <a:ext uri="{FF2B5EF4-FFF2-40B4-BE49-F238E27FC236}">
              <a16:creationId xmlns:a16="http://schemas.microsoft.com/office/drawing/2014/main" id="{00000000-0008-0000-0400-00001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6" name="Picture 3826" descr="shim">
          <a:extLst>
            <a:ext uri="{FF2B5EF4-FFF2-40B4-BE49-F238E27FC236}">
              <a16:creationId xmlns:a16="http://schemas.microsoft.com/office/drawing/2014/main" id="{00000000-0008-0000-0400-00001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7" name="Picture 3827" descr="shim">
          <a:extLst>
            <a:ext uri="{FF2B5EF4-FFF2-40B4-BE49-F238E27FC236}">
              <a16:creationId xmlns:a16="http://schemas.microsoft.com/office/drawing/2014/main" id="{00000000-0008-0000-0400-00001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8" name="Picture 3828" descr="shim">
          <a:extLst>
            <a:ext uri="{FF2B5EF4-FFF2-40B4-BE49-F238E27FC236}">
              <a16:creationId xmlns:a16="http://schemas.microsoft.com/office/drawing/2014/main" id="{00000000-0008-0000-0400-00001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19" name="Picture 3829" descr="shim">
          <a:extLst>
            <a:ext uri="{FF2B5EF4-FFF2-40B4-BE49-F238E27FC236}">
              <a16:creationId xmlns:a16="http://schemas.microsoft.com/office/drawing/2014/main" id="{00000000-0008-0000-0400-00001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0" name="Picture 3830" descr="shim">
          <a:extLst>
            <a:ext uri="{FF2B5EF4-FFF2-40B4-BE49-F238E27FC236}">
              <a16:creationId xmlns:a16="http://schemas.microsoft.com/office/drawing/2014/main" id="{00000000-0008-0000-0400-00002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1" name="Picture 3831" descr="shim">
          <a:extLst>
            <a:ext uri="{FF2B5EF4-FFF2-40B4-BE49-F238E27FC236}">
              <a16:creationId xmlns:a16="http://schemas.microsoft.com/office/drawing/2014/main" id="{00000000-0008-0000-0400-00002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2" name="Picture 3832" descr="shim">
          <a:extLst>
            <a:ext uri="{FF2B5EF4-FFF2-40B4-BE49-F238E27FC236}">
              <a16:creationId xmlns:a16="http://schemas.microsoft.com/office/drawing/2014/main" id="{00000000-0008-0000-0400-00002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3" name="Picture 3833" descr="shim">
          <a:extLst>
            <a:ext uri="{FF2B5EF4-FFF2-40B4-BE49-F238E27FC236}">
              <a16:creationId xmlns:a16="http://schemas.microsoft.com/office/drawing/2014/main" id="{00000000-0008-0000-0400-00002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4" name="Picture 3834" descr="shim">
          <a:extLst>
            <a:ext uri="{FF2B5EF4-FFF2-40B4-BE49-F238E27FC236}">
              <a16:creationId xmlns:a16="http://schemas.microsoft.com/office/drawing/2014/main" id="{00000000-0008-0000-0400-00002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5" name="Picture 3835" descr="shim">
          <a:extLst>
            <a:ext uri="{FF2B5EF4-FFF2-40B4-BE49-F238E27FC236}">
              <a16:creationId xmlns:a16="http://schemas.microsoft.com/office/drawing/2014/main" id="{00000000-0008-0000-0400-00002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6" name="Picture 3836" descr="shim">
          <a:extLst>
            <a:ext uri="{FF2B5EF4-FFF2-40B4-BE49-F238E27FC236}">
              <a16:creationId xmlns:a16="http://schemas.microsoft.com/office/drawing/2014/main" id="{00000000-0008-0000-0400-00002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7" name="Picture 3837" descr="shim">
          <a:extLst>
            <a:ext uri="{FF2B5EF4-FFF2-40B4-BE49-F238E27FC236}">
              <a16:creationId xmlns:a16="http://schemas.microsoft.com/office/drawing/2014/main" id="{00000000-0008-0000-0400-00002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8" name="Picture 3838" descr="shim">
          <a:extLst>
            <a:ext uri="{FF2B5EF4-FFF2-40B4-BE49-F238E27FC236}">
              <a16:creationId xmlns:a16="http://schemas.microsoft.com/office/drawing/2014/main" id="{00000000-0008-0000-0400-00002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29" name="Picture 3839" descr="shim">
          <a:extLst>
            <a:ext uri="{FF2B5EF4-FFF2-40B4-BE49-F238E27FC236}">
              <a16:creationId xmlns:a16="http://schemas.microsoft.com/office/drawing/2014/main" id="{00000000-0008-0000-0400-00002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0" name="Picture 3840" descr="shim">
          <a:extLst>
            <a:ext uri="{FF2B5EF4-FFF2-40B4-BE49-F238E27FC236}">
              <a16:creationId xmlns:a16="http://schemas.microsoft.com/office/drawing/2014/main" id="{00000000-0008-0000-0400-00002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1" name="Picture 3841" descr="shim">
          <a:extLst>
            <a:ext uri="{FF2B5EF4-FFF2-40B4-BE49-F238E27FC236}">
              <a16:creationId xmlns:a16="http://schemas.microsoft.com/office/drawing/2014/main" id="{00000000-0008-0000-0400-00002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2" name="Picture 3842" descr="shim">
          <a:extLst>
            <a:ext uri="{FF2B5EF4-FFF2-40B4-BE49-F238E27FC236}">
              <a16:creationId xmlns:a16="http://schemas.microsoft.com/office/drawing/2014/main" id="{00000000-0008-0000-0400-00002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3" name="Picture 3843" descr="shim">
          <a:extLst>
            <a:ext uri="{FF2B5EF4-FFF2-40B4-BE49-F238E27FC236}">
              <a16:creationId xmlns:a16="http://schemas.microsoft.com/office/drawing/2014/main" id="{00000000-0008-0000-0400-00002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4" name="Picture 3844" descr="shim">
          <a:extLst>
            <a:ext uri="{FF2B5EF4-FFF2-40B4-BE49-F238E27FC236}">
              <a16:creationId xmlns:a16="http://schemas.microsoft.com/office/drawing/2014/main" id="{00000000-0008-0000-0400-00002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5" name="Picture 3845" descr="shim">
          <a:extLst>
            <a:ext uri="{FF2B5EF4-FFF2-40B4-BE49-F238E27FC236}">
              <a16:creationId xmlns:a16="http://schemas.microsoft.com/office/drawing/2014/main" id="{00000000-0008-0000-0400-00002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6" name="Picture 3846" descr="shim">
          <a:extLst>
            <a:ext uri="{FF2B5EF4-FFF2-40B4-BE49-F238E27FC236}">
              <a16:creationId xmlns:a16="http://schemas.microsoft.com/office/drawing/2014/main" id="{00000000-0008-0000-0400-00003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7" name="Picture 3847" descr="shim">
          <a:extLst>
            <a:ext uri="{FF2B5EF4-FFF2-40B4-BE49-F238E27FC236}">
              <a16:creationId xmlns:a16="http://schemas.microsoft.com/office/drawing/2014/main" id="{00000000-0008-0000-0400-00003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8" name="Picture 3848" descr="shim">
          <a:extLst>
            <a:ext uri="{FF2B5EF4-FFF2-40B4-BE49-F238E27FC236}">
              <a16:creationId xmlns:a16="http://schemas.microsoft.com/office/drawing/2014/main" id="{00000000-0008-0000-0400-00003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39" name="Picture 3849" descr="shim">
          <a:extLst>
            <a:ext uri="{FF2B5EF4-FFF2-40B4-BE49-F238E27FC236}">
              <a16:creationId xmlns:a16="http://schemas.microsoft.com/office/drawing/2014/main" id="{00000000-0008-0000-0400-00003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0" name="Picture 3850" descr="shim">
          <a:extLst>
            <a:ext uri="{FF2B5EF4-FFF2-40B4-BE49-F238E27FC236}">
              <a16:creationId xmlns:a16="http://schemas.microsoft.com/office/drawing/2014/main" id="{00000000-0008-0000-0400-00003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1" name="Picture 3851" descr="shim">
          <a:extLst>
            <a:ext uri="{FF2B5EF4-FFF2-40B4-BE49-F238E27FC236}">
              <a16:creationId xmlns:a16="http://schemas.microsoft.com/office/drawing/2014/main" id="{00000000-0008-0000-0400-00003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2" name="Picture 3852" descr="shim">
          <a:extLst>
            <a:ext uri="{FF2B5EF4-FFF2-40B4-BE49-F238E27FC236}">
              <a16:creationId xmlns:a16="http://schemas.microsoft.com/office/drawing/2014/main" id="{00000000-0008-0000-0400-00003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3" name="Picture 3853" descr="shim">
          <a:extLst>
            <a:ext uri="{FF2B5EF4-FFF2-40B4-BE49-F238E27FC236}">
              <a16:creationId xmlns:a16="http://schemas.microsoft.com/office/drawing/2014/main" id="{00000000-0008-0000-0400-00003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4" name="Picture 3854" descr="shim">
          <a:extLst>
            <a:ext uri="{FF2B5EF4-FFF2-40B4-BE49-F238E27FC236}">
              <a16:creationId xmlns:a16="http://schemas.microsoft.com/office/drawing/2014/main" id="{00000000-0008-0000-0400-00003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5" name="Picture 3855" descr="shim">
          <a:extLst>
            <a:ext uri="{FF2B5EF4-FFF2-40B4-BE49-F238E27FC236}">
              <a16:creationId xmlns:a16="http://schemas.microsoft.com/office/drawing/2014/main" id="{00000000-0008-0000-0400-00003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6" name="Picture 3856" descr="shim">
          <a:extLst>
            <a:ext uri="{FF2B5EF4-FFF2-40B4-BE49-F238E27FC236}">
              <a16:creationId xmlns:a16="http://schemas.microsoft.com/office/drawing/2014/main" id="{00000000-0008-0000-0400-00003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7" name="Picture 3857" descr="shim">
          <a:extLst>
            <a:ext uri="{FF2B5EF4-FFF2-40B4-BE49-F238E27FC236}">
              <a16:creationId xmlns:a16="http://schemas.microsoft.com/office/drawing/2014/main" id="{00000000-0008-0000-0400-00003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8" name="Picture 3858" descr="shim">
          <a:extLst>
            <a:ext uri="{FF2B5EF4-FFF2-40B4-BE49-F238E27FC236}">
              <a16:creationId xmlns:a16="http://schemas.microsoft.com/office/drawing/2014/main" id="{00000000-0008-0000-0400-00003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49" name="Picture 3859" descr="shim">
          <a:extLst>
            <a:ext uri="{FF2B5EF4-FFF2-40B4-BE49-F238E27FC236}">
              <a16:creationId xmlns:a16="http://schemas.microsoft.com/office/drawing/2014/main" id="{00000000-0008-0000-0400-00003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0" name="Picture 3860" descr="shim">
          <a:extLst>
            <a:ext uri="{FF2B5EF4-FFF2-40B4-BE49-F238E27FC236}">
              <a16:creationId xmlns:a16="http://schemas.microsoft.com/office/drawing/2014/main" id="{00000000-0008-0000-0400-00003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1" name="Picture 3861" descr="shim">
          <a:extLst>
            <a:ext uri="{FF2B5EF4-FFF2-40B4-BE49-F238E27FC236}">
              <a16:creationId xmlns:a16="http://schemas.microsoft.com/office/drawing/2014/main" id="{00000000-0008-0000-0400-00003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2" name="Picture 3862" descr="shim">
          <a:extLst>
            <a:ext uri="{FF2B5EF4-FFF2-40B4-BE49-F238E27FC236}">
              <a16:creationId xmlns:a16="http://schemas.microsoft.com/office/drawing/2014/main" id="{00000000-0008-0000-0400-00004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3" name="Picture 3863" descr="shim">
          <a:extLst>
            <a:ext uri="{FF2B5EF4-FFF2-40B4-BE49-F238E27FC236}">
              <a16:creationId xmlns:a16="http://schemas.microsoft.com/office/drawing/2014/main" id="{00000000-0008-0000-0400-00004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4" name="Picture 3864" descr="shim">
          <a:extLst>
            <a:ext uri="{FF2B5EF4-FFF2-40B4-BE49-F238E27FC236}">
              <a16:creationId xmlns:a16="http://schemas.microsoft.com/office/drawing/2014/main" id="{00000000-0008-0000-0400-00004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5" name="Picture 3865" descr="shim">
          <a:extLst>
            <a:ext uri="{FF2B5EF4-FFF2-40B4-BE49-F238E27FC236}">
              <a16:creationId xmlns:a16="http://schemas.microsoft.com/office/drawing/2014/main" id="{00000000-0008-0000-0400-00004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6" name="Picture 3866" descr="shim">
          <a:extLst>
            <a:ext uri="{FF2B5EF4-FFF2-40B4-BE49-F238E27FC236}">
              <a16:creationId xmlns:a16="http://schemas.microsoft.com/office/drawing/2014/main" id="{00000000-0008-0000-0400-00004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7" name="Picture 3867" descr="shim">
          <a:extLst>
            <a:ext uri="{FF2B5EF4-FFF2-40B4-BE49-F238E27FC236}">
              <a16:creationId xmlns:a16="http://schemas.microsoft.com/office/drawing/2014/main" id="{00000000-0008-0000-0400-00004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8" name="Picture 3868" descr="shim">
          <a:extLst>
            <a:ext uri="{FF2B5EF4-FFF2-40B4-BE49-F238E27FC236}">
              <a16:creationId xmlns:a16="http://schemas.microsoft.com/office/drawing/2014/main" id="{00000000-0008-0000-0400-00004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59" name="Picture 3869" descr="shim">
          <a:extLst>
            <a:ext uri="{FF2B5EF4-FFF2-40B4-BE49-F238E27FC236}">
              <a16:creationId xmlns:a16="http://schemas.microsoft.com/office/drawing/2014/main" id="{00000000-0008-0000-0400-00004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0" name="Picture 3870" descr="shim">
          <a:extLst>
            <a:ext uri="{FF2B5EF4-FFF2-40B4-BE49-F238E27FC236}">
              <a16:creationId xmlns:a16="http://schemas.microsoft.com/office/drawing/2014/main" id="{00000000-0008-0000-0400-00004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1" name="Picture 3871" descr="shim">
          <a:extLst>
            <a:ext uri="{FF2B5EF4-FFF2-40B4-BE49-F238E27FC236}">
              <a16:creationId xmlns:a16="http://schemas.microsoft.com/office/drawing/2014/main" id="{00000000-0008-0000-0400-00004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2" name="Picture 3872" descr="shim">
          <a:extLst>
            <a:ext uri="{FF2B5EF4-FFF2-40B4-BE49-F238E27FC236}">
              <a16:creationId xmlns:a16="http://schemas.microsoft.com/office/drawing/2014/main" id="{00000000-0008-0000-0400-00004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3" name="Picture 3873" descr="shim">
          <a:extLst>
            <a:ext uri="{FF2B5EF4-FFF2-40B4-BE49-F238E27FC236}">
              <a16:creationId xmlns:a16="http://schemas.microsoft.com/office/drawing/2014/main" id="{00000000-0008-0000-0400-00004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4" name="Picture 3874" descr="shim">
          <a:extLst>
            <a:ext uri="{FF2B5EF4-FFF2-40B4-BE49-F238E27FC236}">
              <a16:creationId xmlns:a16="http://schemas.microsoft.com/office/drawing/2014/main" id="{00000000-0008-0000-0400-00004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5" name="Picture 3875" descr="shim">
          <a:extLst>
            <a:ext uri="{FF2B5EF4-FFF2-40B4-BE49-F238E27FC236}">
              <a16:creationId xmlns:a16="http://schemas.microsoft.com/office/drawing/2014/main" id="{00000000-0008-0000-0400-00004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6" name="Picture 3876" descr="shim">
          <a:extLst>
            <a:ext uri="{FF2B5EF4-FFF2-40B4-BE49-F238E27FC236}">
              <a16:creationId xmlns:a16="http://schemas.microsoft.com/office/drawing/2014/main" id="{00000000-0008-0000-0400-00004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7" name="Picture 3877" descr="shim">
          <a:extLst>
            <a:ext uri="{FF2B5EF4-FFF2-40B4-BE49-F238E27FC236}">
              <a16:creationId xmlns:a16="http://schemas.microsoft.com/office/drawing/2014/main" id="{00000000-0008-0000-0400-00004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8" name="Picture 3878" descr="shim">
          <a:extLst>
            <a:ext uri="{FF2B5EF4-FFF2-40B4-BE49-F238E27FC236}">
              <a16:creationId xmlns:a16="http://schemas.microsoft.com/office/drawing/2014/main" id="{00000000-0008-0000-0400-00005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69" name="Picture 3879" descr="shim">
          <a:extLst>
            <a:ext uri="{FF2B5EF4-FFF2-40B4-BE49-F238E27FC236}">
              <a16:creationId xmlns:a16="http://schemas.microsoft.com/office/drawing/2014/main" id="{00000000-0008-0000-0400-00005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0" name="Picture 3880" descr="shim">
          <a:extLst>
            <a:ext uri="{FF2B5EF4-FFF2-40B4-BE49-F238E27FC236}">
              <a16:creationId xmlns:a16="http://schemas.microsoft.com/office/drawing/2014/main" id="{00000000-0008-0000-0400-00005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1" name="Picture 3881" descr="shim">
          <a:extLst>
            <a:ext uri="{FF2B5EF4-FFF2-40B4-BE49-F238E27FC236}">
              <a16:creationId xmlns:a16="http://schemas.microsoft.com/office/drawing/2014/main" id="{00000000-0008-0000-0400-00005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2" name="Picture 3882" descr="shim">
          <a:extLst>
            <a:ext uri="{FF2B5EF4-FFF2-40B4-BE49-F238E27FC236}">
              <a16:creationId xmlns:a16="http://schemas.microsoft.com/office/drawing/2014/main" id="{00000000-0008-0000-0400-00005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3" name="Picture 3883" descr="shim">
          <a:extLst>
            <a:ext uri="{FF2B5EF4-FFF2-40B4-BE49-F238E27FC236}">
              <a16:creationId xmlns:a16="http://schemas.microsoft.com/office/drawing/2014/main" id="{00000000-0008-0000-0400-00005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4" name="Picture 3884" descr="shim">
          <a:extLst>
            <a:ext uri="{FF2B5EF4-FFF2-40B4-BE49-F238E27FC236}">
              <a16:creationId xmlns:a16="http://schemas.microsoft.com/office/drawing/2014/main" id="{00000000-0008-0000-0400-00005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5" name="Picture 3885" descr="shim">
          <a:extLst>
            <a:ext uri="{FF2B5EF4-FFF2-40B4-BE49-F238E27FC236}">
              <a16:creationId xmlns:a16="http://schemas.microsoft.com/office/drawing/2014/main" id="{00000000-0008-0000-0400-00005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6" name="Picture 3886" descr="shim">
          <a:extLst>
            <a:ext uri="{FF2B5EF4-FFF2-40B4-BE49-F238E27FC236}">
              <a16:creationId xmlns:a16="http://schemas.microsoft.com/office/drawing/2014/main" id="{00000000-0008-0000-0400-00005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7" name="Picture 3887" descr="shim">
          <a:extLst>
            <a:ext uri="{FF2B5EF4-FFF2-40B4-BE49-F238E27FC236}">
              <a16:creationId xmlns:a16="http://schemas.microsoft.com/office/drawing/2014/main" id="{00000000-0008-0000-0400-00005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8" name="Picture 3888" descr="shim">
          <a:extLst>
            <a:ext uri="{FF2B5EF4-FFF2-40B4-BE49-F238E27FC236}">
              <a16:creationId xmlns:a16="http://schemas.microsoft.com/office/drawing/2014/main" id="{00000000-0008-0000-0400-00005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79" name="Picture 3889" descr="shim">
          <a:extLst>
            <a:ext uri="{FF2B5EF4-FFF2-40B4-BE49-F238E27FC236}">
              <a16:creationId xmlns:a16="http://schemas.microsoft.com/office/drawing/2014/main" id="{00000000-0008-0000-0400-00005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0" name="Picture 3890" descr="shim">
          <a:extLst>
            <a:ext uri="{FF2B5EF4-FFF2-40B4-BE49-F238E27FC236}">
              <a16:creationId xmlns:a16="http://schemas.microsoft.com/office/drawing/2014/main" id="{00000000-0008-0000-0400-00005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1" name="Picture 3891" descr="shim">
          <a:extLst>
            <a:ext uri="{FF2B5EF4-FFF2-40B4-BE49-F238E27FC236}">
              <a16:creationId xmlns:a16="http://schemas.microsoft.com/office/drawing/2014/main" id="{00000000-0008-0000-0400-00005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2" name="Picture 3892" descr="shim">
          <a:extLst>
            <a:ext uri="{FF2B5EF4-FFF2-40B4-BE49-F238E27FC236}">
              <a16:creationId xmlns:a16="http://schemas.microsoft.com/office/drawing/2014/main" id="{00000000-0008-0000-0400-00005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3" name="Picture 3893" descr="shim">
          <a:extLst>
            <a:ext uri="{FF2B5EF4-FFF2-40B4-BE49-F238E27FC236}">
              <a16:creationId xmlns:a16="http://schemas.microsoft.com/office/drawing/2014/main" id="{00000000-0008-0000-0400-00005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4" name="Picture 3894" descr="shim">
          <a:extLst>
            <a:ext uri="{FF2B5EF4-FFF2-40B4-BE49-F238E27FC236}">
              <a16:creationId xmlns:a16="http://schemas.microsoft.com/office/drawing/2014/main" id="{00000000-0008-0000-0400-00006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5" name="Picture 3895" descr="shim">
          <a:extLst>
            <a:ext uri="{FF2B5EF4-FFF2-40B4-BE49-F238E27FC236}">
              <a16:creationId xmlns:a16="http://schemas.microsoft.com/office/drawing/2014/main" id="{00000000-0008-0000-0400-00006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6" name="Picture 3896" descr="shim">
          <a:extLst>
            <a:ext uri="{FF2B5EF4-FFF2-40B4-BE49-F238E27FC236}">
              <a16:creationId xmlns:a16="http://schemas.microsoft.com/office/drawing/2014/main" id="{00000000-0008-0000-0400-00006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7" name="Picture 3897" descr="shim">
          <a:extLst>
            <a:ext uri="{FF2B5EF4-FFF2-40B4-BE49-F238E27FC236}">
              <a16:creationId xmlns:a16="http://schemas.microsoft.com/office/drawing/2014/main" id="{00000000-0008-0000-0400-00006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8" name="Picture 3898" descr="shim">
          <a:extLst>
            <a:ext uri="{FF2B5EF4-FFF2-40B4-BE49-F238E27FC236}">
              <a16:creationId xmlns:a16="http://schemas.microsoft.com/office/drawing/2014/main" id="{00000000-0008-0000-0400-00006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89" name="Picture 3899" descr="shim">
          <a:extLst>
            <a:ext uri="{FF2B5EF4-FFF2-40B4-BE49-F238E27FC236}">
              <a16:creationId xmlns:a16="http://schemas.microsoft.com/office/drawing/2014/main" id="{00000000-0008-0000-0400-00006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0" name="Picture 3900" descr="shim">
          <a:extLst>
            <a:ext uri="{FF2B5EF4-FFF2-40B4-BE49-F238E27FC236}">
              <a16:creationId xmlns:a16="http://schemas.microsoft.com/office/drawing/2014/main" id="{00000000-0008-0000-0400-00006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1" name="Picture 3901" descr="shim">
          <a:extLst>
            <a:ext uri="{FF2B5EF4-FFF2-40B4-BE49-F238E27FC236}">
              <a16:creationId xmlns:a16="http://schemas.microsoft.com/office/drawing/2014/main" id="{00000000-0008-0000-0400-00006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2" name="Picture 3902" descr="shim">
          <a:extLst>
            <a:ext uri="{FF2B5EF4-FFF2-40B4-BE49-F238E27FC236}">
              <a16:creationId xmlns:a16="http://schemas.microsoft.com/office/drawing/2014/main" id="{00000000-0008-0000-0400-00006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3" name="Picture 3903" descr="shim">
          <a:extLst>
            <a:ext uri="{FF2B5EF4-FFF2-40B4-BE49-F238E27FC236}">
              <a16:creationId xmlns:a16="http://schemas.microsoft.com/office/drawing/2014/main" id="{00000000-0008-0000-0400-00006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4" name="Picture 3904" descr="shim">
          <a:extLst>
            <a:ext uri="{FF2B5EF4-FFF2-40B4-BE49-F238E27FC236}">
              <a16:creationId xmlns:a16="http://schemas.microsoft.com/office/drawing/2014/main" id="{00000000-0008-0000-0400-00006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5" name="Picture 3905" descr="shim">
          <a:extLst>
            <a:ext uri="{FF2B5EF4-FFF2-40B4-BE49-F238E27FC236}">
              <a16:creationId xmlns:a16="http://schemas.microsoft.com/office/drawing/2014/main" id="{00000000-0008-0000-0400-00006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6" name="Picture 3906" descr="shim">
          <a:extLst>
            <a:ext uri="{FF2B5EF4-FFF2-40B4-BE49-F238E27FC236}">
              <a16:creationId xmlns:a16="http://schemas.microsoft.com/office/drawing/2014/main" id="{00000000-0008-0000-0400-00006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7" name="Picture 3907" descr="shim">
          <a:extLst>
            <a:ext uri="{FF2B5EF4-FFF2-40B4-BE49-F238E27FC236}">
              <a16:creationId xmlns:a16="http://schemas.microsoft.com/office/drawing/2014/main" id="{00000000-0008-0000-0400-00006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8" name="Picture 3908" descr="shim">
          <a:extLst>
            <a:ext uri="{FF2B5EF4-FFF2-40B4-BE49-F238E27FC236}">
              <a16:creationId xmlns:a16="http://schemas.microsoft.com/office/drawing/2014/main" id="{00000000-0008-0000-0400-00006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799" name="Picture 3909" descr="shim">
          <a:extLst>
            <a:ext uri="{FF2B5EF4-FFF2-40B4-BE49-F238E27FC236}">
              <a16:creationId xmlns:a16="http://schemas.microsoft.com/office/drawing/2014/main" id="{00000000-0008-0000-0400-00006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0" name="Picture 3910" descr="shim">
          <a:extLst>
            <a:ext uri="{FF2B5EF4-FFF2-40B4-BE49-F238E27FC236}">
              <a16:creationId xmlns:a16="http://schemas.microsoft.com/office/drawing/2014/main" id="{00000000-0008-0000-0400-00007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1" name="Picture 3911" descr="shim">
          <a:extLst>
            <a:ext uri="{FF2B5EF4-FFF2-40B4-BE49-F238E27FC236}">
              <a16:creationId xmlns:a16="http://schemas.microsoft.com/office/drawing/2014/main" id="{00000000-0008-0000-0400-00007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2" name="Picture 3912" descr="shim">
          <a:extLst>
            <a:ext uri="{FF2B5EF4-FFF2-40B4-BE49-F238E27FC236}">
              <a16:creationId xmlns:a16="http://schemas.microsoft.com/office/drawing/2014/main" id="{00000000-0008-0000-0400-00007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3" name="Picture 3913" descr="shim">
          <a:extLst>
            <a:ext uri="{FF2B5EF4-FFF2-40B4-BE49-F238E27FC236}">
              <a16:creationId xmlns:a16="http://schemas.microsoft.com/office/drawing/2014/main" id="{00000000-0008-0000-0400-00007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4" name="Picture 3914" descr="shim">
          <a:extLst>
            <a:ext uri="{FF2B5EF4-FFF2-40B4-BE49-F238E27FC236}">
              <a16:creationId xmlns:a16="http://schemas.microsoft.com/office/drawing/2014/main" id="{00000000-0008-0000-0400-00007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5" name="Picture 3915" descr="shim">
          <a:extLst>
            <a:ext uri="{FF2B5EF4-FFF2-40B4-BE49-F238E27FC236}">
              <a16:creationId xmlns:a16="http://schemas.microsoft.com/office/drawing/2014/main" id="{00000000-0008-0000-0400-00007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6" name="Picture 3916" descr="shim">
          <a:extLst>
            <a:ext uri="{FF2B5EF4-FFF2-40B4-BE49-F238E27FC236}">
              <a16:creationId xmlns:a16="http://schemas.microsoft.com/office/drawing/2014/main" id="{00000000-0008-0000-0400-00007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7" name="Picture 3917" descr="shim">
          <a:extLst>
            <a:ext uri="{FF2B5EF4-FFF2-40B4-BE49-F238E27FC236}">
              <a16:creationId xmlns:a16="http://schemas.microsoft.com/office/drawing/2014/main" id="{00000000-0008-0000-0400-00007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8" name="Picture 3918" descr="shim">
          <a:extLst>
            <a:ext uri="{FF2B5EF4-FFF2-40B4-BE49-F238E27FC236}">
              <a16:creationId xmlns:a16="http://schemas.microsoft.com/office/drawing/2014/main" id="{00000000-0008-0000-0400-00007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09" name="Picture 3919" descr="shim">
          <a:extLst>
            <a:ext uri="{FF2B5EF4-FFF2-40B4-BE49-F238E27FC236}">
              <a16:creationId xmlns:a16="http://schemas.microsoft.com/office/drawing/2014/main" id="{00000000-0008-0000-0400-00007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0" name="Picture 3920" descr="shim">
          <a:extLst>
            <a:ext uri="{FF2B5EF4-FFF2-40B4-BE49-F238E27FC236}">
              <a16:creationId xmlns:a16="http://schemas.microsoft.com/office/drawing/2014/main" id="{00000000-0008-0000-0400-00007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1" name="Picture 3921" descr="shim">
          <a:extLst>
            <a:ext uri="{FF2B5EF4-FFF2-40B4-BE49-F238E27FC236}">
              <a16:creationId xmlns:a16="http://schemas.microsoft.com/office/drawing/2014/main" id="{00000000-0008-0000-0400-00007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2" name="Picture 3922" descr="shim">
          <a:extLst>
            <a:ext uri="{FF2B5EF4-FFF2-40B4-BE49-F238E27FC236}">
              <a16:creationId xmlns:a16="http://schemas.microsoft.com/office/drawing/2014/main" id="{00000000-0008-0000-0400-00007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3" name="Picture 3923" descr="shim">
          <a:extLst>
            <a:ext uri="{FF2B5EF4-FFF2-40B4-BE49-F238E27FC236}">
              <a16:creationId xmlns:a16="http://schemas.microsoft.com/office/drawing/2014/main" id="{00000000-0008-0000-0400-00007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4" name="Picture 3924" descr="shim">
          <a:extLst>
            <a:ext uri="{FF2B5EF4-FFF2-40B4-BE49-F238E27FC236}">
              <a16:creationId xmlns:a16="http://schemas.microsoft.com/office/drawing/2014/main" id="{00000000-0008-0000-0400-00007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5" name="Picture 3925" descr="shim">
          <a:extLst>
            <a:ext uri="{FF2B5EF4-FFF2-40B4-BE49-F238E27FC236}">
              <a16:creationId xmlns:a16="http://schemas.microsoft.com/office/drawing/2014/main" id="{00000000-0008-0000-0400-00007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6" name="Picture 3926" descr="shim">
          <a:extLst>
            <a:ext uri="{FF2B5EF4-FFF2-40B4-BE49-F238E27FC236}">
              <a16:creationId xmlns:a16="http://schemas.microsoft.com/office/drawing/2014/main" id="{00000000-0008-0000-0400-00008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7" name="Picture 3927" descr="shim">
          <a:extLst>
            <a:ext uri="{FF2B5EF4-FFF2-40B4-BE49-F238E27FC236}">
              <a16:creationId xmlns:a16="http://schemas.microsoft.com/office/drawing/2014/main" id="{00000000-0008-0000-0400-00008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8" name="Picture 3928" descr="shim">
          <a:extLst>
            <a:ext uri="{FF2B5EF4-FFF2-40B4-BE49-F238E27FC236}">
              <a16:creationId xmlns:a16="http://schemas.microsoft.com/office/drawing/2014/main" id="{00000000-0008-0000-0400-00008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19" name="Picture 3929" descr="shim">
          <a:extLst>
            <a:ext uri="{FF2B5EF4-FFF2-40B4-BE49-F238E27FC236}">
              <a16:creationId xmlns:a16="http://schemas.microsoft.com/office/drawing/2014/main" id="{00000000-0008-0000-0400-00008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0" name="Picture 3930" descr="shim">
          <a:extLst>
            <a:ext uri="{FF2B5EF4-FFF2-40B4-BE49-F238E27FC236}">
              <a16:creationId xmlns:a16="http://schemas.microsoft.com/office/drawing/2014/main" id="{00000000-0008-0000-0400-00008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1" name="Picture 3931" descr="shim">
          <a:extLst>
            <a:ext uri="{FF2B5EF4-FFF2-40B4-BE49-F238E27FC236}">
              <a16:creationId xmlns:a16="http://schemas.microsoft.com/office/drawing/2014/main" id="{00000000-0008-0000-0400-00008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2" name="Picture 3932" descr="shim">
          <a:extLst>
            <a:ext uri="{FF2B5EF4-FFF2-40B4-BE49-F238E27FC236}">
              <a16:creationId xmlns:a16="http://schemas.microsoft.com/office/drawing/2014/main" id="{00000000-0008-0000-0400-00008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3" name="Picture 3933" descr="shim">
          <a:extLst>
            <a:ext uri="{FF2B5EF4-FFF2-40B4-BE49-F238E27FC236}">
              <a16:creationId xmlns:a16="http://schemas.microsoft.com/office/drawing/2014/main" id="{00000000-0008-0000-0400-00008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4" name="Picture 3934" descr="shim">
          <a:extLst>
            <a:ext uri="{FF2B5EF4-FFF2-40B4-BE49-F238E27FC236}">
              <a16:creationId xmlns:a16="http://schemas.microsoft.com/office/drawing/2014/main" id="{00000000-0008-0000-0400-00008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5" name="Picture 3935" descr="shim">
          <a:extLst>
            <a:ext uri="{FF2B5EF4-FFF2-40B4-BE49-F238E27FC236}">
              <a16:creationId xmlns:a16="http://schemas.microsoft.com/office/drawing/2014/main" id="{00000000-0008-0000-0400-00008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6" name="Picture 3936" descr="shim">
          <a:extLst>
            <a:ext uri="{FF2B5EF4-FFF2-40B4-BE49-F238E27FC236}">
              <a16:creationId xmlns:a16="http://schemas.microsoft.com/office/drawing/2014/main" id="{00000000-0008-0000-0400-00008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7" name="Picture 3937" descr="shim">
          <a:extLst>
            <a:ext uri="{FF2B5EF4-FFF2-40B4-BE49-F238E27FC236}">
              <a16:creationId xmlns:a16="http://schemas.microsoft.com/office/drawing/2014/main" id="{00000000-0008-0000-0400-00008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8" name="Picture 3938" descr="shim">
          <a:extLst>
            <a:ext uri="{FF2B5EF4-FFF2-40B4-BE49-F238E27FC236}">
              <a16:creationId xmlns:a16="http://schemas.microsoft.com/office/drawing/2014/main" id="{00000000-0008-0000-0400-00008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29" name="Picture 3939" descr="shim">
          <a:extLst>
            <a:ext uri="{FF2B5EF4-FFF2-40B4-BE49-F238E27FC236}">
              <a16:creationId xmlns:a16="http://schemas.microsoft.com/office/drawing/2014/main" id="{00000000-0008-0000-0400-00008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0" name="Picture 3940" descr="shim">
          <a:extLst>
            <a:ext uri="{FF2B5EF4-FFF2-40B4-BE49-F238E27FC236}">
              <a16:creationId xmlns:a16="http://schemas.microsoft.com/office/drawing/2014/main" id="{00000000-0008-0000-0400-00008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1" name="Picture 3941" descr="shim">
          <a:extLst>
            <a:ext uri="{FF2B5EF4-FFF2-40B4-BE49-F238E27FC236}">
              <a16:creationId xmlns:a16="http://schemas.microsoft.com/office/drawing/2014/main" id="{00000000-0008-0000-0400-00008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2" name="Picture 3942" descr="shim">
          <a:extLst>
            <a:ext uri="{FF2B5EF4-FFF2-40B4-BE49-F238E27FC236}">
              <a16:creationId xmlns:a16="http://schemas.microsoft.com/office/drawing/2014/main" id="{00000000-0008-0000-0400-00009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3" name="Picture 3943" descr="shim">
          <a:extLst>
            <a:ext uri="{FF2B5EF4-FFF2-40B4-BE49-F238E27FC236}">
              <a16:creationId xmlns:a16="http://schemas.microsoft.com/office/drawing/2014/main" id="{00000000-0008-0000-0400-00009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4" name="Picture 3944" descr="shim">
          <a:extLst>
            <a:ext uri="{FF2B5EF4-FFF2-40B4-BE49-F238E27FC236}">
              <a16:creationId xmlns:a16="http://schemas.microsoft.com/office/drawing/2014/main" id="{00000000-0008-0000-0400-00009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5" name="Picture 3945" descr="shim">
          <a:extLst>
            <a:ext uri="{FF2B5EF4-FFF2-40B4-BE49-F238E27FC236}">
              <a16:creationId xmlns:a16="http://schemas.microsoft.com/office/drawing/2014/main" id="{00000000-0008-0000-0400-00009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6" name="Picture 3946" descr="shim">
          <a:extLst>
            <a:ext uri="{FF2B5EF4-FFF2-40B4-BE49-F238E27FC236}">
              <a16:creationId xmlns:a16="http://schemas.microsoft.com/office/drawing/2014/main" id="{00000000-0008-0000-0400-00009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7" name="Picture 3947" descr="shim">
          <a:extLst>
            <a:ext uri="{FF2B5EF4-FFF2-40B4-BE49-F238E27FC236}">
              <a16:creationId xmlns:a16="http://schemas.microsoft.com/office/drawing/2014/main" id="{00000000-0008-0000-0400-00009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8" name="Picture 3948" descr="shim">
          <a:extLst>
            <a:ext uri="{FF2B5EF4-FFF2-40B4-BE49-F238E27FC236}">
              <a16:creationId xmlns:a16="http://schemas.microsoft.com/office/drawing/2014/main" id="{00000000-0008-0000-0400-00009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39" name="Picture 3949" descr="shim">
          <a:extLst>
            <a:ext uri="{FF2B5EF4-FFF2-40B4-BE49-F238E27FC236}">
              <a16:creationId xmlns:a16="http://schemas.microsoft.com/office/drawing/2014/main" id="{00000000-0008-0000-0400-00009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0" name="Picture 3950" descr="shim">
          <a:extLst>
            <a:ext uri="{FF2B5EF4-FFF2-40B4-BE49-F238E27FC236}">
              <a16:creationId xmlns:a16="http://schemas.microsoft.com/office/drawing/2014/main" id="{00000000-0008-0000-0400-00009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1" name="Picture 3951" descr="shim">
          <a:extLst>
            <a:ext uri="{FF2B5EF4-FFF2-40B4-BE49-F238E27FC236}">
              <a16:creationId xmlns:a16="http://schemas.microsoft.com/office/drawing/2014/main" id="{00000000-0008-0000-0400-00009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2" name="Picture 3952" descr="shim">
          <a:extLst>
            <a:ext uri="{FF2B5EF4-FFF2-40B4-BE49-F238E27FC236}">
              <a16:creationId xmlns:a16="http://schemas.microsoft.com/office/drawing/2014/main" id="{00000000-0008-0000-0400-00009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3" name="Picture 3953" descr="shim">
          <a:extLst>
            <a:ext uri="{FF2B5EF4-FFF2-40B4-BE49-F238E27FC236}">
              <a16:creationId xmlns:a16="http://schemas.microsoft.com/office/drawing/2014/main" id="{00000000-0008-0000-0400-00009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4" name="Picture 3954" descr="shim">
          <a:extLst>
            <a:ext uri="{FF2B5EF4-FFF2-40B4-BE49-F238E27FC236}">
              <a16:creationId xmlns:a16="http://schemas.microsoft.com/office/drawing/2014/main" id="{00000000-0008-0000-0400-00009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5" name="Picture 3955" descr="shim">
          <a:extLst>
            <a:ext uri="{FF2B5EF4-FFF2-40B4-BE49-F238E27FC236}">
              <a16:creationId xmlns:a16="http://schemas.microsoft.com/office/drawing/2014/main" id="{00000000-0008-0000-0400-00009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6" name="Picture 3956" descr="shim">
          <a:extLst>
            <a:ext uri="{FF2B5EF4-FFF2-40B4-BE49-F238E27FC236}">
              <a16:creationId xmlns:a16="http://schemas.microsoft.com/office/drawing/2014/main" id="{00000000-0008-0000-0400-00009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7" name="Picture 3957" descr="shim">
          <a:extLst>
            <a:ext uri="{FF2B5EF4-FFF2-40B4-BE49-F238E27FC236}">
              <a16:creationId xmlns:a16="http://schemas.microsoft.com/office/drawing/2014/main" id="{00000000-0008-0000-0400-00009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8" name="Picture 3958" descr="shim">
          <a:extLst>
            <a:ext uri="{FF2B5EF4-FFF2-40B4-BE49-F238E27FC236}">
              <a16:creationId xmlns:a16="http://schemas.microsoft.com/office/drawing/2014/main" id="{00000000-0008-0000-0400-0000A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49" name="Picture 3959" descr="shim">
          <a:extLst>
            <a:ext uri="{FF2B5EF4-FFF2-40B4-BE49-F238E27FC236}">
              <a16:creationId xmlns:a16="http://schemas.microsoft.com/office/drawing/2014/main" id="{00000000-0008-0000-0400-0000A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0" name="Picture 3960" descr="shim">
          <a:extLst>
            <a:ext uri="{FF2B5EF4-FFF2-40B4-BE49-F238E27FC236}">
              <a16:creationId xmlns:a16="http://schemas.microsoft.com/office/drawing/2014/main" id="{00000000-0008-0000-0400-0000A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1" name="Picture 3961" descr="shim">
          <a:extLst>
            <a:ext uri="{FF2B5EF4-FFF2-40B4-BE49-F238E27FC236}">
              <a16:creationId xmlns:a16="http://schemas.microsoft.com/office/drawing/2014/main" id="{00000000-0008-0000-0400-0000A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2" name="Picture 3962" descr="shim">
          <a:extLst>
            <a:ext uri="{FF2B5EF4-FFF2-40B4-BE49-F238E27FC236}">
              <a16:creationId xmlns:a16="http://schemas.microsoft.com/office/drawing/2014/main" id="{00000000-0008-0000-0400-0000A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3" name="Picture 3963" descr="shim">
          <a:extLst>
            <a:ext uri="{FF2B5EF4-FFF2-40B4-BE49-F238E27FC236}">
              <a16:creationId xmlns:a16="http://schemas.microsoft.com/office/drawing/2014/main" id="{00000000-0008-0000-0400-0000A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4" name="Picture 3964" descr="shim">
          <a:extLst>
            <a:ext uri="{FF2B5EF4-FFF2-40B4-BE49-F238E27FC236}">
              <a16:creationId xmlns:a16="http://schemas.microsoft.com/office/drawing/2014/main" id="{00000000-0008-0000-0400-0000A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5" name="Picture 3965" descr="shim">
          <a:extLst>
            <a:ext uri="{FF2B5EF4-FFF2-40B4-BE49-F238E27FC236}">
              <a16:creationId xmlns:a16="http://schemas.microsoft.com/office/drawing/2014/main" id="{00000000-0008-0000-0400-0000A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6" name="Picture 3966" descr="shim">
          <a:extLst>
            <a:ext uri="{FF2B5EF4-FFF2-40B4-BE49-F238E27FC236}">
              <a16:creationId xmlns:a16="http://schemas.microsoft.com/office/drawing/2014/main" id="{00000000-0008-0000-0400-0000A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7" name="Picture 3967" descr="shim">
          <a:extLst>
            <a:ext uri="{FF2B5EF4-FFF2-40B4-BE49-F238E27FC236}">
              <a16:creationId xmlns:a16="http://schemas.microsoft.com/office/drawing/2014/main" id="{00000000-0008-0000-0400-0000A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8" name="Picture 3968" descr="shim">
          <a:extLst>
            <a:ext uri="{FF2B5EF4-FFF2-40B4-BE49-F238E27FC236}">
              <a16:creationId xmlns:a16="http://schemas.microsoft.com/office/drawing/2014/main" id="{00000000-0008-0000-0400-0000A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59" name="Picture 3969" descr="shim">
          <a:extLst>
            <a:ext uri="{FF2B5EF4-FFF2-40B4-BE49-F238E27FC236}">
              <a16:creationId xmlns:a16="http://schemas.microsoft.com/office/drawing/2014/main" id="{00000000-0008-0000-0400-0000A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0" name="Picture 3970" descr="shim">
          <a:extLst>
            <a:ext uri="{FF2B5EF4-FFF2-40B4-BE49-F238E27FC236}">
              <a16:creationId xmlns:a16="http://schemas.microsoft.com/office/drawing/2014/main" id="{00000000-0008-0000-0400-0000A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1" name="Picture 3971" descr="shim">
          <a:extLst>
            <a:ext uri="{FF2B5EF4-FFF2-40B4-BE49-F238E27FC236}">
              <a16:creationId xmlns:a16="http://schemas.microsoft.com/office/drawing/2014/main" id="{00000000-0008-0000-0400-0000A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2" name="Picture 3972" descr="shim">
          <a:extLst>
            <a:ext uri="{FF2B5EF4-FFF2-40B4-BE49-F238E27FC236}">
              <a16:creationId xmlns:a16="http://schemas.microsoft.com/office/drawing/2014/main" id="{00000000-0008-0000-0400-0000A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3" name="Picture 3973" descr="shim">
          <a:extLst>
            <a:ext uri="{FF2B5EF4-FFF2-40B4-BE49-F238E27FC236}">
              <a16:creationId xmlns:a16="http://schemas.microsoft.com/office/drawing/2014/main" id="{00000000-0008-0000-0400-0000A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4" name="Picture 3974" descr="shim">
          <a:extLst>
            <a:ext uri="{FF2B5EF4-FFF2-40B4-BE49-F238E27FC236}">
              <a16:creationId xmlns:a16="http://schemas.microsoft.com/office/drawing/2014/main" id="{00000000-0008-0000-0400-0000B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5" name="Picture 3975" descr="shim">
          <a:extLst>
            <a:ext uri="{FF2B5EF4-FFF2-40B4-BE49-F238E27FC236}">
              <a16:creationId xmlns:a16="http://schemas.microsoft.com/office/drawing/2014/main" id="{00000000-0008-0000-0400-0000B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6" name="Picture 3976" descr="shim">
          <a:extLst>
            <a:ext uri="{FF2B5EF4-FFF2-40B4-BE49-F238E27FC236}">
              <a16:creationId xmlns:a16="http://schemas.microsoft.com/office/drawing/2014/main" id="{00000000-0008-0000-0400-0000B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7" name="Picture 3977" descr="shim">
          <a:extLst>
            <a:ext uri="{FF2B5EF4-FFF2-40B4-BE49-F238E27FC236}">
              <a16:creationId xmlns:a16="http://schemas.microsoft.com/office/drawing/2014/main" id="{00000000-0008-0000-0400-0000B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8" name="Picture 3978" descr="shim">
          <a:extLst>
            <a:ext uri="{FF2B5EF4-FFF2-40B4-BE49-F238E27FC236}">
              <a16:creationId xmlns:a16="http://schemas.microsoft.com/office/drawing/2014/main" id="{00000000-0008-0000-0400-0000B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69" name="Picture 3979" descr="shim">
          <a:extLst>
            <a:ext uri="{FF2B5EF4-FFF2-40B4-BE49-F238E27FC236}">
              <a16:creationId xmlns:a16="http://schemas.microsoft.com/office/drawing/2014/main" id="{00000000-0008-0000-0400-0000B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0" name="Picture 3980" descr="shim">
          <a:extLst>
            <a:ext uri="{FF2B5EF4-FFF2-40B4-BE49-F238E27FC236}">
              <a16:creationId xmlns:a16="http://schemas.microsoft.com/office/drawing/2014/main" id="{00000000-0008-0000-0400-0000B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1" name="Picture 3981" descr="shim">
          <a:extLst>
            <a:ext uri="{FF2B5EF4-FFF2-40B4-BE49-F238E27FC236}">
              <a16:creationId xmlns:a16="http://schemas.microsoft.com/office/drawing/2014/main" id="{00000000-0008-0000-0400-0000B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2" name="Picture 3982" descr="shim">
          <a:extLst>
            <a:ext uri="{FF2B5EF4-FFF2-40B4-BE49-F238E27FC236}">
              <a16:creationId xmlns:a16="http://schemas.microsoft.com/office/drawing/2014/main" id="{00000000-0008-0000-0400-0000B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3" name="Picture 3983" descr="shim">
          <a:extLst>
            <a:ext uri="{FF2B5EF4-FFF2-40B4-BE49-F238E27FC236}">
              <a16:creationId xmlns:a16="http://schemas.microsoft.com/office/drawing/2014/main" id="{00000000-0008-0000-0400-0000B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4" name="Picture 3984" descr="shim">
          <a:extLst>
            <a:ext uri="{FF2B5EF4-FFF2-40B4-BE49-F238E27FC236}">
              <a16:creationId xmlns:a16="http://schemas.microsoft.com/office/drawing/2014/main" id="{00000000-0008-0000-0400-0000B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5" name="Picture 3985" descr="shim">
          <a:extLst>
            <a:ext uri="{FF2B5EF4-FFF2-40B4-BE49-F238E27FC236}">
              <a16:creationId xmlns:a16="http://schemas.microsoft.com/office/drawing/2014/main" id="{00000000-0008-0000-0400-0000B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6" name="Picture 3986" descr="shim">
          <a:extLst>
            <a:ext uri="{FF2B5EF4-FFF2-40B4-BE49-F238E27FC236}">
              <a16:creationId xmlns:a16="http://schemas.microsoft.com/office/drawing/2014/main" id="{00000000-0008-0000-0400-0000B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7" name="Picture 3987" descr="shim">
          <a:extLst>
            <a:ext uri="{FF2B5EF4-FFF2-40B4-BE49-F238E27FC236}">
              <a16:creationId xmlns:a16="http://schemas.microsoft.com/office/drawing/2014/main" id="{00000000-0008-0000-0400-0000B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8" name="Picture 3988" descr="shim">
          <a:extLst>
            <a:ext uri="{FF2B5EF4-FFF2-40B4-BE49-F238E27FC236}">
              <a16:creationId xmlns:a16="http://schemas.microsoft.com/office/drawing/2014/main" id="{00000000-0008-0000-0400-0000B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79" name="Picture 3989" descr="shim">
          <a:extLst>
            <a:ext uri="{FF2B5EF4-FFF2-40B4-BE49-F238E27FC236}">
              <a16:creationId xmlns:a16="http://schemas.microsoft.com/office/drawing/2014/main" id="{00000000-0008-0000-0400-0000B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0" name="Picture 3990" descr="shim">
          <a:extLst>
            <a:ext uri="{FF2B5EF4-FFF2-40B4-BE49-F238E27FC236}">
              <a16:creationId xmlns:a16="http://schemas.microsoft.com/office/drawing/2014/main" id="{00000000-0008-0000-0400-0000C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1" name="Picture 3991" descr="shim">
          <a:extLst>
            <a:ext uri="{FF2B5EF4-FFF2-40B4-BE49-F238E27FC236}">
              <a16:creationId xmlns:a16="http://schemas.microsoft.com/office/drawing/2014/main" id="{00000000-0008-0000-0400-0000C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2" name="Picture 3992" descr="shim">
          <a:extLst>
            <a:ext uri="{FF2B5EF4-FFF2-40B4-BE49-F238E27FC236}">
              <a16:creationId xmlns:a16="http://schemas.microsoft.com/office/drawing/2014/main" id="{00000000-0008-0000-0400-0000C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3" name="Picture 3993" descr="shim">
          <a:extLst>
            <a:ext uri="{FF2B5EF4-FFF2-40B4-BE49-F238E27FC236}">
              <a16:creationId xmlns:a16="http://schemas.microsoft.com/office/drawing/2014/main" id="{00000000-0008-0000-0400-0000C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4" name="Picture 3994" descr="shim">
          <a:extLst>
            <a:ext uri="{FF2B5EF4-FFF2-40B4-BE49-F238E27FC236}">
              <a16:creationId xmlns:a16="http://schemas.microsoft.com/office/drawing/2014/main" id="{00000000-0008-0000-0400-0000C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5" name="Picture 3995" descr="shim">
          <a:extLst>
            <a:ext uri="{FF2B5EF4-FFF2-40B4-BE49-F238E27FC236}">
              <a16:creationId xmlns:a16="http://schemas.microsoft.com/office/drawing/2014/main" id="{00000000-0008-0000-0400-0000C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6" name="Picture 3996" descr="shim">
          <a:extLst>
            <a:ext uri="{FF2B5EF4-FFF2-40B4-BE49-F238E27FC236}">
              <a16:creationId xmlns:a16="http://schemas.microsoft.com/office/drawing/2014/main" id="{00000000-0008-0000-0400-0000C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7" name="Picture 3997" descr="shim">
          <a:extLst>
            <a:ext uri="{FF2B5EF4-FFF2-40B4-BE49-F238E27FC236}">
              <a16:creationId xmlns:a16="http://schemas.microsoft.com/office/drawing/2014/main" id="{00000000-0008-0000-0400-0000C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8" name="Picture 3998" descr="shim">
          <a:extLst>
            <a:ext uri="{FF2B5EF4-FFF2-40B4-BE49-F238E27FC236}">
              <a16:creationId xmlns:a16="http://schemas.microsoft.com/office/drawing/2014/main" id="{00000000-0008-0000-0400-0000C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89" name="Picture 3999" descr="shim">
          <a:extLst>
            <a:ext uri="{FF2B5EF4-FFF2-40B4-BE49-F238E27FC236}">
              <a16:creationId xmlns:a16="http://schemas.microsoft.com/office/drawing/2014/main" id="{00000000-0008-0000-0400-0000C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0" name="Picture 4000" descr="shim">
          <a:extLst>
            <a:ext uri="{FF2B5EF4-FFF2-40B4-BE49-F238E27FC236}">
              <a16:creationId xmlns:a16="http://schemas.microsoft.com/office/drawing/2014/main" id="{00000000-0008-0000-0400-0000C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1" name="Picture 4001" descr="shim">
          <a:extLst>
            <a:ext uri="{FF2B5EF4-FFF2-40B4-BE49-F238E27FC236}">
              <a16:creationId xmlns:a16="http://schemas.microsoft.com/office/drawing/2014/main" id="{00000000-0008-0000-0400-0000C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2" name="Picture 4002" descr="shim">
          <a:extLst>
            <a:ext uri="{FF2B5EF4-FFF2-40B4-BE49-F238E27FC236}">
              <a16:creationId xmlns:a16="http://schemas.microsoft.com/office/drawing/2014/main" id="{00000000-0008-0000-0400-0000C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3" name="Picture 4003" descr="shim">
          <a:extLst>
            <a:ext uri="{FF2B5EF4-FFF2-40B4-BE49-F238E27FC236}">
              <a16:creationId xmlns:a16="http://schemas.microsoft.com/office/drawing/2014/main" id="{00000000-0008-0000-0400-0000C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4" name="Picture 4004" descr="shim">
          <a:extLst>
            <a:ext uri="{FF2B5EF4-FFF2-40B4-BE49-F238E27FC236}">
              <a16:creationId xmlns:a16="http://schemas.microsoft.com/office/drawing/2014/main" id="{00000000-0008-0000-0400-0000C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5" name="Picture 4005" descr="shim">
          <a:extLst>
            <a:ext uri="{FF2B5EF4-FFF2-40B4-BE49-F238E27FC236}">
              <a16:creationId xmlns:a16="http://schemas.microsoft.com/office/drawing/2014/main" id="{00000000-0008-0000-0400-0000C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6" name="Picture 4006" descr="shim">
          <a:extLst>
            <a:ext uri="{FF2B5EF4-FFF2-40B4-BE49-F238E27FC236}">
              <a16:creationId xmlns:a16="http://schemas.microsoft.com/office/drawing/2014/main" id="{00000000-0008-0000-0400-0000D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7" name="Picture 4007" descr="shim">
          <a:extLst>
            <a:ext uri="{FF2B5EF4-FFF2-40B4-BE49-F238E27FC236}">
              <a16:creationId xmlns:a16="http://schemas.microsoft.com/office/drawing/2014/main" id="{00000000-0008-0000-0400-0000D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8" name="Picture 4008" descr="shim">
          <a:extLst>
            <a:ext uri="{FF2B5EF4-FFF2-40B4-BE49-F238E27FC236}">
              <a16:creationId xmlns:a16="http://schemas.microsoft.com/office/drawing/2014/main" id="{00000000-0008-0000-0400-0000D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899" name="Picture 4009" descr="shim">
          <a:extLst>
            <a:ext uri="{FF2B5EF4-FFF2-40B4-BE49-F238E27FC236}">
              <a16:creationId xmlns:a16="http://schemas.microsoft.com/office/drawing/2014/main" id="{00000000-0008-0000-0400-0000D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0" name="Picture 4010" descr="shim">
          <a:extLst>
            <a:ext uri="{FF2B5EF4-FFF2-40B4-BE49-F238E27FC236}">
              <a16:creationId xmlns:a16="http://schemas.microsoft.com/office/drawing/2014/main" id="{00000000-0008-0000-0400-0000D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1" name="Picture 4011" descr="shim">
          <a:extLst>
            <a:ext uri="{FF2B5EF4-FFF2-40B4-BE49-F238E27FC236}">
              <a16:creationId xmlns:a16="http://schemas.microsoft.com/office/drawing/2014/main" id="{00000000-0008-0000-0400-0000D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2" name="Picture 4012" descr="shim">
          <a:extLst>
            <a:ext uri="{FF2B5EF4-FFF2-40B4-BE49-F238E27FC236}">
              <a16:creationId xmlns:a16="http://schemas.microsoft.com/office/drawing/2014/main" id="{00000000-0008-0000-0400-0000D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3" name="Picture 4013" descr="shim">
          <a:extLst>
            <a:ext uri="{FF2B5EF4-FFF2-40B4-BE49-F238E27FC236}">
              <a16:creationId xmlns:a16="http://schemas.microsoft.com/office/drawing/2014/main" id="{00000000-0008-0000-0400-0000D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4" name="Picture 4014" descr="shim">
          <a:extLst>
            <a:ext uri="{FF2B5EF4-FFF2-40B4-BE49-F238E27FC236}">
              <a16:creationId xmlns:a16="http://schemas.microsoft.com/office/drawing/2014/main" id="{00000000-0008-0000-0400-0000D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5" name="Picture 4015" descr="shim">
          <a:extLst>
            <a:ext uri="{FF2B5EF4-FFF2-40B4-BE49-F238E27FC236}">
              <a16:creationId xmlns:a16="http://schemas.microsoft.com/office/drawing/2014/main" id="{00000000-0008-0000-0400-0000D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6" name="Picture 4016" descr="shim">
          <a:extLst>
            <a:ext uri="{FF2B5EF4-FFF2-40B4-BE49-F238E27FC236}">
              <a16:creationId xmlns:a16="http://schemas.microsoft.com/office/drawing/2014/main" id="{00000000-0008-0000-0400-0000D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7" name="Picture 4017" descr="shim">
          <a:extLst>
            <a:ext uri="{FF2B5EF4-FFF2-40B4-BE49-F238E27FC236}">
              <a16:creationId xmlns:a16="http://schemas.microsoft.com/office/drawing/2014/main" id="{00000000-0008-0000-0400-0000D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8" name="Picture 4018" descr="shim">
          <a:extLst>
            <a:ext uri="{FF2B5EF4-FFF2-40B4-BE49-F238E27FC236}">
              <a16:creationId xmlns:a16="http://schemas.microsoft.com/office/drawing/2014/main" id="{00000000-0008-0000-0400-0000D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09" name="Picture 4019" descr="shim">
          <a:extLst>
            <a:ext uri="{FF2B5EF4-FFF2-40B4-BE49-F238E27FC236}">
              <a16:creationId xmlns:a16="http://schemas.microsoft.com/office/drawing/2014/main" id="{00000000-0008-0000-0400-0000D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0" name="Picture 4020" descr="shim">
          <a:extLst>
            <a:ext uri="{FF2B5EF4-FFF2-40B4-BE49-F238E27FC236}">
              <a16:creationId xmlns:a16="http://schemas.microsoft.com/office/drawing/2014/main" id="{00000000-0008-0000-0400-0000D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1" name="Picture 4021" descr="shim">
          <a:extLst>
            <a:ext uri="{FF2B5EF4-FFF2-40B4-BE49-F238E27FC236}">
              <a16:creationId xmlns:a16="http://schemas.microsoft.com/office/drawing/2014/main" id="{00000000-0008-0000-0400-0000D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2" name="Picture 4022" descr="shim">
          <a:extLst>
            <a:ext uri="{FF2B5EF4-FFF2-40B4-BE49-F238E27FC236}">
              <a16:creationId xmlns:a16="http://schemas.microsoft.com/office/drawing/2014/main" id="{00000000-0008-0000-0400-0000E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3" name="Picture 4023" descr="shim">
          <a:extLst>
            <a:ext uri="{FF2B5EF4-FFF2-40B4-BE49-F238E27FC236}">
              <a16:creationId xmlns:a16="http://schemas.microsoft.com/office/drawing/2014/main" id="{00000000-0008-0000-0400-0000E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4" name="Picture 4024" descr="shim">
          <a:extLst>
            <a:ext uri="{FF2B5EF4-FFF2-40B4-BE49-F238E27FC236}">
              <a16:creationId xmlns:a16="http://schemas.microsoft.com/office/drawing/2014/main" id="{00000000-0008-0000-0400-0000E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5" name="Picture 4025" descr="shim">
          <a:extLst>
            <a:ext uri="{FF2B5EF4-FFF2-40B4-BE49-F238E27FC236}">
              <a16:creationId xmlns:a16="http://schemas.microsoft.com/office/drawing/2014/main" id="{00000000-0008-0000-0400-0000E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6" name="Picture 4026" descr="shim">
          <a:extLst>
            <a:ext uri="{FF2B5EF4-FFF2-40B4-BE49-F238E27FC236}">
              <a16:creationId xmlns:a16="http://schemas.microsoft.com/office/drawing/2014/main" id="{00000000-0008-0000-0400-0000E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7" name="Picture 4027" descr="shim">
          <a:extLst>
            <a:ext uri="{FF2B5EF4-FFF2-40B4-BE49-F238E27FC236}">
              <a16:creationId xmlns:a16="http://schemas.microsoft.com/office/drawing/2014/main" id="{00000000-0008-0000-0400-0000E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8" name="Picture 4028" descr="shim">
          <a:extLst>
            <a:ext uri="{FF2B5EF4-FFF2-40B4-BE49-F238E27FC236}">
              <a16:creationId xmlns:a16="http://schemas.microsoft.com/office/drawing/2014/main" id="{00000000-0008-0000-0400-0000E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19" name="Picture 4029" descr="shim">
          <a:extLst>
            <a:ext uri="{FF2B5EF4-FFF2-40B4-BE49-F238E27FC236}">
              <a16:creationId xmlns:a16="http://schemas.microsoft.com/office/drawing/2014/main" id="{00000000-0008-0000-0400-0000E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0" name="Picture 4030" descr="shim">
          <a:extLst>
            <a:ext uri="{FF2B5EF4-FFF2-40B4-BE49-F238E27FC236}">
              <a16:creationId xmlns:a16="http://schemas.microsoft.com/office/drawing/2014/main" id="{00000000-0008-0000-0400-0000E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1" name="Picture 4031" descr="shim">
          <a:extLst>
            <a:ext uri="{FF2B5EF4-FFF2-40B4-BE49-F238E27FC236}">
              <a16:creationId xmlns:a16="http://schemas.microsoft.com/office/drawing/2014/main" id="{00000000-0008-0000-0400-0000E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2" name="Picture 4032" descr="shim">
          <a:extLst>
            <a:ext uri="{FF2B5EF4-FFF2-40B4-BE49-F238E27FC236}">
              <a16:creationId xmlns:a16="http://schemas.microsoft.com/office/drawing/2014/main" id="{00000000-0008-0000-0400-0000E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3" name="Picture 4033" descr="shim">
          <a:extLst>
            <a:ext uri="{FF2B5EF4-FFF2-40B4-BE49-F238E27FC236}">
              <a16:creationId xmlns:a16="http://schemas.microsoft.com/office/drawing/2014/main" id="{00000000-0008-0000-0400-0000E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4" name="Picture 4034" descr="shim">
          <a:extLst>
            <a:ext uri="{FF2B5EF4-FFF2-40B4-BE49-F238E27FC236}">
              <a16:creationId xmlns:a16="http://schemas.microsoft.com/office/drawing/2014/main" id="{00000000-0008-0000-0400-0000E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5" name="Picture 4035" descr="shim">
          <a:extLst>
            <a:ext uri="{FF2B5EF4-FFF2-40B4-BE49-F238E27FC236}">
              <a16:creationId xmlns:a16="http://schemas.microsoft.com/office/drawing/2014/main" id="{00000000-0008-0000-0400-0000E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6" name="Picture 4036" descr="shim">
          <a:extLst>
            <a:ext uri="{FF2B5EF4-FFF2-40B4-BE49-F238E27FC236}">
              <a16:creationId xmlns:a16="http://schemas.microsoft.com/office/drawing/2014/main" id="{00000000-0008-0000-0400-0000E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7" name="Picture 4037" descr="shim">
          <a:extLst>
            <a:ext uri="{FF2B5EF4-FFF2-40B4-BE49-F238E27FC236}">
              <a16:creationId xmlns:a16="http://schemas.microsoft.com/office/drawing/2014/main" id="{00000000-0008-0000-0400-0000E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8" name="Picture 4038" descr="shim">
          <a:extLst>
            <a:ext uri="{FF2B5EF4-FFF2-40B4-BE49-F238E27FC236}">
              <a16:creationId xmlns:a16="http://schemas.microsoft.com/office/drawing/2014/main" id="{00000000-0008-0000-0400-0000F0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29" name="Picture 4039" descr="shim">
          <a:extLst>
            <a:ext uri="{FF2B5EF4-FFF2-40B4-BE49-F238E27FC236}">
              <a16:creationId xmlns:a16="http://schemas.microsoft.com/office/drawing/2014/main" id="{00000000-0008-0000-0400-0000F1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0" name="Picture 4040" descr="shim">
          <a:extLst>
            <a:ext uri="{FF2B5EF4-FFF2-40B4-BE49-F238E27FC236}">
              <a16:creationId xmlns:a16="http://schemas.microsoft.com/office/drawing/2014/main" id="{00000000-0008-0000-0400-0000F2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1" name="Picture 4041" descr="shim">
          <a:extLst>
            <a:ext uri="{FF2B5EF4-FFF2-40B4-BE49-F238E27FC236}">
              <a16:creationId xmlns:a16="http://schemas.microsoft.com/office/drawing/2014/main" id="{00000000-0008-0000-0400-0000F3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2" name="Picture 4042" descr="shim">
          <a:extLst>
            <a:ext uri="{FF2B5EF4-FFF2-40B4-BE49-F238E27FC236}">
              <a16:creationId xmlns:a16="http://schemas.microsoft.com/office/drawing/2014/main" id="{00000000-0008-0000-0400-0000F4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3" name="Picture 4043" descr="shim">
          <a:extLst>
            <a:ext uri="{FF2B5EF4-FFF2-40B4-BE49-F238E27FC236}">
              <a16:creationId xmlns:a16="http://schemas.microsoft.com/office/drawing/2014/main" id="{00000000-0008-0000-0400-0000F5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4" name="Picture 4044" descr="shim">
          <a:extLst>
            <a:ext uri="{FF2B5EF4-FFF2-40B4-BE49-F238E27FC236}">
              <a16:creationId xmlns:a16="http://schemas.microsoft.com/office/drawing/2014/main" id="{00000000-0008-0000-0400-0000F6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5" name="Picture 4045" descr="shim">
          <a:extLst>
            <a:ext uri="{FF2B5EF4-FFF2-40B4-BE49-F238E27FC236}">
              <a16:creationId xmlns:a16="http://schemas.microsoft.com/office/drawing/2014/main" id="{00000000-0008-0000-0400-0000F7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6" name="Picture 4046" descr="shim">
          <a:extLst>
            <a:ext uri="{FF2B5EF4-FFF2-40B4-BE49-F238E27FC236}">
              <a16:creationId xmlns:a16="http://schemas.microsoft.com/office/drawing/2014/main" id="{00000000-0008-0000-0400-0000F8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7" name="Picture 4047" descr="shim">
          <a:extLst>
            <a:ext uri="{FF2B5EF4-FFF2-40B4-BE49-F238E27FC236}">
              <a16:creationId xmlns:a16="http://schemas.microsoft.com/office/drawing/2014/main" id="{00000000-0008-0000-0400-0000F9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8" name="Picture 4048" descr="shim">
          <a:extLst>
            <a:ext uri="{FF2B5EF4-FFF2-40B4-BE49-F238E27FC236}">
              <a16:creationId xmlns:a16="http://schemas.microsoft.com/office/drawing/2014/main" id="{00000000-0008-0000-0400-0000FA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39" name="Picture 4049" descr="shim">
          <a:extLst>
            <a:ext uri="{FF2B5EF4-FFF2-40B4-BE49-F238E27FC236}">
              <a16:creationId xmlns:a16="http://schemas.microsoft.com/office/drawing/2014/main" id="{00000000-0008-0000-0400-0000FB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0" name="Picture 4050" descr="shim">
          <a:extLst>
            <a:ext uri="{FF2B5EF4-FFF2-40B4-BE49-F238E27FC236}">
              <a16:creationId xmlns:a16="http://schemas.microsoft.com/office/drawing/2014/main" id="{00000000-0008-0000-0400-0000FC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1" name="Picture 4051" descr="shim">
          <a:extLst>
            <a:ext uri="{FF2B5EF4-FFF2-40B4-BE49-F238E27FC236}">
              <a16:creationId xmlns:a16="http://schemas.microsoft.com/office/drawing/2014/main" id="{00000000-0008-0000-0400-0000FD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2" name="Picture 4052" descr="shim">
          <a:extLst>
            <a:ext uri="{FF2B5EF4-FFF2-40B4-BE49-F238E27FC236}">
              <a16:creationId xmlns:a16="http://schemas.microsoft.com/office/drawing/2014/main" id="{00000000-0008-0000-0400-0000FE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3" name="Picture 4053" descr="shim">
          <a:extLst>
            <a:ext uri="{FF2B5EF4-FFF2-40B4-BE49-F238E27FC236}">
              <a16:creationId xmlns:a16="http://schemas.microsoft.com/office/drawing/2014/main" id="{00000000-0008-0000-0400-0000FFC6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4" name="Picture 4054" descr="shim">
          <a:extLst>
            <a:ext uri="{FF2B5EF4-FFF2-40B4-BE49-F238E27FC236}">
              <a16:creationId xmlns:a16="http://schemas.microsoft.com/office/drawing/2014/main" id="{00000000-0008-0000-0400-00000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5" name="Picture 4055" descr="shim">
          <a:extLst>
            <a:ext uri="{FF2B5EF4-FFF2-40B4-BE49-F238E27FC236}">
              <a16:creationId xmlns:a16="http://schemas.microsoft.com/office/drawing/2014/main" id="{00000000-0008-0000-0400-00000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6" name="Picture 4056" descr="shim">
          <a:extLst>
            <a:ext uri="{FF2B5EF4-FFF2-40B4-BE49-F238E27FC236}">
              <a16:creationId xmlns:a16="http://schemas.microsoft.com/office/drawing/2014/main" id="{00000000-0008-0000-0400-00000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7" name="Picture 4057" descr="shim">
          <a:extLst>
            <a:ext uri="{FF2B5EF4-FFF2-40B4-BE49-F238E27FC236}">
              <a16:creationId xmlns:a16="http://schemas.microsoft.com/office/drawing/2014/main" id="{00000000-0008-0000-0400-00000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8" name="Picture 4058" descr="shim">
          <a:extLst>
            <a:ext uri="{FF2B5EF4-FFF2-40B4-BE49-F238E27FC236}">
              <a16:creationId xmlns:a16="http://schemas.microsoft.com/office/drawing/2014/main" id="{00000000-0008-0000-0400-00000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49" name="Picture 4059" descr="shim">
          <a:extLst>
            <a:ext uri="{FF2B5EF4-FFF2-40B4-BE49-F238E27FC236}">
              <a16:creationId xmlns:a16="http://schemas.microsoft.com/office/drawing/2014/main" id="{00000000-0008-0000-0400-00000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0" name="Picture 4060" descr="shim">
          <a:extLst>
            <a:ext uri="{FF2B5EF4-FFF2-40B4-BE49-F238E27FC236}">
              <a16:creationId xmlns:a16="http://schemas.microsoft.com/office/drawing/2014/main" id="{00000000-0008-0000-0400-00000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1" name="Picture 4061" descr="shim">
          <a:extLst>
            <a:ext uri="{FF2B5EF4-FFF2-40B4-BE49-F238E27FC236}">
              <a16:creationId xmlns:a16="http://schemas.microsoft.com/office/drawing/2014/main" id="{00000000-0008-0000-0400-00000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2" name="Picture 4062" descr="shim">
          <a:extLst>
            <a:ext uri="{FF2B5EF4-FFF2-40B4-BE49-F238E27FC236}">
              <a16:creationId xmlns:a16="http://schemas.microsoft.com/office/drawing/2014/main" id="{00000000-0008-0000-0400-00000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3" name="Picture 4063" descr="shim">
          <a:extLst>
            <a:ext uri="{FF2B5EF4-FFF2-40B4-BE49-F238E27FC236}">
              <a16:creationId xmlns:a16="http://schemas.microsoft.com/office/drawing/2014/main" id="{00000000-0008-0000-0400-00000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4" name="Picture 4064" descr="shim">
          <a:extLst>
            <a:ext uri="{FF2B5EF4-FFF2-40B4-BE49-F238E27FC236}">
              <a16:creationId xmlns:a16="http://schemas.microsoft.com/office/drawing/2014/main" id="{00000000-0008-0000-0400-00000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5" name="Picture 4065" descr="shim">
          <a:extLst>
            <a:ext uri="{FF2B5EF4-FFF2-40B4-BE49-F238E27FC236}">
              <a16:creationId xmlns:a16="http://schemas.microsoft.com/office/drawing/2014/main" id="{00000000-0008-0000-0400-00000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6" name="Picture 4066" descr="shim">
          <a:extLst>
            <a:ext uri="{FF2B5EF4-FFF2-40B4-BE49-F238E27FC236}">
              <a16:creationId xmlns:a16="http://schemas.microsoft.com/office/drawing/2014/main" id="{00000000-0008-0000-0400-00000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7" name="Picture 4067" descr="shim">
          <a:extLst>
            <a:ext uri="{FF2B5EF4-FFF2-40B4-BE49-F238E27FC236}">
              <a16:creationId xmlns:a16="http://schemas.microsoft.com/office/drawing/2014/main" id="{00000000-0008-0000-0400-00000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8" name="Picture 4068" descr="shim">
          <a:extLst>
            <a:ext uri="{FF2B5EF4-FFF2-40B4-BE49-F238E27FC236}">
              <a16:creationId xmlns:a16="http://schemas.microsoft.com/office/drawing/2014/main" id="{00000000-0008-0000-0400-00000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59" name="Picture 4069" descr="shim">
          <a:extLst>
            <a:ext uri="{FF2B5EF4-FFF2-40B4-BE49-F238E27FC236}">
              <a16:creationId xmlns:a16="http://schemas.microsoft.com/office/drawing/2014/main" id="{00000000-0008-0000-0400-00000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0" name="Picture 4070" descr="shim">
          <a:extLst>
            <a:ext uri="{FF2B5EF4-FFF2-40B4-BE49-F238E27FC236}">
              <a16:creationId xmlns:a16="http://schemas.microsoft.com/office/drawing/2014/main" id="{00000000-0008-0000-0400-00001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1" name="Picture 4071" descr="shim">
          <a:extLst>
            <a:ext uri="{FF2B5EF4-FFF2-40B4-BE49-F238E27FC236}">
              <a16:creationId xmlns:a16="http://schemas.microsoft.com/office/drawing/2014/main" id="{00000000-0008-0000-0400-00001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2" name="Picture 4072" descr="shim">
          <a:extLst>
            <a:ext uri="{FF2B5EF4-FFF2-40B4-BE49-F238E27FC236}">
              <a16:creationId xmlns:a16="http://schemas.microsoft.com/office/drawing/2014/main" id="{00000000-0008-0000-0400-00001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3" name="Picture 4073" descr="shim">
          <a:extLst>
            <a:ext uri="{FF2B5EF4-FFF2-40B4-BE49-F238E27FC236}">
              <a16:creationId xmlns:a16="http://schemas.microsoft.com/office/drawing/2014/main" id="{00000000-0008-0000-0400-00001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4" name="Picture 4074" descr="shim">
          <a:extLst>
            <a:ext uri="{FF2B5EF4-FFF2-40B4-BE49-F238E27FC236}">
              <a16:creationId xmlns:a16="http://schemas.microsoft.com/office/drawing/2014/main" id="{00000000-0008-0000-0400-00001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5" name="Picture 4075" descr="shim">
          <a:extLst>
            <a:ext uri="{FF2B5EF4-FFF2-40B4-BE49-F238E27FC236}">
              <a16:creationId xmlns:a16="http://schemas.microsoft.com/office/drawing/2014/main" id="{00000000-0008-0000-0400-00001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6" name="Picture 4076" descr="shim">
          <a:extLst>
            <a:ext uri="{FF2B5EF4-FFF2-40B4-BE49-F238E27FC236}">
              <a16:creationId xmlns:a16="http://schemas.microsoft.com/office/drawing/2014/main" id="{00000000-0008-0000-0400-00001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7" name="Picture 4077" descr="shim">
          <a:extLst>
            <a:ext uri="{FF2B5EF4-FFF2-40B4-BE49-F238E27FC236}">
              <a16:creationId xmlns:a16="http://schemas.microsoft.com/office/drawing/2014/main" id="{00000000-0008-0000-0400-00001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8" name="Picture 4078" descr="shim">
          <a:extLst>
            <a:ext uri="{FF2B5EF4-FFF2-40B4-BE49-F238E27FC236}">
              <a16:creationId xmlns:a16="http://schemas.microsoft.com/office/drawing/2014/main" id="{00000000-0008-0000-0400-00001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69" name="Picture 4079" descr="shim">
          <a:extLst>
            <a:ext uri="{FF2B5EF4-FFF2-40B4-BE49-F238E27FC236}">
              <a16:creationId xmlns:a16="http://schemas.microsoft.com/office/drawing/2014/main" id="{00000000-0008-0000-0400-00001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0" name="Picture 4080" descr="shim">
          <a:extLst>
            <a:ext uri="{FF2B5EF4-FFF2-40B4-BE49-F238E27FC236}">
              <a16:creationId xmlns:a16="http://schemas.microsoft.com/office/drawing/2014/main" id="{00000000-0008-0000-0400-00001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1" name="Picture 4081" descr="shim">
          <a:extLst>
            <a:ext uri="{FF2B5EF4-FFF2-40B4-BE49-F238E27FC236}">
              <a16:creationId xmlns:a16="http://schemas.microsoft.com/office/drawing/2014/main" id="{00000000-0008-0000-0400-00001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2" name="Picture 4082" descr="shim">
          <a:extLst>
            <a:ext uri="{FF2B5EF4-FFF2-40B4-BE49-F238E27FC236}">
              <a16:creationId xmlns:a16="http://schemas.microsoft.com/office/drawing/2014/main" id="{00000000-0008-0000-0400-00001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3" name="Picture 4083" descr="shim">
          <a:extLst>
            <a:ext uri="{FF2B5EF4-FFF2-40B4-BE49-F238E27FC236}">
              <a16:creationId xmlns:a16="http://schemas.microsoft.com/office/drawing/2014/main" id="{00000000-0008-0000-0400-00001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4" name="Picture 4084" descr="shim">
          <a:extLst>
            <a:ext uri="{FF2B5EF4-FFF2-40B4-BE49-F238E27FC236}">
              <a16:creationId xmlns:a16="http://schemas.microsoft.com/office/drawing/2014/main" id="{00000000-0008-0000-0400-00001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5" name="Picture 4085" descr="shim">
          <a:extLst>
            <a:ext uri="{FF2B5EF4-FFF2-40B4-BE49-F238E27FC236}">
              <a16:creationId xmlns:a16="http://schemas.microsoft.com/office/drawing/2014/main" id="{00000000-0008-0000-0400-00001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6" name="Picture 4086" descr="shim">
          <a:extLst>
            <a:ext uri="{FF2B5EF4-FFF2-40B4-BE49-F238E27FC236}">
              <a16:creationId xmlns:a16="http://schemas.microsoft.com/office/drawing/2014/main" id="{00000000-0008-0000-0400-00002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7" name="Picture 4087" descr="shim">
          <a:extLst>
            <a:ext uri="{FF2B5EF4-FFF2-40B4-BE49-F238E27FC236}">
              <a16:creationId xmlns:a16="http://schemas.microsoft.com/office/drawing/2014/main" id="{00000000-0008-0000-0400-00002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8" name="Picture 4088" descr="shim">
          <a:extLst>
            <a:ext uri="{FF2B5EF4-FFF2-40B4-BE49-F238E27FC236}">
              <a16:creationId xmlns:a16="http://schemas.microsoft.com/office/drawing/2014/main" id="{00000000-0008-0000-0400-00002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79" name="Picture 4089" descr="shim">
          <a:extLst>
            <a:ext uri="{FF2B5EF4-FFF2-40B4-BE49-F238E27FC236}">
              <a16:creationId xmlns:a16="http://schemas.microsoft.com/office/drawing/2014/main" id="{00000000-0008-0000-0400-00002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0" name="Picture 4090" descr="shim">
          <a:extLst>
            <a:ext uri="{FF2B5EF4-FFF2-40B4-BE49-F238E27FC236}">
              <a16:creationId xmlns:a16="http://schemas.microsoft.com/office/drawing/2014/main" id="{00000000-0008-0000-0400-00002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1" name="Picture 4091" descr="shim">
          <a:extLst>
            <a:ext uri="{FF2B5EF4-FFF2-40B4-BE49-F238E27FC236}">
              <a16:creationId xmlns:a16="http://schemas.microsoft.com/office/drawing/2014/main" id="{00000000-0008-0000-0400-00002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2" name="Picture 4092" descr="shim">
          <a:extLst>
            <a:ext uri="{FF2B5EF4-FFF2-40B4-BE49-F238E27FC236}">
              <a16:creationId xmlns:a16="http://schemas.microsoft.com/office/drawing/2014/main" id="{00000000-0008-0000-0400-00002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3" name="Picture 4093" descr="shim">
          <a:extLst>
            <a:ext uri="{FF2B5EF4-FFF2-40B4-BE49-F238E27FC236}">
              <a16:creationId xmlns:a16="http://schemas.microsoft.com/office/drawing/2014/main" id="{00000000-0008-0000-0400-00002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4" name="Picture 4094" descr="shim">
          <a:extLst>
            <a:ext uri="{FF2B5EF4-FFF2-40B4-BE49-F238E27FC236}">
              <a16:creationId xmlns:a16="http://schemas.microsoft.com/office/drawing/2014/main" id="{00000000-0008-0000-0400-00002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5" name="Picture 4095" descr="shim">
          <a:extLst>
            <a:ext uri="{FF2B5EF4-FFF2-40B4-BE49-F238E27FC236}">
              <a16:creationId xmlns:a16="http://schemas.microsoft.com/office/drawing/2014/main" id="{00000000-0008-0000-0400-00002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6" name="Picture 4096" descr="shim">
          <a:extLst>
            <a:ext uri="{FF2B5EF4-FFF2-40B4-BE49-F238E27FC236}">
              <a16:creationId xmlns:a16="http://schemas.microsoft.com/office/drawing/2014/main" id="{00000000-0008-0000-0400-00002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7" name="Picture 4097" descr="shim">
          <a:extLst>
            <a:ext uri="{FF2B5EF4-FFF2-40B4-BE49-F238E27FC236}">
              <a16:creationId xmlns:a16="http://schemas.microsoft.com/office/drawing/2014/main" id="{00000000-0008-0000-0400-00002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8" name="Picture 4098" descr="shim">
          <a:extLst>
            <a:ext uri="{FF2B5EF4-FFF2-40B4-BE49-F238E27FC236}">
              <a16:creationId xmlns:a16="http://schemas.microsoft.com/office/drawing/2014/main" id="{00000000-0008-0000-0400-00002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89" name="Picture 4099" descr="shim">
          <a:extLst>
            <a:ext uri="{FF2B5EF4-FFF2-40B4-BE49-F238E27FC236}">
              <a16:creationId xmlns:a16="http://schemas.microsoft.com/office/drawing/2014/main" id="{00000000-0008-0000-0400-00002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0" name="Picture 4100" descr="shim">
          <a:extLst>
            <a:ext uri="{FF2B5EF4-FFF2-40B4-BE49-F238E27FC236}">
              <a16:creationId xmlns:a16="http://schemas.microsoft.com/office/drawing/2014/main" id="{00000000-0008-0000-0400-00002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1" name="Picture 4101" descr="shim">
          <a:extLst>
            <a:ext uri="{FF2B5EF4-FFF2-40B4-BE49-F238E27FC236}">
              <a16:creationId xmlns:a16="http://schemas.microsoft.com/office/drawing/2014/main" id="{00000000-0008-0000-0400-00002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2" name="Picture 4102" descr="shim">
          <a:extLst>
            <a:ext uri="{FF2B5EF4-FFF2-40B4-BE49-F238E27FC236}">
              <a16:creationId xmlns:a16="http://schemas.microsoft.com/office/drawing/2014/main" id="{00000000-0008-0000-0400-00003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3" name="Picture 4103" descr="shim">
          <a:extLst>
            <a:ext uri="{FF2B5EF4-FFF2-40B4-BE49-F238E27FC236}">
              <a16:creationId xmlns:a16="http://schemas.microsoft.com/office/drawing/2014/main" id="{00000000-0008-0000-0400-00003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4" name="Picture 4104" descr="shim">
          <a:extLst>
            <a:ext uri="{FF2B5EF4-FFF2-40B4-BE49-F238E27FC236}">
              <a16:creationId xmlns:a16="http://schemas.microsoft.com/office/drawing/2014/main" id="{00000000-0008-0000-0400-00003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5" name="Picture 4105" descr="shim">
          <a:extLst>
            <a:ext uri="{FF2B5EF4-FFF2-40B4-BE49-F238E27FC236}">
              <a16:creationId xmlns:a16="http://schemas.microsoft.com/office/drawing/2014/main" id="{00000000-0008-0000-0400-00003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6" name="Picture 4106" descr="shim">
          <a:extLst>
            <a:ext uri="{FF2B5EF4-FFF2-40B4-BE49-F238E27FC236}">
              <a16:creationId xmlns:a16="http://schemas.microsoft.com/office/drawing/2014/main" id="{00000000-0008-0000-0400-00003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7" name="Picture 4107" descr="shim">
          <a:extLst>
            <a:ext uri="{FF2B5EF4-FFF2-40B4-BE49-F238E27FC236}">
              <a16:creationId xmlns:a16="http://schemas.microsoft.com/office/drawing/2014/main" id="{00000000-0008-0000-0400-00003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8" name="Picture 4108" descr="shim">
          <a:extLst>
            <a:ext uri="{FF2B5EF4-FFF2-40B4-BE49-F238E27FC236}">
              <a16:creationId xmlns:a16="http://schemas.microsoft.com/office/drawing/2014/main" id="{00000000-0008-0000-0400-00003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0999" name="Picture 4109" descr="shim">
          <a:extLst>
            <a:ext uri="{FF2B5EF4-FFF2-40B4-BE49-F238E27FC236}">
              <a16:creationId xmlns:a16="http://schemas.microsoft.com/office/drawing/2014/main" id="{00000000-0008-0000-0400-00003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0" name="Picture 4110" descr="shim">
          <a:extLst>
            <a:ext uri="{FF2B5EF4-FFF2-40B4-BE49-F238E27FC236}">
              <a16:creationId xmlns:a16="http://schemas.microsoft.com/office/drawing/2014/main" id="{00000000-0008-0000-0400-00003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1" name="Picture 4111" descr="shim">
          <a:extLst>
            <a:ext uri="{FF2B5EF4-FFF2-40B4-BE49-F238E27FC236}">
              <a16:creationId xmlns:a16="http://schemas.microsoft.com/office/drawing/2014/main" id="{00000000-0008-0000-0400-00003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2" name="Picture 4112" descr="shim">
          <a:extLst>
            <a:ext uri="{FF2B5EF4-FFF2-40B4-BE49-F238E27FC236}">
              <a16:creationId xmlns:a16="http://schemas.microsoft.com/office/drawing/2014/main" id="{00000000-0008-0000-0400-00003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3" name="Picture 4113" descr="shim">
          <a:extLst>
            <a:ext uri="{FF2B5EF4-FFF2-40B4-BE49-F238E27FC236}">
              <a16:creationId xmlns:a16="http://schemas.microsoft.com/office/drawing/2014/main" id="{00000000-0008-0000-0400-00003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4" name="Picture 4114" descr="shim">
          <a:extLst>
            <a:ext uri="{FF2B5EF4-FFF2-40B4-BE49-F238E27FC236}">
              <a16:creationId xmlns:a16="http://schemas.microsoft.com/office/drawing/2014/main" id="{00000000-0008-0000-0400-00003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5" name="Picture 4115" descr="shim">
          <a:extLst>
            <a:ext uri="{FF2B5EF4-FFF2-40B4-BE49-F238E27FC236}">
              <a16:creationId xmlns:a16="http://schemas.microsoft.com/office/drawing/2014/main" id="{00000000-0008-0000-0400-00003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6" name="Picture 4116" descr="shim">
          <a:extLst>
            <a:ext uri="{FF2B5EF4-FFF2-40B4-BE49-F238E27FC236}">
              <a16:creationId xmlns:a16="http://schemas.microsoft.com/office/drawing/2014/main" id="{00000000-0008-0000-0400-00003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7" name="Picture 4117" descr="shim">
          <a:extLst>
            <a:ext uri="{FF2B5EF4-FFF2-40B4-BE49-F238E27FC236}">
              <a16:creationId xmlns:a16="http://schemas.microsoft.com/office/drawing/2014/main" id="{00000000-0008-0000-0400-00003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8" name="Picture 4118" descr="shim">
          <a:extLst>
            <a:ext uri="{FF2B5EF4-FFF2-40B4-BE49-F238E27FC236}">
              <a16:creationId xmlns:a16="http://schemas.microsoft.com/office/drawing/2014/main" id="{00000000-0008-0000-0400-00004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09" name="Picture 4119" descr="shim">
          <a:extLst>
            <a:ext uri="{FF2B5EF4-FFF2-40B4-BE49-F238E27FC236}">
              <a16:creationId xmlns:a16="http://schemas.microsoft.com/office/drawing/2014/main" id="{00000000-0008-0000-0400-00004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0" name="Picture 4120" descr="shim">
          <a:extLst>
            <a:ext uri="{FF2B5EF4-FFF2-40B4-BE49-F238E27FC236}">
              <a16:creationId xmlns:a16="http://schemas.microsoft.com/office/drawing/2014/main" id="{00000000-0008-0000-0400-00004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1" name="Picture 4121" descr="shim">
          <a:extLst>
            <a:ext uri="{FF2B5EF4-FFF2-40B4-BE49-F238E27FC236}">
              <a16:creationId xmlns:a16="http://schemas.microsoft.com/office/drawing/2014/main" id="{00000000-0008-0000-0400-00004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2" name="Picture 4122" descr="shim">
          <a:extLst>
            <a:ext uri="{FF2B5EF4-FFF2-40B4-BE49-F238E27FC236}">
              <a16:creationId xmlns:a16="http://schemas.microsoft.com/office/drawing/2014/main" id="{00000000-0008-0000-0400-00004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3" name="Picture 4123" descr="shim">
          <a:extLst>
            <a:ext uri="{FF2B5EF4-FFF2-40B4-BE49-F238E27FC236}">
              <a16:creationId xmlns:a16="http://schemas.microsoft.com/office/drawing/2014/main" id="{00000000-0008-0000-0400-00004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4" name="Picture 4124" descr="shim">
          <a:extLst>
            <a:ext uri="{FF2B5EF4-FFF2-40B4-BE49-F238E27FC236}">
              <a16:creationId xmlns:a16="http://schemas.microsoft.com/office/drawing/2014/main" id="{00000000-0008-0000-0400-00004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5" name="Picture 4125" descr="shim">
          <a:extLst>
            <a:ext uri="{FF2B5EF4-FFF2-40B4-BE49-F238E27FC236}">
              <a16:creationId xmlns:a16="http://schemas.microsoft.com/office/drawing/2014/main" id="{00000000-0008-0000-0400-00004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6" name="Picture 4126" descr="shim">
          <a:extLst>
            <a:ext uri="{FF2B5EF4-FFF2-40B4-BE49-F238E27FC236}">
              <a16:creationId xmlns:a16="http://schemas.microsoft.com/office/drawing/2014/main" id="{00000000-0008-0000-0400-00004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7" name="Picture 4127" descr="shim">
          <a:extLst>
            <a:ext uri="{FF2B5EF4-FFF2-40B4-BE49-F238E27FC236}">
              <a16:creationId xmlns:a16="http://schemas.microsoft.com/office/drawing/2014/main" id="{00000000-0008-0000-0400-00004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8" name="Picture 4128" descr="shim">
          <a:extLst>
            <a:ext uri="{FF2B5EF4-FFF2-40B4-BE49-F238E27FC236}">
              <a16:creationId xmlns:a16="http://schemas.microsoft.com/office/drawing/2014/main" id="{00000000-0008-0000-0400-00004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19" name="Picture 4129" descr="shim">
          <a:extLst>
            <a:ext uri="{FF2B5EF4-FFF2-40B4-BE49-F238E27FC236}">
              <a16:creationId xmlns:a16="http://schemas.microsoft.com/office/drawing/2014/main" id="{00000000-0008-0000-0400-00004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0" name="Picture 4130" descr="shim">
          <a:extLst>
            <a:ext uri="{FF2B5EF4-FFF2-40B4-BE49-F238E27FC236}">
              <a16:creationId xmlns:a16="http://schemas.microsoft.com/office/drawing/2014/main" id="{00000000-0008-0000-0400-00004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1" name="Picture 4131" descr="shim">
          <a:extLst>
            <a:ext uri="{FF2B5EF4-FFF2-40B4-BE49-F238E27FC236}">
              <a16:creationId xmlns:a16="http://schemas.microsoft.com/office/drawing/2014/main" id="{00000000-0008-0000-0400-00004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2" name="Picture 4132" descr="shim">
          <a:extLst>
            <a:ext uri="{FF2B5EF4-FFF2-40B4-BE49-F238E27FC236}">
              <a16:creationId xmlns:a16="http://schemas.microsoft.com/office/drawing/2014/main" id="{00000000-0008-0000-0400-00004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3" name="Picture 4133" descr="shim">
          <a:extLst>
            <a:ext uri="{FF2B5EF4-FFF2-40B4-BE49-F238E27FC236}">
              <a16:creationId xmlns:a16="http://schemas.microsoft.com/office/drawing/2014/main" id="{00000000-0008-0000-0400-00004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4" name="Picture 4134" descr="shim">
          <a:extLst>
            <a:ext uri="{FF2B5EF4-FFF2-40B4-BE49-F238E27FC236}">
              <a16:creationId xmlns:a16="http://schemas.microsoft.com/office/drawing/2014/main" id="{00000000-0008-0000-0400-00005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5" name="Picture 4135" descr="shim">
          <a:extLst>
            <a:ext uri="{FF2B5EF4-FFF2-40B4-BE49-F238E27FC236}">
              <a16:creationId xmlns:a16="http://schemas.microsoft.com/office/drawing/2014/main" id="{00000000-0008-0000-0400-00005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200</xdr:col>
      <xdr:colOff>0</xdr:colOff>
      <xdr:row>42</xdr:row>
      <xdr:rowOff>0</xdr:rowOff>
    </xdr:from>
    <xdr:to>
      <xdr:col>200</xdr:col>
      <xdr:colOff>85725</xdr:colOff>
      <xdr:row>42</xdr:row>
      <xdr:rowOff>85725</xdr:rowOff>
    </xdr:to>
    <xdr:pic>
      <xdr:nvPicPr>
        <xdr:cNvPr id="51026" name="Picture 4136" descr="shim">
          <a:extLst>
            <a:ext uri="{FF2B5EF4-FFF2-40B4-BE49-F238E27FC236}">
              <a16:creationId xmlns:a16="http://schemas.microsoft.com/office/drawing/2014/main" id="{00000000-0008-0000-0400-00005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27880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27" name="Picture 5170" descr="shim">
          <a:extLst>
            <a:ext uri="{FF2B5EF4-FFF2-40B4-BE49-F238E27FC236}">
              <a16:creationId xmlns:a16="http://schemas.microsoft.com/office/drawing/2014/main" id="{00000000-0008-0000-0400-00005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28" name="Picture 5171" descr="shim">
          <a:extLst>
            <a:ext uri="{FF2B5EF4-FFF2-40B4-BE49-F238E27FC236}">
              <a16:creationId xmlns:a16="http://schemas.microsoft.com/office/drawing/2014/main" id="{00000000-0008-0000-0400-00005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29" name="Picture 5172" descr="shim">
          <a:extLst>
            <a:ext uri="{FF2B5EF4-FFF2-40B4-BE49-F238E27FC236}">
              <a16:creationId xmlns:a16="http://schemas.microsoft.com/office/drawing/2014/main" id="{00000000-0008-0000-0400-00005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0" name="Picture 5173" descr="shim">
          <a:extLst>
            <a:ext uri="{FF2B5EF4-FFF2-40B4-BE49-F238E27FC236}">
              <a16:creationId xmlns:a16="http://schemas.microsoft.com/office/drawing/2014/main" id="{00000000-0008-0000-0400-00005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1" name="Picture 5174" descr="shim">
          <a:extLst>
            <a:ext uri="{FF2B5EF4-FFF2-40B4-BE49-F238E27FC236}">
              <a16:creationId xmlns:a16="http://schemas.microsoft.com/office/drawing/2014/main" id="{00000000-0008-0000-0400-00005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2" name="Picture 5175" descr="shim">
          <a:extLst>
            <a:ext uri="{FF2B5EF4-FFF2-40B4-BE49-F238E27FC236}">
              <a16:creationId xmlns:a16="http://schemas.microsoft.com/office/drawing/2014/main" id="{00000000-0008-0000-0400-00005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3" name="Picture 5176" descr="shim">
          <a:extLst>
            <a:ext uri="{FF2B5EF4-FFF2-40B4-BE49-F238E27FC236}">
              <a16:creationId xmlns:a16="http://schemas.microsoft.com/office/drawing/2014/main" id="{00000000-0008-0000-0400-00005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4" name="Picture 5177" descr="shim">
          <a:extLst>
            <a:ext uri="{FF2B5EF4-FFF2-40B4-BE49-F238E27FC236}">
              <a16:creationId xmlns:a16="http://schemas.microsoft.com/office/drawing/2014/main" id="{00000000-0008-0000-0400-00005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5" name="Picture 5178" descr="shim">
          <a:extLst>
            <a:ext uri="{FF2B5EF4-FFF2-40B4-BE49-F238E27FC236}">
              <a16:creationId xmlns:a16="http://schemas.microsoft.com/office/drawing/2014/main" id="{00000000-0008-0000-0400-00005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6" name="Picture 5179" descr="shim">
          <a:extLst>
            <a:ext uri="{FF2B5EF4-FFF2-40B4-BE49-F238E27FC236}">
              <a16:creationId xmlns:a16="http://schemas.microsoft.com/office/drawing/2014/main" id="{00000000-0008-0000-0400-00005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7" name="Picture 5180" descr="shim">
          <a:extLst>
            <a:ext uri="{FF2B5EF4-FFF2-40B4-BE49-F238E27FC236}">
              <a16:creationId xmlns:a16="http://schemas.microsoft.com/office/drawing/2014/main" id="{00000000-0008-0000-0400-00005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8" name="Picture 5181" descr="shim">
          <a:extLst>
            <a:ext uri="{FF2B5EF4-FFF2-40B4-BE49-F238E27FC236}">
              <a16:creationId xmlns:a16="http://schemas.microsoft.com/office/drawing/2014/main" id="{00000000-0008-0000-0400-00005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39" name="Picture 5182" descr="shim">
          <a:extLst>
            <a:ext uri="{FF2B5EF4-FFF2-40B4-BE49-F238E27FC236}">
              <a16:creationId xmlns:a16="http://schemas.microsoft.com/office/drawing/2014/main" id="{00000000-0008-0000-0400-00005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0" name="Picture 5183" descr="shim">
          <a:extLst>
            <a:ext uri="{FF2B5EF4-FFF2-40B4-BE49-F238E27FC236}">
              <a16:creationId xmlns:a16="http://schemas.microsoft.com/office/drawing/2014/main" id="{00000000-0008-0000-0400-00006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1" name="Picture 5184" descr="shim">
          <a:extLst>
            <a:ext uri="{FF2B5EF4-FFF2-40B4-BE49-F238E27FC236}">
              <a16:creationId xmlns:a16="http://schemas.microsoft.com/office/drawing/2014/main" id="{00000000-0008-0000-0400-00006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2" name="Picture 5185" descr="shim">
          <a:extLst>
            <a:ext uri="{FF2B5EF4-FFF2-40B4-BE49-F238E27FC236}">
              <a16:creationId xmlns:a16="http://schemas.microsoft.com/office/drawing/2014/main" id="{00000000-0008-0000-0400-00006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3" name="Picture 5186" descr="shim">
          <a:extLst>
            <a:ext uri="{FF2B5EF4-FFF2-40B4-BE49-F238E27FC236}">
              <a16:creationId xmlns:a16="http://schemas.microsoft.com/office/drawing/2014/main" id="{00000000-0008-0000-0400-00006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4" name="Picture 5187" descr="shim">
          <a:extLst>
            <a:ext uri="{FF2B5EF4-FFF2-40B4-BE49-F238E27FC236}">
              <a16:creationId xmlns:a16="http://schemas.microsoft.com/office/drawing/2014/main" id="{00000000-0008-0000-0400-00006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5" name="Picture 5188" descr="shim">
          <a:extLst>
            <a:ext uri="{FF2B5EF4-FFF2-40B4-BE49-F238E27FC236}">
              <a16:creationId xmlns:a16="http://schemas.microsoft.com/office/drawing/2014/main" id="{00000000-0008-0000-0400-00006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6" name="Picture 5189" descr="shim">
          <a:extLst>
            <a:ext uri="{FF2B5EF4-FFF2-40B4-BE49-F238E27FC236}">
              <a16:creationId xmlns:a16="http://schemas.microsoft.com/office/drawing/2014/main" id="{00000000-0008-0000-0400-00006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7" name="Picture 5190" descr="shim">
          <a:extLst>
            <a:ext uri="{FF2B5EF4-FFF2-40B4-BE49-F238E27FC236}">
              <a16:creationId xmlns:a16="http://schemas.microsoft.com/office/drawing/2014/main" id="{00000000-0008-0000-0400-00006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8" name="Picture 5191" descr="shim">
          <a:extLst>
            <a:ext uri="{FF2B5EF4-FFF2-40B4-BE49-F238E27FC236}">
              <a16:creationId xmlns:a16="http://schemas.microsoft.com/office/drawing/2014/main" id="{00000000-0008-0000-0400-00006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49" name="Picture 5192" descr="shim">
          <a:extLst>
            <a:ext uri="{FF2B5EF4-FFF2-40B4-BE49-F238E27FC236}">
              <a16:creationId xmlns:a16="http://schemas.microsoft.com/office/drawing/2014/main" id="{00000000-0008-0000-0400-00006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0" name="Picture 5193" descr="shim">
          <a:extLst>
            <a:ext uri="{FF2B5EF4-FFF2-40B4-BE49-F238E27FC236}">
              <a16:creationId xmlns:a16="http://schemas.microsoft.com/office/drawing/2014/main" id="{00000000-0008-0000-0400-00006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1" name="Picture 5194" descr="shim">
          <a:extLst>
            <a:ext uri="{FF2B5EF4-FFF2-40B4-BE49-F238E27FC236}">
              <a16:creationId xmlns:a16="http://schemas.microsoft.com/office/drawing/2014/main" id="{00000000-0008-0000-0400-00006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2" name="Picture 5195" descr="shim">
          <a:extLst>
            <a:ext uri="{FF2B5EF4-FFF2-40B4-BE49-F238E27FC236}">
              <a16:creationId xmlns:a16="http://schemas.microsoft.com/office/drawing/2014/main" id="{00000000-0008-0000-0400-00006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3" name="Picture 5196" descr="shim">
          <a:extLst>
            <a:ext uri="{FF2B5EF4-FFF2-40B4-BE49-F238E27FC236}">
              <a16:creationId xmlns:a16="http://schemas.microsoft.com/office/drawing/2014/main" id="{00000000-0008-0000-0400-00006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4" name="Picture 5197" descr="shim">
          <a:extLst>
            <a:ext uri="{FF2B5EF4-FFF2-40B4-BE49-F238E27FC236}">
              <a16:creationId xmlns:a16="http://schemas.microsoft.com/office/drawing/2014/main" id="{00000000-0008-0000-0400-00006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5" name="Picture 5198" descr="shim">
          <a:extLst>
            <a:ext uri="{FF2B5EF4-FFF2-40B4-BE49-F238E27FC236}">
              <a16:creationId xmlns:a16="http://schemas.microsoft.com/office/drawing/2014/main" id="{00000000-0008-0000-0400-00006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6" name="Picture 5199" descr="shim">
          <a:extLst>
            <a:ext uri="{FF2B5EF4-FFF2-40B4-BE49-F238E27FC236}">
              <a16:creationId xmlns:a16="http://schemas.microsoft.com/office/drawing/2014/main" id="{00000000-0008-0000-0400-000070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7" name="Picture 5200" descr="shim">
          <a:extLst>
            <a:ext uri="{FF2B5EF4-FFF2-40B4-BE49-F238E27FC236}">
              <a16:creationId xmlns:a16="http://schemas.microsoft.com/office/drawing/2014/main" id="{00000000-0008-0000-0400-000071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8" name="Picture 5201" descr="shim">
          <a:extLst>
            <a:ext uri="{FF2B5EF4-FFF2-40B4-BE49-F238E27FC236}">
              <a16:creationId xmlns:a16="http://schemas.microsoft.com/office/drawing/2014/main" id="{00000000-0008-0000-0400-000072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59" name="Picture 5202" descr="shim">
          <a:extLst>
            <a:ext uri="{FF2B5EF4-FFF2-40B4-BE49-F238E27FC236}">
              <a16:creationId xmlns:a16="http://schemas.microsoft.com/office/drawing/2014/main" id="{00000000-0008-0000-0400-000073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0" name="Picture 5203" descr="shim">
          <a:extLst>
            <a:ext uri="{FF2B5EF4-FFF2-40B4-BE49-F238E27FC236}">
              <a16:creationId xmlns:a16="http://schemas.microsoft.com/office/drawing/2014/main" id="{00000000-0008-0000-0400-000074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1" name="Picture 5204" descr="shim">
          <a:extLst>
            <a:ext uri="{FF2B5EF4-FFF2-40B4-BE49-F238E27FC236}">
              <a16:creationId xmlns:a16="http://schemas.microsoft.com/office/drawing/2014/main" id="{00000000-0008-0000-0400-000075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2" name="Picture 5205" descr="shim">
          <a:extLst>
            <a:ext uri="{FF2B5EF4-FFF2-40B4-BE49-F238E27FC236}">
              <a16:creationId xmlns:a16="http://schemas.microsoft.com/office/drawing/2014/main" id="{00000000-0008-0000-0400-000076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3" name="Picture 5206" descr="shim">
          <a:extLst>
            <a:ext uri="{FF2B5EF4-FFF2-40B4-BE49-F238E27FC236}">
              <a16:creationId xmlns:a16="http://schemas.microsoft.com/office/drawing/2014/main" id="{00000000-0008-0000-0400-000077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4" name="Picture 5207" descr="shim">
          <a:extLst>
            <a:ext uri="{FF2B5EF4-FFF2-40B4-BE49-F238E27FC236}">
              <a16:creationId xmlns:a16="http://schemas.microsoft.com/office/drawing/2014/main" id="{00000000-0008-0000-0400-000078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5" name="Picture 5208" descr="shim">
          <a:extLst>
            <a:ext uri="{FF2B5EF4-FFF2-40B4-BE49-F238E27FC236}">
              <a16:creationId xmlns:a16="http://schemas.microsoft.com/office/drawing/2014/main" id="{00000000-0008-0000-0400-000079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6" name="Picture 5209" descr="shim">
          <a:extLst>
            <a:ext uri="{FF2B5EF4-FFF2-40B4-BE49-F238E27FC236}">
              <a16:creationId xmlns:a16="http://schemas.microsoft.com/office/drawing/2014/main" id="{00000000-0008-0000-0400-00007A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7" name="Picture 5210" descr="shim">
          <a:extLst>
            <a:ext uri="{FF2B5EF4-FFF2-40B4-BE49-F238E27FC236}">
              <a16:creationId xmlns:a16="http://schemas.microsoft.com/office/drawing/2014/main" id="{00000000-0008-0000-0400-00007B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8" name="Picture 5211" descr="shim">
          <a:extLst>
            <a:ext uri="{FF2B5EF4-FFF2-40B4-BE49-F238E27FC236}">
              <a16:creationId xmlns:a16="http://schemas.microsoft.com/office/drawing/2014/main" id="{00000000-0008-0000-0400-00007C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69" name="Picture 5212" descr="shim">
          <a:extLst>
            <a:ext uri="{FF2B5EF4-FFF2-40B4-BE49-F238E27FC236}">
              <a16:creationId xmlns:a16="http://schemas.microsoft.com/office/drawing/2014/main" id="{00000000-0008-0000-0400-00007D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70" name="Picture 5213" descr="shim">
          <a:extLst>
            <a:ext uri="{FF2B5EF4-FFF2-40B4-BE49-F238E27FC236}">
              <a16:creationId xmlns:a16="http://schemas.microsoft.com/office/drawing/2014/main" id="{00000000-0008-0000-0400-00007E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twoCellAnchor editAs="oneCell">
    <xdr:from>
      <xdr:col>202</xdr:col>
      <xdr:colOff>0</xdr:colOff>
      <xdr:row>42</xdr:row>
      <xdr:rowOff>0</xdr:rowOff>
    </xdr:from>
    <xdr:to>
      <xdr:col>202</xdr:col>
      <xdr:colOff>85725</xdr:colOff>
      <xdr:row>42</xdr:row>
      <xdr:rowOff>85725</xdr:rowOff>
    </xdr:to>
    <xdr:pic>
      <xdr:nvPicPr>
        <xdr:cNvPr id="51071" name="Picture 5214" descr="shim">
          <a:extLst>
            <a:ext uri="{FF2B5EF4-FFF2-40B4-BE49-F238E27FC236}">
              <a16:creationId xmlns:a16="http://schemas.microsoft.com/office/drawing/2014/main" id="{00000000-0008-0000-0400-00007FC7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34464425" y="6800850"/>
          <a:ext cx="85725" cy="85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sheetPr>
  <dimension ref="A1:S56"/>
  <sheetViews>
    <sheetView showGridLines="0" view="pageBreakPreview" zoomScaleNormal="100" zoomScaleSheetLayoutView="100" workbookViewId="0">
      <selection activeCell="A2" sqref="A2"/>
    </sheetView>
  </sheetViews>
  <sheetFormatPr defaultColWidth="10.7109375" defaultRowHeight="12.75"/>
  <cols>
    <col min="1" max="1" width="8.7109375" style="513" customWidth="1"/>
    <col min="2" max="2" width="43.28515625" style="513" customWidth="1"/>
    <col min="3" max="3" width="9.140625" style="478" customWidth="1"/>
    <col min="4" max="4" width="9.140625" style="513" customWidth="1"/>
    <col min="5" max="5" width="7.7109375" style="515" customWidth="1"/>
    <col min="6" max="6" width="7.7109375" style="513" customWidth="1"/>
    <col min="7" max="7" width="8.85546875" style="513" customWidth="1"/>
    <col min="8" max="8" width="9.85546875" style="513" customWidth="1"/>
    <col min="9" max="9" width="9.7109375" style="513" customWidth="1"/>
    <col min="10" max="16384" width="10.7109375" style="478"/>
  </cols>
  <sheetData>
    <row r="1" spans="1:12" ht="12.75" customHeight="1">
      <c r="A1" s="525" t="s">
        <v>167</v>
      </c>
      <c r="B1" s="474"/>
      <c r="C1" s="475"/>
      <c r="D1" s="476"/>
      <c r="E1" s="477"/>
      <c r="F1" s="476"/>
      <c r="G1" s="476"/>
      <c r="H1" s="476"/>
      <c r="I1" s="476"/>
    </row>
    <row r="2" spans="1:12" ht="12.75" customHeight="1">
      <c r="A2" s="474" t="s">
        <v>89</v>
      </c>
      <c r="B2" s="474"/>
      <c r="C2" s="475"/>
      <c r="D2" s="476"/>
      <c r="E2" s="479"/>
      <c r="F2" s="480"/>
      <c r="G2" s="480"/>
      <c r="H2" s="480"/>
      <c r="I2" s="480"/>
    </row>
    <row r="3" spans="1:12" ht="12.75" customHeight="1">
      <c r="A3" s="474" t="s">
        <v>80</v>
      </c>
      <c r="B3" s="474"/>
      <c r="C3" s="475"/>
      <c r="D3" s="476"/>
      <c r="E3" s="479"/>
      <c r="F3" s="480"/>
      <c r="G3" s="480"/>
      <c r="H3" s="480"/>
      <c r="I3" s="480"/>
    </row>
    <row r="4" spans="1:12">
      <c r="A4" s="476"/>
      <c r="B4" s="476"/>
      <c r="C4" s="481"/>
      <c r="D4" s="476"/>
      <c r="E4" s="479"/>
      <c r="F4" s="480"/>
      <c r="G4" s="480"/>
      <c r="H4" s="480"/>
      <c r="I4" s="480"/>
    </row>
    <row r="5" spans="1:12" ht="12.75" customHeight="1">
      <c r="A5" s="482"/>
      <c r="B5" s="482"/>
      <c r="C5" s="483" t="s">
        <v>133</v>
      </c>
      <c r="D5" s="483"/>
      <c r="E5" s="484" t="s">
        <v>2</v>
      </c>
      <c r="F5" s="483"/>
      <c r="G5" s="484" t="s">
        <v>127</v>
      </c>
      <c r="H5" s="484" t="s">
        <v>128</v>
      </c>
      <c r="I5" s="484" t="s">
        <v>129</v>
      </c>
    </row>
    <row r="6" spans="1:12" ht="12.75" customHeight="1">
      <c r="A6" s="480"/>
      <c r="B6" s="480"/>
      <c r="C6" s="485" t="s">
        <v>140</v>
      </c>
      <c r="D6" s="485" t="s">
        <v>158</v>
      </c>
      <c r="E6" s="486" t="s">
        <v>140</v>
      </c>
      <c r="F6" s="485" t="s">
        <v>158</v>
      </c>
      <c r="G6" s="486" t="s">
        <v>158</v>
      </c>
      <c r="H6" s="486" t="s">
        <v>158</v>
      </c>
      <c r="I6" s="486" t="s">
        <v>158</v>
      </c>
    </row>
    <row r="7" spans="1:12" ht="12.75" customHeight="1">
      <c r="A7" s="487"/>
      <c r="B7" s="487"/>
      <c r="C7" s="488"/>
      <c r="D7" s="488"/>
      <c r="E7" s="489"/>
      <c r="F7" s="488"/>
      <c r="G7" s="489"/>
      <c r="H7" s="489"/>
      <c r="I7" s="489"/>
    </row>
    <row r="8" spans="1:12" ht="12.75" customHeight="1">
      <c r="A8" s="490" t="s">
        <v>156</v>
      </c>
      <c r="B8" s="480"/>
      <c r="C8" s="491">
        <f>+'Faculty Distribution Summaries'!U7</f>
        <v>20.088550567034332</v>
      </c>
      <c r="D8" s="491">
        <f>+'Faculty Distribution Summaries'!Z7</f>
        <v>18.665012406947888</v>
      </c>
      <c r="E8" s="492">
        <f>+'Faculty Distribution Summaries'!AT7</f>
        <v>19.745590734355151</v>
      </c>
      <c r="F8" s="491">
        <f>+'Faculty Distribution Summaries'!AY7</f>
        <v>18.602422235775901</v>
      </c>
      <c r="G8" s="492">
        <f>+'Faculty Distribution Summaries'!BG7</f>
        <v>19.094696702210296</v>
      </c>
      <c r="H8" s="492">
        <f>+'Faculty Distribution Summaries'!BO7</f>
        <v>18.312695056881104</v>
      </c>
      <c r="I8" s="492">
        <f>+'Faculty Distribution Summaries'!BW7</f>
        <v>19.514490026345502</v>
      </c>
      <c r="L8" s="493"/>
    </row>
    <row r="9" spans="1:12" ht="12.75" customHeight="1">
      <c r="A9" s="494" t="s">
        <v>19</v>
      </c>
      <c r="B9" s="494"/>
      <c r="C9" s="495">
        <f>+'Faculty Distribution Summaries'!U8</f>
        <v>3.4464812800994253</v>
      </c>
      <c r="D9" s="495">
        <f>+'Faculty Distribution Summaries'!Z8</f>
        <v>3.1732009925558318</v>
      </c>
      <c r="E9" s="496">
        <f>+'Faculty Distribution Summaries'!AT8</f>
        <v>3.1726914256488095</v>
      </c>
      <c r="F9" s="495">
        <f>+'Faculty Distribution Summaries'!AY8</f>
        <v>2.8883854665853446</v>
      </c>
      <c r="G9" s="496">
        <f>+'Faculty Distribution Summaries'!BG8</f>
        <v>3.3966527787585625</v>
      </c>
      <c r="H9" s="496">
        <f>+'Faculty Distribution Summaries'!BO8</f>
        <v>3.3155475015940135</v>
      </c>
      <c r="I9" s="496">
        <f>+'Faculty Distribution Summaries'!BW8</f>
        <v>3.6036883703424913</v>
      </c>
    </row>
    <row r="10" spans="1:12" ht="12.75" customHeight="1">
      <c r="A10" s="497" t="s">
        <v>79</v>
      </c>
      <c r="B10" s="497"/>
      <c r="C10" s="491">
        <f>+'Faculty Distribution Summaries'!U9</f>
        <v>6.5620630728600275</v>
      </c>
      <c r="D10" s="491">
        <f>+'Faculty Distribution Summaries'!Z9</f>
        <v>5.211910669975186</v>
      </c>
      <c r="E10" s="492">
        <f>+'Faculty Distribution Summaries'!AT9</f>
        <v>6.7331012522479412</v>
      </c>
      <c r="F10" s="491">
        <f>+'Faculty Distribution Summaries'!AY9</f>
        <v>5.3781475995469199</v>
      </c>
      <c r="G10" s="492">
        <f>+'Faculty Distribution Summaries'!BG9</f>
        <v>5.0067085657792525</v>
      </c>
      <c r="H10" s="492">
        <f>+'Faculty Distribution Summaries'!BO9</f>
        <v>4.7249907715023989</v>
      </c>
      <c r="I10" s="492">
        <f>+'Faculty Distribution Summaries'!BW9</f>
        <v>6.1629657508468192</v>
      </c>
    </row>
    <row r="11" spans="1:12" ht="12.75" customHeight="1">
      <c r="A11" s="494" t="s">
        <v>22</v>
      </c>
      <c r="B11" s="494"/>
      <c r="C11" s="495">
        <f>+'Faculty Distribution Summaries'!U10</f>
        <v>1.5356532546217181</v>
      </c>
      <c r="D11" s="495">
        <f>+'Faculty Distribution Summaries'!Z10</f>
        <v>1.6009925558312654</v>
      </c>
      <c r="E11" s="496">
        <f>+'Faculty Distribution Summaries'!AT10</f>
        <v>1.4667304614673904</v>
      </c>
      <c r="F11" s="495">
        <f>+'Faculty Distribution Summaries'!AY10</f>
        <v>1.570532369085998</v>
      </c>
      <c r="G11" s="496">
        <f>+'Faculty Distribution Summaries'!BG10</f>
        <v>1.5535626015111927</v>
      </c>
      <c r="H11" s="496">
        <f>+'Faculty Distribution Summaries'!BO10</f>
        <v>1.5302526930433906</v>
      </c>
      <c r="I11" s="496">
        <f>+'Faculty Distribution Summaries'!BW10</f>
        <v>2.0417764395935265</v>
      </c>
    </row>
    <row r="12" spans="1:12" ht="12.75" customHeight="1">
      <c r="A12" s="497" t="s">
        <v>24</v>
      </c>
      <c r="B12" s="497"/>
      <c r="C12" s="491">
        <f>+'Faculty Distribution Summaries'!U11</f>
        <v>8.5443529594531604</v>
      </c>
      <c r="D12" s="491">
        <f>+'Faculty Distribution Summaries'!Z11</f>
        <v>8.6789081885856074</v>
      </c>
      <c r="E12" s="492">
        <f>+'Faculty Distribution Summaries'!AT11</f>
        <v>8.3730675949910083</v>
      </c>
      <c r="F12" s="491">
        <f>+'Faculty Distribution Summaries'!AY11</f>
        <v>8.7653568005576368</v>
      </c>
      <c r="G12" s="492">
        <f>+'Faculty Distribution Summaries'!BG11</f>
        <v>9.1377727561612883</v>
      </c>
      <c r="H12" s="492">
        <f>+'Faculty Distribution Summaries'!BO11</f>
        <v>8.7419040907412988</v>
      </c>
      <c r="I12" s="492">
        <f>+'Faculty Distribution Summaries'!BW11</f>
        <v>7.7060594655626646</v>
      </c>
    </row>
    <row r="13" spans="1:12" ht="9" customHeight="1">
      <c r="A13" s="480"/>
      <c r="B13" s="480"/>
      <c r="C13" s="498"/>
      <c r="D13" s="498"/>
      <c r="E13" s="499"/>
      <c r="F13" s="498"/>
      <c r="G13" s="499"/>
      <c r="H13" s="499"/>
      <c r="I13" s="499"/>
    </row>
    <row r="14" spans="1:12" ht="12.75" customHeight="1">
      <c r="A14" s="490" t="s">
        <v>26</v>
      </c>
      <c r="B14" s="480"/>
      <c r="C14" s="491">
        <f>+'Faculty Distribution Summaries'!U13</f>
        <v>21.006680130495571</v>
      </c>
      <c r="D14" s="491">
        <f>+'Faculty Distribution Summaries'!Z13</f>
        <v>21.857071960297766</v>
      </c>
      <c r="E14" s="492">
        <f>+'Faculty Distribution Summaries'!AT13</f>
        <v>20.14155846298527</v>
      </c>
      <c r="F14" s="491">
        <f>+'Faculty Distribution Summaries'!AY13</f>
        <v>20.83732682756818</v>
      </c>
      <c r="G14" s="492">
        <f>+'Faculty Distribution Summaries'!BG13</f>
        <v>22.159452016100559</v>
      </c>
      <c r="H14" s="492">
        <f>+'Faculty Distribution Summaries'!BO13</f>
        <v>21.692003087351925</v>
      </c>
      <c r="I14" s="492">
        <f>+'Faculty Distribution Summaries'!BW13</f>
        <v>26.731275875047046</v>
      </c>
    </row>
    <row r="15" spans="1:12" ht="12.75" customHeight="1">
      <c r="A15" s="494" t="s">
        <v>28</v>
      </c>
      <c r="B15" s="494"/>
      <c r="C15" s="495">
        <f>+'Faculty Distribution Summaries'!U14</f>
        <v>0.74335870747242505</v>
      </c>
      <c r="D15" s="495">
        <f>+'Faculty Distribution Summaries'!Z14</f>
        <v>0.74838709677419357</v>
      </c>
      <c r="E15" s="496">
        <f>+'Faculty Distribution Summaries'!AT14</f>
        <v>0.28542673772087573</v>
      </c>
      <c r="F15" s="495">
        <f>+'Faculty Distribution Summaries'!AY14</f>
        <v>0.31584908948331447</v>
      </c>
      <c r="G15" s="496">
        <f>+'Faculty Distribution Summaries'!BG14</f>
        <v>1.5394393051338182</v>
      </c>
      <c r="H15" s="496">
        <f>+'Faculty Distribution Summaries'!BO14</f>
        <v>0.9631195677707306</v>
      </c>
      <c r="I15" s="496">
        <f>+'Faculty Distribution Summaries'!BW14</f>
        <v>1.0067745577719234</v>
      </c>
    </row>
    <row r="16" spans="1:12" ht="12.75" customHeight="1">
      <c r="A16" s="497" t="s">
        <v>30</v>
      </c>
      <c r="B16" s="497"/>
      <c r="C16" s="491">
        <f>+'Faculty Distribution Summaries'!U15</f>
        <v>1.2443684946403604</v>
      </c>
      <c r="D16" s="491">
        <f>+'Faculty Distribution Summaries'!Z15</f>
        <v>1.207940446650124</v>
      </c>
      <c r="E16" s="492">
        <f>+'Faculty Distribution Summaries'!AT15</f>
        <v>1.2951444457276731</v>
      </c>
      <c r="F16" s="491">
        <f>+'Faculty Distribution Summaries'!AY15</f>
        <v>1.2437919316894659</v>
      </c>
      <c r="G16" s="492">
        <f>+'Faculty Distribution Summaries'!BG15</f>
        <v>1.0239389873596496</v>
      </c>
      <c r="H16" s="492">
        <f>+'Faculty Distribution Summaries'!BO15</f>
        <v>1.2382965871337965</v>
      </c>
      <c r="I16" s="492">
        <f>+'Faculty Distribution Summaries'!BW15</f>
        <v>1.1855476100865636</v>
      </c>
    </row>
    <row r="17" spans="1:16" ht="12.75" customHeight="1">
      <c r="A17" s="494" t="s">
        <v>32</v>
      </c>
      <c r="B17" s="494"/>
      <c r="C17" s="495">
        <f>+'Faculty Distribution Summaries'!U16</f>
        <v>0.95852105017865463</v>
      </c>
      <c r="D17" s="495">
        <f>+'Faculty Distribution Summaries'!Z16</f>
        <v>0.96476426799007453</v>
      </c>
      <c r="E17" s="496">
        <f>+'Faculty Distribution Summaries'!AT16</f>
        <v>1.0724125983732327</v>
      </c>
      <c r="F17" s="495">
        <f>+'Faculty Distribution Summaries'!AY16</f>
        <v>1.141413261305219</v>
      </c>
      <c r="G17" s="496">
        <f>+'Faculty Distribution Summaries'!BG16</f>
        <v>0.74853470800084732</v>
      </c>
      <c r="H17" s="496">
        <f>+'Faculty Distribution Summaries'!BO16</f>
        <v>0.7684821638310011</v>
      </c>
      <c r="I17" s="496">
        <f>+'Faculty Distribution Summaries'!BW16</f>
        <v>1.0350018818216034</v>
      </c>
    </row>
    <row r="18" spans="1:16" ht="12.75" customHeight="1">
      <c r="A18" s="497" t="s">
        <v>34</v>
      </c>
      <c r="B18" s="497"/>
      <c r="C18" s="491">
        <f>+'Faculty Distribution Summaries'!U17</f>
        <v>4.0756563616591581</v>
      </c>
      <c r="D18" s="491">
        <f>+'Faculty Distribution Summaries'!Z17</f>
        <v>4.5399503722084367</v>
      </c>
      <c r="E18" s="492">
        <f>+'Faculty Distribution Summaries'!AT17</f>
        <v>3.9629770173730843</v>
      </c>
      <c r="F18" s="491">
        <f>+'Faculty Distribution Summaries'!AY17</f>
        <v>4.3783218611135313</v>
      </c>
      <c r="G18" s="492">
        <f>+'Faculty Distribution Summaries'!BG17</f>
        <v>4.2087423204575947</v>
      </c>
      <c r="H18" s="492">
        <f>+'Faculty Distribution Summaries'!BO17</f>
        <v>4.5672673579650329</v>
      </c>
      <c r="I18" s="492">
        <f>+'Faculty Distribution Summaries'!BW17</f>
        <v>5.673692133985698</v>
      </c>
    </row>
    <row r="19" spans="1:16" ht="12.75" customHeight="1">
      <c r="A19" s="494" t="s">
        <v>36</v>
      </c>
      <c r="B19" s="494"/>
      <c r="C19" s="495">
        <f>+'Faculty Distribution Summaries'!U18</f>
        <v>1.9403448811558179</v>
      </c>
      <c r="D19" s="495">
        <f>+'Faculty Distribution Summaries'!Z18</f>
        <v>1.8997518610421835</v>
      </c>
      <c r="E19" s="496">
        <f>+'Faculty Distribution Summaries'!AT18</f>
        <v>2.0062364917259243</v>
      </c>
      <c r="F19" s="495">
        <f>+'Faculty Distribution Summaries'!AY18</f>
        <v>1.9669774331271237</v>
      </c>
      <c r="G19" s="496">
        <f>+'Faculty Distribution Summaries'!BG18</f>
        <v>1.6171174352093778</v>
      </c>
      <c r="H19" s="496">
        <f>+'Faculty Distribution Summaries'!BO18</f>
        <v>1.8624786066646533</v>
      </c>
      <c r="I19" s="496">
        <f>+'Faculty Distribution Summaries'!BW18</f>
        <v>2.1358675197591266</v>
      </c>
      <c r="J19" s="480"/>
      <c r="K19" s="480"/>
      <c r="L19" s="480"/>
      <c r="M19" s="480"/>
      <c r="N19" s="480"/>
      <c r="O19" s="480"/>
      <c r="P19" s="480"/>
    </row>
    <row r="20" spans="1:16" ht="12.75" customHeight="1">
      <c r="A20" s="497" t="s">
        <v>37</v>
      </c>
      <c r="B20" s="497"/>
      <c r="C20" s="491">
        <f>+'Faculty Distribution Summaries'!U19</f>
        <v>10.719279167313967</v>
      </c>
      <c r="D20" s="491">
        <f>+'Faculty Distribution Summaries'!Z19</f>
        <v>11.2863523573201</v>
      </c>
      <c r="E20" s="492">
        <f>+'Faculty Distribution Summaries'!AT19</f>
        <v>10.181320222401874</v>
      </c>
      <c r="F20" s="491">
        <f>+'Faculty Distribution Summaries'!AY19</f>
        <v>10.666986146205454</v>
      </c>
      <c r="G20" s="492">
        <f>+'Faculty Distribution Summaries'!BG19</f>
        <v>12.131911588164677</v>
      </c>
      <c r="H20" s="492">
        <f>+'Faculty Distribution Summaries'!BO19</f>
        <v>10.953387697573744</v>
      </c>
      <c r="I20" s="492">
        <f>+'Faculty Distribution Summaries'!BW19</f>
        <v>14.019570944674445</v>
      </c>
      <c r="J20" s="480"/>
      <c r="K20" s="480"/>
      <c r="L20" s="480"/>
      <c r="M20" s="480"/>
      <c r="N20" s="480"/>
      <c r="O20" s="480"/>
      <c r="P20" s="480"/>
    </row>
    <row r="21" spans="1:16" ht="12.75" customHeight="1">
      <c r="A21" s="494" t="s">
        <v>38</v>
      </c>
      <c r="B21" s="494"/>
      <c r="C21" s="495">
        <f>+'Faculty Distribution Summaries'!U20</f>
        <v>1.3251514680751904</v>
      </c>
      <c r="D21" s="495">
        <f>+'Faculty Distribution Summaries'!Z20</f>
        <v>1.2099255583126549</v>
      </c>
      <c r="E21" s="496">
        <f>+'Faculty Distribution Summaries'!AT20</f>
        <v>1.3380409496626025</v>
      </c>
      <c r="F21" s="495">
        <f>+'Faculty Distribution Summaries'!AY20</f>
        <v>1.1239871046440708</v>
      </c>
      <c r="G21" s="496">
        <f>+'Faculty Distribution Summaries'!BG20</f>
        <v>0.88976767177459215</v>
      </c>
      <c r="H21" s="496">
        <f>+'Faculty Distribution Summaries'!BO20</f>
        <v>1.3389711064129668</v>
      </c>
      <c r="I21" s="496">
        <f>+'Faculty Distribution Summaries'!BW20</f>
        <v>1.6748212269476852</v>
      </c>
      <c r="K21" s="480"/>
      <c r="L21" s="480"/>
      <c r="M21" s="480"/>
      <c r="N21" s="480"/>
      <c r="O21" s="480"/>
      <c r="P21" s="480"/>
    </row>
    <row r="22" spans="1:16" ht="6.75" customHeight="1">
      <c r="A22" s="490"/>
      <c r="B22" s="480"/>
      <c r="C22" s="498"/>
      <c r="D22" s="498"/>
      <c r="E22" s="499"/>
      <c r="F22" s="498"/>
      <c r="G22" s="499"/>
      <c r="H22" s="499"/>
      <c r="I22" s="499"/>
      <c r="K22" s="480"/>
      <c r="L22" s="480"/>
      <c r="M22" s="480"/>
      <c r="N22" s="480"/>
      <c r="O22" s="480"/>
      <c r="P22" s="480"/>
    </row>
    <row r="23" spans="1:16" ht="12.75" customHeight="1">
      <c r="A23" s="490" t="s">
        <v>39</v>
      </c>
      <c r="B23" s="480"/>
      <c r="C23" s="491">
        <f>+'Faculty Distribution Summaries'!U22</f>
        <v>31.02687587385428</v>
      </c>
      <c r="D23" s="491">
        <f>+'Faculty Distribution Summaries'!Z22</f>
        <v>34.416873449131515</v>
      </c>
      <c r="E23" s="492">
        <f>+'Faculty Distribution Summaries'!AT22</f>
        <v>30.496114566662818</v>
      </c>
      <c r="F23" s="491">
        <f>+'Faculty Distribution Summaries'!AY22</f>
        <v>33.819813540123725</v>
      </c>
      <c r="G23" s="492">
        <f>+'Faculty Distribution Summaries'!BG22</f>
        <v>35.88729609490855</v>
      </c>
      <c r="H23" s="492">
        <f>+'Faculty Distribution Summaries'!BO22</f>
        <v>36.236115305882748</v>
      </c>
      <c r="I23" s="492">
        <f>+'Faculty Distribution Summaries'!BW22</f>
        <v>28.998870907038011</v>
      </c>
      <c r="K23" s="480"/>
      <c r="L23" s="480"/>
      <c r="M23" s="480"/>
      <c r="N23" s="480"/>
      <c r="O23" s="480"/>
      <c r="P23" s="480"/>
    </row>
    <row r="24" spans="1:16" ht="12.75" customHeight="1">
      <c r="A24" s="494" t="s">
        <v>120</v>
      </c>
      <c r="B24" s="494"/>
      <c r="C24" s="495">
        <f>+'Faculty Distribution Summaries'!U25</f>
        <v>1.5457511263010719</v>
      </c>
      <c r="D24" s="495">
        <f>+'Faculty Distribution Summaries'!Z25</f>
        <v>2.0456575682382137</v>
      </c>
      <c r="E24" s="496">
        <f>+'Faculty Distribution Summaries'!AT25</f>
        <v>1.6498655359588192</v>
      </c>
      <c r="F24" s="495">
        <f>+'Faculty Distribution Summaries'!AY25</f>
        <v>2.2958961401062994</v>
      </c>
      <c r="G24" s="496">
        <f>+'Faculty Distribution Summaries'!BG25</f>
        <v>2.6198714780029659</v>
      </c>
      <c r="H24" s="496">
        <f>+'Faculty Distribution Summaries'!BO25</f>
        <v>1.8725460585925704</v>
      </c>
      <c r="I24" s="496">
        <f>+'Faculty Distribution Summaries'!BW25</f>
        <v>0</v>
      </c>
      <c r="K24" s="480"/>
      <c r="L24" s="480"/>
      <c r="M24" s="480"/>
      <c r="N24" s="480"/>
      <c r="O24" s="480"/>
      <c r="P24" s="480"/>
    </row>
    <row r="25" spans="1:16" ht="12.75" customHeight="1">
      <c r="A25" s="497" t="s">
        <v>76</v>
      </c>
      <c r="B25" s="497"/>
      <c r="C25" s="491">
        <f>+'Faculty Distribution Summaries'!U26</f>
        <v>0.93599502874009632</v>
      </c>
      <c r="D25" s="491">
        <f>+'Faculty Distribution Summaries'!Z26</f>
        <v>0.98064516129032253</v>
      </c>
      <c r="E25" s="492">
        <f>+'Faculty Distribution Summaries'!AT26</f>
        <v>0.95032254871227995</v>
      </c>
      <c r="F25" s="491">
        <f>+'Faculty Distribution Summaries'!AY26</f>
        <v>0.95190380761523052</v>
      </c>
      <c r="G25" s="492">
        <f>+'Faculty Distribution Summaries'!BG26</f>
        <v>1.1651719511333944</v>
      </c>
      <c r="H25" s="492">
        <f>+'Faculty Distribution Summaries'!BO26</f>
        <v>0.99667774086378735</v>
      </c>
      <c r="I25" s="492">
        <f>+'Faculty Distribution Summaries'!BW26</f>
        <v>0.84681972149040274</v>
      </c>
      <c r="K25" s="480"/>
      <c r="L25" s="480"/>
      <c r="M25" s="480"/>
      <c r="N25" s="480"/>
      <c r="O25" s="480"/>
      <c r="P25" s="480"/>
    </row>
    <row r="26" spans="1:16" ht="12.75" customHeight="1">
      <c r="A26" s="494" t="s">
        <v>47</v>
      </c>
      <c r="B26" s="494"/>
      <c r="C26" s="495">
        <f>+'Faculty Distribution Summaries'!U27</f>
        <v>2.6961317383874475</v>
      </c>
      <c r="D26" s="495">
        <f>+'Faculty Distribution Summaries'!Z27</f>
        <v>2.875434243176179</v>
      </c>
      <c r="E26" s="496">
        <f>+'Faculty Distribution Summaries'!AT27</f>
        <v>2.9813070234775867</v>
      </c>
      <c r="F26" s="495">
        <f>+'Faculty Distribution Summaries'!AY27</f>
        <v>3.1345299294240654</v>
      </c>
      <c r="G26" s="496">
        <f>+'Faculty Distribution Summaries'!BG27</f>
        <v>2.8317209236635832</v>
      </c>
      <c r="H26" s="496">
        <f>+'Faculty Distribution Summaries'!BO27</f>
        <v>2.7014329339910734</v>
      </c>
      <c r="I26" s="496">
        <f>+'Faculty Distribution Summaries'!BW27</f>
        <v>2.3428678961234475</v>
      </c>
      <c r="K26" s="480"/>
      <c r="L26" s="480"/>
      <c r="M26" s="480"/>
      <c r="N26" s="480"/>
      <c r="O26" s="480"/>
      <c r="P26" s="480"/>
    </row>
    <row r="27" spans="1:16" ht="12.75" customHeight="1">
      <c r="A27" s="497" t="s">
        <v>49</v>
      </c>
      <c r="B27" s="497"/>
      <c r="C27" s="491">
        <f>+'Faculty Distribution Summaries'!U28</f>
        <v>6.3834084200714623</v>
      </c>
      <c r="D27" s="491">
        <f>+'Faculty Distribution Summaries'!Z28</f>
        <v>8.1062034739454099</v>
      </c>
      <c r="E27" s="492">
        <f>+'Faculty Distribution Summaries'!AT28</f>
        <v>6.5169688670373374</v>
      </c>
      <c r="F27" s="491">
        <f>+'Faculty Distribution Summaries'!AY28</f>
        <v>7.4475037030582909</v>
      </c>
      <c r="G27" s="492">
        <f>+'Faculty Distribution Summaries'!BG28</f>
        <v>8.18445025068851</v>
      </c>
      <c r="H27" s="492">
        <f>+'Faculty Distribution Summaries'!BO28</f>
        <v>9.5070304372629941</v>
      </c>
      <c r="I27" s="492">
        <f>+'Faculty Distribution Summaries'!BW28</f>
        <v>6.7651486639066611</v>
      </c>
      <c r="K27" s="480"/>
      <c r="L27" s="480"/>
      <c r="M27" s="480"/>
      <c r="N27" s="480"/>
      <c r="O27" s="480"/>
      <c r="P27" s="480"/>
    </row>
    <row r="28" spans="1:16" ht="12.75" customHeight="1">
      <c r="A28" s="494" t="s">
        <v>84</v>
      </c>
      <c r="B28" s="494"/>
      <c r="C28" s="495">
        <f>+'Faculty Distribution Summaries'!U29</f>
        <v>1.0618300450520428</v>
      </c>
      <c r="D28" s="495">
        <f>+'Faculty Distribution Summaries'!Z29</f>
        <v>0.92605459057071948</v>
      </c>
      <c r="E28" s="496">
        <f>+'Faculty Distribution Summaries'!AT29</f>
        <v>0.85793007869858595</v>
      </c>
      <c r="F28" s="495">
        <f>+'Faculty Distribution Summaries'!AY29</f>
        <v>0.85605994597891433</v>
      </c>
      <c r="G28" s="496">
        <f>+'Faculty Distribution Summaries'!BG29</f>
        <v>0.37426735400042366</v>
      </c>
      <c r="H28" s="496">
        <f>+'Faculty Distribution Summaries'!BO29</f>
        <v>1.5168294238061679</v>
      </c>
      <c r="I28" s="496">
        <f>+'Faculty Distribution Summaries'!BW29</f>
        <v>0</v>
      </c>
      <c r="K28" s="480"/>
      <c r="L28" s="480"/>
      <c r="M28" s="480"/>
      <c r="N28" s="480"/>
      <c r="O28" s="480"/>
      <c r="P28" s="480"/>
    </row>
    <row r="29" spans="1:16" ht="12.75" customHeight="1">
      <c r="A29" s="497" t="s">
        <v>77</v>
      </c>
      <c r="B29" s="497"/>
      <c r="C29" s="491">
        <f>+'Faculty Distribution Summaries'!U30</f>
        <v>6.4051576821500698</v>
      </c>
      <c r="D29" s="491">
        <f>+'Faculty Distribution Summaries'!Z30</f>
        <v>7.4620347394540945</v>
      </c>
      <c r="E29" s="492">
        <f>+'Faculty Distribution Summaries'!AT30</f>
        <v>5.9428156605236673</v>
      </c>
      <c r="F29" s="491">
        <f>+'Faculty Distribution Summaries'!AY30</f>
        <v>7.5629519909383989</v>
      </c>
      <c r="G29" s="492">
        <f>+'Faculty Distribution Summaries'!BG30</f>
        <v>7.386484005366853</v>
      </c>
      <c r="H29" s="492">
        <f>+'Faculty Distribution Summaries'!BO30</f>
        <v>7.4197120708748621</v>
      </c>
      <c r="I29" s="492">
        <f>+'Faculty Distribution Summaries'!BW30</f>
        <v>7.376740684983063</v>
      </c>
      <c r="K29" s="480"/>
      <c r="L29" s="480"/>
      <c r="M29" s="480"/>
      <c r="N29" s="480"/>
      <c r="O29" s="480"/>
      <c r="P29" s="480"/>
    </row>
    <row r="30" spans="1:16" ht="12.75" customHeight="1">
      <c r="A30" s="494" t="s">
        <v>54</v>
      </c>
      <c r="B30" s="494"/>
      <c r="C30" s="495">
        <f>+'Faculty Distribution Summaries'!U31</f>
        <v>5.1491377971104546</v>
      </c>
      <c r="D30" s="495">
        <f>+'Faculty Distribution Summaries'!Z31</f>
        <v>4.8377171215880894</v>
      </c>
      <c r="E30" s="496">
        <f>+'Faculty Distribution Summaries'!AT31</f>
        <v>5.1178828925442579</v>
      </c>
      <c r="F30" s="495">
        <f>+'Faculty Distribution Summaries'!AY31</f>
        <v>4.8553628997124685</v>
      </c>
      <c r="G30" s="496">
        <f>+'Faculty Distribution Summaries'!BG31</f>
        <v>4.6536261563448909</v>
      </c>
      <c r="H30" s="496">
        <f>+'Faculty Distribution Summaries'!BO31</f>
        <v>5.0203026947212992</v>
      </c>
      <c r="I30" s="496">
        <f>+'Faculty Distribution Summaries'!BW31</f>
        <v>4.5351900639819345</v>
      </c>
      <c r="K30" s="480"/>
      <c r="L30" s="480"/>
      <c r="M30" s="480"/>
      <c r="N30" s="480"/>
      <c r="O30" s="480"/>
      <c r="P30" s="480"/>
    </row>
    <row r="31" spans="1:16" ht="12.75" customHeight="1">
      <c r="A31" s="497" t="s">
        <v>56</v>
      </c>
      <c r="B31" s="497"/>
      <c r="C31" s="491">
        <f>+'Faculty Distribution Summaries'!U32</f>
        <v>6.8494640360416348</v>
      </c>
      <c r="D31" s="491">
        <f>+'Faculty Distribution Summaries'!Z32</f>
        <v>7.1831265508684865</v>
      </c>
      <c r="E31" s="492">
        <f>+'Faculty Distribution Summaries'!AT32</f>
        <v>6.4790219597102832</v>
      </c>
      <c r="F31" s="491">
        <f>+'Faculty Distribution Summaries'!AY32</f>
        <v>6.7156051232900582</v>
      </c>
      <c r="G31" s="492">
        <f>+'Faculty Distribution Summaries'!BG32</f>
        <v>8.6717039757079295</v>
      </c>
      <c r="H31" s="492">
        <f>+'Faculty Distribution Summaries'!BO32</f>
        <v>7.2015839457699915</v>
      </c>
      <c r="I31" s="492">
        <f>+'Faculty Distribution Summaries'!BW32</f>
        <v>7.1321038765525024</v>
      </c>
      <c r="K31" s="480"/>
      <c r="L31" s="480"/>
      <c r="M31" s="480"/>
      <c r="N31" s="480"/>
      <c r="O31" s="480"/>
      <c r="P31" s="480"/>
    </row>
    <row r="32" spans="1:16" ht="6" customHeight="1">
      <c r="A32" s="497"/>
      <c r="B32" s="497"/>
      <c r="C32" s="498"/>
      <c r="D32" s="498"/>
      <c r="E32" s="499"/>
      <c r="F32" s="498"/>
      <c r="G32" s="499"/>
      <c r="H32" s="499"/>
      <c r="I32" s="499"/>
      <c r="K32" s="480"/>
      <c r="L32" s="480"/>
      <c r="M32" s="480"/>
      <c r="N32" s="480"/>
      <c r="O32" s="480"/>
      <c r="P32" s="480"/>
    </row>
    <row r="33" spans="1:19" ht="12.75" customHeight="1">
      <c r="A33" s="500" t="s">
        <v>58</v>
      </c>
      <c r="B33" s="476"/>
      <c r="C33" s="491">
        <f>+'Faculty Distribution Summaries'!U34</f>
        <v>9.7390088550567029</v>
      </c>
      <c r="D33" s="491">
        <f>+'Faculty Distribution Summaries'!Z34</f>
        <v>9.3786600496277917</v>
      </c>
      <c r="E33" s="492">
        <f>+'Faculty Distribution Summaries'!AT34</f>
        <v>10.512943195129596</v>
      </c>
      <c r="F33" s="491">
        <f>+'Faculty Distribution Summaries'!AY34</f>
        <v>10.067962010978478</v>
      </c>
      <c r="G33" s="492">
        <f>+'Faculty Distribution Summaries'!BG34</f>
        <v>8.2833133253301305</v>
      </c>
      <c r="H33" s="492">
        <f>+'Faculty Distribution Summaries'!BO34</f>
        <v>9.0305043793415898</v>
      </c>
      <c r="I33" s="492">
        <f>+'Faculty Distribution Summaries'!BW34</f>
        <v>9.0609710199473081</v>
      </c>
      <c r="K33" s="480"/>
      <c r="L33" s="480"/>
      <c r="M33" s="480"/>
      <c r="N33" s="480"/>
      <c r="O33" s="480"/>
      <c r="P33" s="480"/>
    </row>
    <row r="34" spans="1:19" ht="6" customHeight="1">
      <c r="A34" s="500"/>
      <c r="B34" s="476"/>
      <c r="C34" s="491"/>
      <c r="D34" s="491"/>
      <c r="E34" s="492"/>
      <c r="F34" s="491"/>
      <c r="G34" s="492"/>
      <c r="H34" s="492"/>
      <c r="I34" s="492"/>
      <c r="K34" s="480"/>
      <c r="L34" s="480"/>
      <c r="M34" s="480"/>
      <c r="N34" s="480"/>
      <c r="O34" s="480"/>
      <c r="P34" s="480"/>
    </row>
    <row r="35" spans="1:19" ht="12.75" customHeight="1">
      <c r="A35" s="490" t="s">
        <v>60</v>
      </c>
      <c r="B35" s="480"/>
      <c r="C35" s="491">
        <f>+'Faculty Distribution Summaries'!U36</f>
        <v>9.5013204909119153</v>
      </c>
      <c r="D35" s="491">
        <f>+'Faculty Distribution Summaries'!Z36</f>
        <v>8.1875930521091806</v>
      </c>
      <c r="E35" s="492">
        <f>+'Faculty Distribution Summaries'!AT36</f>
        <v>10.303410272062827</v>
      </c>
      <c r="F35" s="491">
        <f>+'Faculty Distribution Summaries'!AY36</f>
        <v>9.1487322471029024</v>
      </c>
      <c r="G35" s="492">
        <f>+'Faculty Distribution Summaries'!BG36</f>
        <v>7.1181413741967372</v>
      </c>
      <c r="H35" s="492">
        <f>+'Faculty Distribution Summaries'!BO36</f>
        <v>7.3291050035236092</v>
      </c>
      <c r="I35" s="492">
        <f>+'Faculty Distribution Summaries'!BW36</f>
        <v>8.0259691381257063</v>
      </c>
      <c r="K35" s="480"/>
      <c r="L35" s="480"/>
      <c r="M35" s="480"/>
      <c r="N35" s="480"/>
      <c r="O35" s="480"/>
      <c r="P35" s="480"/>
      <c r="Q35" s="501"/>
      <c r="R35" s="501"/>
      <c r="S35" s="501"/>
    </row>
    <row r="36" spans="1:19" ht="6.75" customHeight="1">
      <c r="A36" s="490"/>
      <c r="B36" s="480"/>
      <c r="C36" s="491"/>
      <c r="D36" s="491"/>
      <c r="E36" s="492"/>
      <c r="F36" s="491"/>
      <c r="G36" s="492"/>
      <c r="H36" s="492"/>
      <c r="I36" s="492"/>
      <c r="K36" s="480"/>
      <c r="L36" s="480"/>
      <c r="M36" s="480"/>
      <c r="N36" s="480"/>
      <c r="O36" s="480"/>
      <c r="P36" s="480"/>
      <c r="Q36" s="501"/>
      <c r="R36" s="501"/>
      <c r="S36" s="501"/>
    </row>
    <row r="37" spans="1:19" ht="12.75" customHeight="1">
      <c r="A37" s="490" t="s">
        <v>62</v>
      </c>
      <c r="B37" s="480"/>
      <c r="C37" s="491">
        <f>+'Faculty Distribution Summaries'!U38</f>
        <v>3.4969706384961938</v>
      </c>
      <c r="D37" s="491">
        <f>+'Faculty Distribution Summaries'!Z38</f>
        <v>2.544913151364764</v>
      </c>
      <c r="E37" s="492">
        <f>+'Faculty Distribution Summaries'!AT38</f>
        <v>3.888733068254937</v>
      </c>
      <c r="F37" s="491">
        <f>+'Faculty Distribution Summaries'!AY38</f>
        <v>2.770758909122593</v>
      </c>
      <c r="G37" s="492">
        <f>+'Faculty Distribution Summaries'!BG38</f>
        <v>2.026693030153238</v>
      </c>
      <c r="H37" s="492">
        <f>+'Faculty Distribution Summaries'!BO38</f>
        <v>2.506795530051344</v>
      </c>
      <c r="I37" s="492">
        <f>+'Faculty Distribution Summaries'!BW38</f>
        <v>2.4181407602559277</v>
      </c>
      <c r="K37" s="480"/>
      <c r="L37" s="480"/>
      <c r="M37" s="480"/>
      <c r="N37" s="480"/>
      <c r="O37" s="480"/>
      <c r="P37" s="480"/>
      <c r="Q37" s="501"/>
      <c r="R37" s="501"/>
      <c r="S37" s="501"/>
    </row>
    <row r="38" spans="1:19" ht="6.75" customHeight="1">
      <c r="A38" s="490"/>
      <c r="B38" s="480"/>
      <c r="C38" s="491"/>
      <c r="D38" s="491"/>
      <c r="E38" s="492"/>
      <c r="F38" s="491"/>
      <c r="G38" s="492"/>
      <c r="H38" s="492"/>
      <c r="I38" s="492"/>
      <c r="K38" s="480"/>
      <c r="L38" s="480"/>
      <c r="M38" s="480"/>
      <c r="N38" s="480"/>
      <c r="O38" s="480"/>
      <c r="P38" s="480"/>
      <c r="Q38" s="501"/>
      <c r="R38" s="501"/>
      <c r="S38" s="501"/>
    </row>
    <row r="39" spans="1:19" ht="12.75" customHeight="1">
      <c r="A39" s="490" t="s">
        <v>88</v>
      </c>
      <c r="B39" s="480"/>
      <c r="C39" s="491"/>
      <c r="D39" s="491"/>
      <c r="E39" s="492"/>
      <c r="F39" s="491"/>
      <c r="G39" s="492"/>
      <c r="H39" s="492"/>
      <c r="I39" s="492"/>
      <c r="J39" s="493"/>
      <c r="Q39" s="501"/>
      <c r="R39" s="501"/>
    </row>
    <row r="40" spans="1:19" ht="12.75" customHeight="1">
      <c r="A40" s="494" t="s">
        <v>65</v>
      </c>
      <c r="B40" s="494"/>
      <c r="C40" s="495">
        <f>+'Faculty Distribution Summaries'!U41</f>
        <v>3.0946092900419448</v>
      </c>
      <c r="D40" s="495">
        <f>+'Faculty Distribution Summaries'!Z41</f>
        <v>2.9975186104218365</v>
      </c>
      <c r="E40" s="496">
        <f>+'Faculty Distribution Summaries'!AT41</f>
        <v>2.9697579647258747</v>
      </c>
      <c r="F40" s="495">
        <f>+'Faculty Distribution Summaries'!AY41</f>
        <v>2.925416049490285</v>
      </c>
      <c r="G40" s="496">
        <f>+'Faculty Distribution Summaries'!BG41</f>
        <v>2.9235223501165173</v>
      </c>
      <c r="H40" s="496">
        <f>+'Faculty Distribution Summaries'!BO41</f>
        <v>3.1209100976542836</v>
      </c>
      <c r="I40" s="496">
        <f>+'Faculty Distribution Summaries'!BW41</f>
        <v>3.0955965374482499</v>
      </c>
      <c r="J40" s="480"/>
      <c r="K40" s="480"/>
      <c r="L40" s="480"/>
      <c r="M40" s="480"/>
      <c r="N40" s="480"/>
      <c r="O40" s="480"/>
      <c r="P40" s="480"/>
    </row>
    <row r="41" spans="1:19" ht="12.75" customHeight="1">
      <c r="A41" s="480" t="s">
        <v>67</v>
      </c>
      <c r="B41" s="480"/>
      <c r="C41" s="491">
        <f>+'Faculty Distribution Summaries'!U42</f>
        <v>1.0781419916109989</v>
      </c>
      <c r="D41" s="491">
        <f>+'Faculty Distribution Summaries'!Z42</f>
        <v>1.0014888337468983</v>
      </c>
      <c r="E41" s="492">
        <f>+'Faculty Distribution Summaries'!AT42</f>
        <v>1.0212667667585091</v>
      </c>
      <c r="F41" s="491">
        <f>+'Faculty Distribution Summaries'!AY42</f>
        <v>0.91705149429293364</v>
      </c>
      <c r="G41" s="492">
        <f>+'Faculty Distribution Summaries'!BG42</f>
        <v>1.1510486547560201</v>
      </c>
      <c r="H41" s="492">
        <f>+'Faculty Distribution Summaries'!BO42</f>
        <v>1.000033558173093</v>
      </c>
      <c r="I41" s="492">
        <f>+'Faculty Distribution Summaries'!BW42</f>
        <v>1.1290929619872037</v>
      </c>
      <c r="J41" s="480"/>
      <c r="K41" s="480"/>
      <c r="L41" s="480"/>
      <c r="M41" s="480"/>
      <c r="N41" s="480"/>
      <c r="O41" s="480"/>
      <c r="P41" s="480"/>
    </row>
    <row r="42" spans="1:19" ht="12.75" customHeight="1">
      <c r="A42" s="494" t="s">
        <v>78</v>
      </c>
      <c r="B42" s="494"/>
      <c r="C42" s="495">
        <f>+'Faculty Distribution Summaries'!U43</f>
        <v>0.37828180829578995</v>
      </c>
      <c r="D42" s="495">
        <f>+'Faculty Distribution Summaries'!Z43</f>
        <v>0.44069478908188586</v>
      </c>
      <c r="E42" s="496">
        <f>+'Faculty Distribution Summaries'!AT43</f>
        <v>0.30357525861642276</v>
      </c>
      <c r="F42" s="495">
        <f>+'Faculty Distribution Summaries'!AY43</f>
        <v>0.37030582904940318</v>
      </c>
      <c r="G42" s="496">
        <f>+'Faculty Distribution Summaries'!BG43</f>
        <v>0.80502789351034543</v>
      </c>
      <c r="H42" s="496">
        <f>+'Faculty Distribution Summaries'!BO43</f>
        <v>0.50337259639585219</v>
      </c>
      <c r="I42" s="496">
        <f>+'Faculty Distribution Summaries'!BW43</f>
        <v>0</v>
      </c>
      <c r="J42" s="480"/>
      <c r="K42" s="480"/>
      <c r="L42" s="480"/>
      <c r="M42" s="480"/>
      <c r="N42" s="480"/>
      <c r="O42" s="480"/>
      <c r="P42" s="480"/>
    </row>
    <row r="43" spans="1:19" ht="12.75" customHeight="1">
      <c r="A43" s="502" t="s">
        <v>71</v>
      </c>
      <c r="B43" s="502"/>
      <c r="C43" s="503">
        <f>+'Faculty Distribution Summaries'!U44</f>
        <v>0.58956035420226816</v>
      </c>
      <c r="D43" s="503">
        <f>+'Faculty Distribution Summaries'!Z44</f>
        <v>0.51017369727047146</v>
      </c>
      <c r="E43" s="504">
        <f>+'Faculty Distribution Summaries'!AT44</f>
        <v>0.61704971044859847</v>
      </c>
      <c r="F43" s="503">
        <f>+'Faculty Distribution Summaries'!AY44</f>
        <v>0.54021085649559986</v>
      </c>
      <c r="G43" s="504">
        <f>+'Faculty Distribution Summaries'!BG44</f>
        <v>0.5508085587176047</v>
      </c>
      <c r="H43" s="504">
        <f>+'Faculty Distribution Summaries'!BO44</f>
        <v>0.26846538474445453</v>
      </c>
      <c r="I43" s="504">
        <f>+'Faculty Distribution Summaries'!BW44</f>
        <v>1.0255927738050432</v>
      </c>
    </row>
    <row r="44" spans="1:19" s="506" customFormat="1" ht="29.25" customHeight="1">
      <c r="A44" s="505" t="s">
        <v>154</v>
      </c>
      <c r="B44" s="518" t="s">
        <v>155</v>
      </c>
      <c r="C44" s="518"/>
      <c r="D44" s="518"/>
      <c r="E44" s="519"/>
      <c r="F44" s="519"/>
      <c r="G44" s="520"/>
      <c r="H44" s="520"/>
      <c r="I44" s="520"/>
    </row>
    <row r="45" spans="1:19" ht="20.25" customHeight="1">
      <c r="A45" s="507" t="s">
        <v>165</v>
      </c>
      <c r="B45" s="508"/>
      <c r="C45" s="508"/>
      <c r="D45" s="508"/>
      <c r="E45" s="508"/>
      <c r="F45" s="508"/>
      <c r="G45" s="508"/>
      <c r="H45" s="508"/>
      <c r="I45" s="508"/>
    </row>
    <row r="46" spans="1:19" ht="28.5" customHeight="1">
      <c r="A46" s="505" t="s">
        <v>101</v>
      </c>
      <c r="B46" s="518" t="s">
        <v>166</v>
      </c>
      <c r="C46" s="518"/>
      <c r="D46" s="518"/>
      <c r="E46" s="519"/>
      <c r="F46" s="519"/>
      <c r="G46" s="520"/>
      <c r="H46" s="520"/>
      <c r="I46" s="520"/>
    </row>
    <row r="47" spans="1:19" ht="12" customHeight="1">
      <c r="A47" s="480"/>
      <c r="B47" s="480"/>
      <c r="C47" s="497"/>
      <c r="D47" s="480"/>
      <c r="E47" s="479"/>
      <c r="F47" s="480"/>
      <c r="G47" s="480"/>
      <c r="H47" s="480"/>
      <c r="I47" s="480"/>
    </row>
    <row r="48" spans="1:19" ht="12" customHeight="1">
      <c r="A48" s="480"/>
      <c r="B48" s="480"/>
      <c r="C48" s="497"/>
      <c r="D48" s="480"/>
      <c r="E48" s="479"/>
      <c r="F48" s="478"/>
      <c r="G48" s="509"/>
      <c r="H48" s="509"/>
      <c r="I48" s="509" t="s">
        <v>161</v>
      </c>
    </row>
    <row r="49" spans="1:9" ht="12" customHeight="1">
      <c r="A49" s="480"/>
      <c r="B49" s="480"/>
      <c r="C49" s="497"/>
      <c r="D49" s="480"/>
      <c r="E49" s="479"/>
      <c r="F49" s="509"/>
      <c r="G49" s="509"/>
      <c r="H49" s="509"/>
      <c r="I49" s="509"/>
    </row>
    <row r="50" spans="1:9" ht="12" customHeight="1">
      <c r="A50" s="510" t="s">
        <v>74</v>
      </c>
      <c r="B50" s="510"/>
      <c r="C50" s="511">
        <f>+C8+C14+C23+C33+C35+C37+C40+C41+C42+C43</f>
        <v>100</v>
      </c>
      <c r="D50" s="511">
        <f>+D8+D14+D23+D33+D35+D37+D40+D41+D42+D43</f>
        <v>100.00000000000001</v>
      </c>
      <c r="E50" s="511">
        <f>+E8+E14+E23+E33+E35+E37+E40+E41+E42+E43</f>
        <v>99.999999999999986</v>
      </c>
      <c r="F50" s="511">
        <f>+F8+F14+F23+F33+F35+F37+F40+F41+F42+F43</f>
        <v>99.999999999999986</v>
      </c>
      <c r="G50" s="511">
        <f t="shared" ref="G50:I50" si="0">+G8+G14+G23+G33+G35+G37+G40+G41+G42+G43</f>
        <v>100</v>
      </c>
      <c r="H50" s="511">
        <f t="shared" si="0"/>
        <v>100.00000000000001</v>
      </c>
      <c r="I50" s="511">
        <f t="shared" si="0"/>
        <v>99.999999999999972</v>
      </c>
    </row>
    <row r="51" spans="1:9" ht="12" customHeight="1">
      <c r="A51" s="512"/>
      <c r="D51" s="514"/>
      <c r="F51" s="514"/>
      <c r="G51" s="514"/>
      <c r="H51" s="514"/>
      <c r="I51" s="514"/>
    </row>
    <row r="52" spans="1:9">
      <c r="B52" s="497"/>
      <c r="D52" s="478"/>
      <c r="E52" s="506"/>
      <c r="F52" s="478"/>
      <c r="G52" s="478"/>
      <c r="H52" s="478"/>
      <c r="I52" s="478"/>
    </row>
    <row r="53" spans="1:9">
      <c r="B53" s="497"/>
      <c r="D53" s="478"/>
      <c r="E53" s="506"/>
      <c r="F53" s="478"/>
      <c r="G53" s="478"/>
      <c r="H53" s="478"/>
      <c r="I53" s="478"/>
    </row>
    <row r="54" spans="1:9">
      <c r="B54" s="478"/>
      <c r="D54" s="478"/>
      <c r="E54" s="506"/>
      <c r="F54" s="478"/>
      <c r="G54" s="478"/>
      <c r="H54" s="478"/>
      <c r="I54" s="478"/>
    </row>
    <row r="55" spans="1:9" ht="46.5" customHeight="1">
      <c r="A55" s="516"/>
      <c r="B55" s="517"/>
      <c r="C55" s="517"/>
      <c r="D55" s="517"/>
      <c r="E55" s="506"/>
      <c r="F55" s="478"/>
      <c r="G55" s="478"/>
      <c r="H55" s="478"/>
      <c r="I55" s="478"/>
    </row>
    <row r="56" spans="1:9">
      <c r="B56" s="478"/>
      <c r="D56" s="478"/>
      <c r="E56" s="506"/>
      <c r="F56" s="478"/>
      <c r="G56" s="478"/>
      <c r="H56" s="478"/>
      <c r="I56" s="478"/>
    </row>
  </sheetData>
  <mergeCells count="3">
    <mergeCell ref="A55:D55"/>
    <mergeCell ref="B46:I46"/>
    <mergeCell ref="B44:I44"/>
  </mergeCells>
  <phoneticPr fontId="8" type="noConversion"/>
  <pageMargins left="0.54" right="0.5" top="0.56000000000000005" bottom="0.55000000000000004" header="0.5" footer="0.4"/>
  <pageSetup scale="85" orientation="portrait" r:id="rId1"/>
  <headerFooter alignWithMargins="0">
    <oddFooter>&amp;L&amp;"Arial,Regular"SREB Fact Book &amp;R&amp;"Arial,Regular"&amp;D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6"/>
  </sheetPr>
  <dimension ref="A1:HT70"/>
  <sheetViews>
    <sheetView showGridLines="0" tabSelected="1" view="pageBreakPreview" zoomScaleNormal="100" zoomScaleSheetLayoutView="100" workbookViewId="0">
      <selection activeCell="I37" sqref="I37"/>
    </sheetView>
  </sheetViews>
  <sheetFormatPr defaultColWidth="10.7109375" defaultRowHeight="12.75"/>
  <cols>
    <col min="1" max="1" width="8.42578125" style="95" customWidth="1"/>
    <col min="2" max="2" width="28.5703125" style="95" customWidth="1"/>
    <col min="3" max="3" width="9.7109375" style="95" customWidth="1"/>
    <col min="4" max="4" width="11" style="95" customWidth="1"/>
    <col min="5" max="5" width="11.28515625" style="95" customWidth="1"/>
    <col min="6" max="6" width="12" style="95" customWidth="1"/>
    <col min="7" max="7" width="12.85546875" style="95" customWidth="1"/>
    <col min="8" max="8" width="11.5703125" style="95" customWidth="1"/>
    <col min="9" max="9" width="12" style="95" customWidth="1"/>
    <col min="10" max="16384" width="10.7109375" style="95"/>
  </cols>
  <sheetData>
    <row r="1" spans="1:9" ht="12.75" customHeight="1">
      <c r="A1" s="9" t="s">
        <v>164</v>
      </c>
      <c r="B1" s="9"/>
      <c r="C1" s="6"/>
      <c r="D1" s="6"/>
      <c r="E1" s="1"/>
      <c r="F1" s="1"/>
    </row>
    <row r="2" spans="1:9" ht="12.75" customHeight="1">
      <c r="A2" s="9" t="s">
        <v>83</v>
      </c>
      <c r="B2" s="9"/>
      <c r="C2" s="6"/>
      <c r="D2" s="6"/>
      <c r="E2" s="1"/>
      <c r="F2" s="1"/>
    </row>
    <row r="3" spans="1:9" ht="12.75" customHeight="1">
      <c r="A3" s="9" t="s">
        <v>80</v>
      </c>
      <c r="B3" s="9"/>
      <c r="C3" s="6"/>
      <c r="D3" s="6"/>
      <c r="E3" s="1"/>
      <c r="F3" s="1"/>
    </row>
    <row r="4" spans="1:9" ht="12.75" customHeight="1">
      <c r="A4" s="6"/>
      <c r="B4" s="6"/>
      <c r="C4" s="6"/>
      <c r="D4" s="6"/>
      <c r="E4" s="6"/>
      <c r="F4" s="6"/>
    </row>
    <row r="5" spans="1:9" ht="13.5" customHeight="1">
      <c r="A5" s="2"/>
      <c r="B5" s="2"/>
      <c r="C5" s="247" t="s">
        <v>133</v>
      </c>
      <c r="D5" s="3"/>
      <c r="E5" s="314" t="s">
        <v>2</v>
      </c>
      <c r="F5" s="3"/>
      <c r="G5" s="314" t="s">
        <v>127</v>
      </c>
      <c r="H5" s="314" t="s">
        <v>128</v>
      </c>
      <c r="I5" s="314" t="s">
        <v>129</v>
      </c>
    </row>
    <row r="6" spans="1:9" ht="12.75" customHeight="1">
      <c r="A6" s="97"/>
      <c r="B6" s="6"/>
      <c r="C6" s="7"/>
      <c r="D6" s="84" t="s">
        <v>82</v>
      </c>
      <c r="E6" s="315" t="s">
        <v>81</v>
      </c>
      <c r="F6" s="84" t="s">
        <v>82</v>
      </c>
      <c r="G6" s="315" t="s">
        <v>81</v>
      </c>
      <c r="H6" s="315" t="s">
        <v>81</v>
      </c>
      <c r="I6" s="315" t="s">
        <v>81</v>
      </c>
    </row>
    <row r="7" spans="1:9" ht="13.15" customHeight="1">
      <c r="A7" s="6"/>
      <c r="B7" s="6"/>
      <c r="C7" s="8"/>
      <c r="D7" s="85" t="s">
        <v>136</v>
      </c>
      <c r="E7" s="316" t="s">
        <v>81</v>
      </c>
      <c r="F7" s="85" t="s">
        <v>136</v>
      </c>
      <c r="G7" s="316" t="s">
        <v>81</v>
      </c>
      <c r="H7" s="316" t="s">
        <v>81</v>
      </c>
      <c r="I7" s="316" t="s">
        <v>81</v>
      </c>
    </row>
    <row r="8" spans="1:9" ht="14.45" customHeight="1">
      <c r="A8" s="6"/>
      <c r="B8" s="6"/>
      <c r="C8" s="8"/>
      <c r="D8" s="101" t="s">
        <v>162</v>
      </c>
      <c r="E8" s="316" t="s">
        <v>81</v>
      </c>
      <c r="F8" s="101" t="s">
        <v>162</v>
      </c>
      <c r="G8" s="316" t="s">
        <v>81</v>
      </c>
      <c r="H8" s="316" t="s">
        <v>81</v>
      </c>
      <c r="I8" s="316" t="s">
        <v>81</v>
      </c>
    </row>
    <row r="9" spans="1:9" ht="15" customHeight="1">
      <c r="A9" s="5"/>
      <c r="B9" s="5"/>
      <c r="C9" s="471" t="s">
        <v>158</v>
      </c>
      <c r="D9" s="472" t="s">
        <v>158</v>
      </c>
      <c r="E9" s="473" t="s">
        <v>158</v>
      </c>
      <c r="F9" s="472" t="s">
        <v>158</v>
      </c>
      <c r="G9" s="473" t="s">
        <v>158</v>
      </c>
      <c r="H9" s="473" t="s">
        <v>158</v>
      </c>
      <c r="I9" s="473" t="s">
        <v>158</v>
      </c>
    </row>
    <row r="10" spans="1:9" ht="12.75" customHeight="1">
      <c r="A10" s="2"/>
      <c r="B10" s="2"/>
      <c r="C10" s="4"/>
      <c r="D10" s="4"/>
      <c r="E10" s="318"/>
      <c r="F10" s="93"/>
      <c r="G10" s="318"/>
      <c r="H10" s="318"/>
      <c r="I10" s="318"/>
    </row>
    <row r="11" spans="1:9" ht="12.75" customHeight="1">
      <c r="A11" s="102" t="s">
        <v>17</v>
      </c>
      <c r="B11" s="1"/>
      <c r="C11" s="89">
        <f>'Summary Data'!AA7</f>
        <v>72570.379154480193</v>
      </c>
      <c r="D11" s="90">
        <f>(('Summary Data'!AA7-'Summary Data'!V7)/'Summary Data'!V7)*100</f>
        <v>15.174696386069575</v>
      </c>
      <c r="E11" s="317">
        <f>'Summary Data'!BY7</f>
        <v>68624.176229508201</v>
      </c>
      <c r="F11" s="90">
        <f>(('Summary Data'!BY7-'Summary Data'!BT7)/'Summary Data'!BT7)*100</f>
        <v>15.652370578635635</v>
      </c>
      <c r="G11" s="317">
        <f>+'Summary Data'!DF7</f>
        <v>71053.985207100588</v>
      </c>
      <c r="H11" s="317">
        <f>+'Summary Data'!DV7</f>
        <v>73289.349459409932</v>
      </c>
      <c r="I11" s="317">
        <f>+'Summary Data'!EL7</f>
        <v>88020.067502410806</v>
      </c>
    </row>
    <row r="12" spans="1:9" ht="12.75" customHeight="1">
      <c r="A12" s="225" t="s">
        <v>19</v>
      </c>
      <c r="B12" s="225"/>
      <c r="C12" s="226">
        <f>'Summary Data'!AA8</f>
        <v>72861.485767907419</v>
      </c>
      <c r="D12" s="227">
        <f>(('Summary Data'!AA8-'Summary Data'!V8)/'Summary Data'!V8)*100</f>
        <v>14.908852959418036</v>
      </c>
      <c r="E12" s="319">
        <f>'Summary Data'!BY8</f>
        <v>68741.206636500749</v>
      </c>
      <c r="F12" s="227">
        <f>(('Summary Data'!BY8-'Summary Data'!BT8)/'Summary Data'!BT8)*100</f>
        <v>18.423341056875717</v>
      </c>
      <c r="G12" s="319">
        <f>+'Summary Data'!DF8</f>
        <v>72088.582120582127</v>
      </c>
      <c r="H12" s="319">
        <f>+'Summary Data'!DV8</f>
        <v>73512.859311740889</v>
      </c>
      <c r="I12" s="319">
        <f>+'Summary Data'!EL8</f>
        <v>86673.757180156652</v>
      </c>
    </row>
    <row r="13" spans="1:9" s="155" customFormat="1" ht="12.75" customHeight="1">
      <c r="A13" s="10" t="s">
        <v>79</v>
      </c>
      <c r="B13" s="151"/>
      <c r="C13" s="152">
        <f>'Summary Data'!AA9</f>
        <v>73416.305275185674</v>
      </c>
      <c r="D13" s="153">
        <f>(('Summary Data'!AA9-'Summary Data'!V9)/'Summary Data'!V9)*100</f>
        <v>21.159985627880857</v>
      </c>
      <c r="E13" s="320">
        <f>'Summary Data'!BY9</f>
        <v>68794.759821790198</v>
      </c>
      <c r="F13" s="153">
        <f>(('Summary Data'!BY9-'Summary Data'!BT9)/'Summary Data'!BT9)*100</f>
        <v>20.181196987185714</v>
      </c>
      <c r="G13" s="320">
        <f>+'Summary Data'!DF9</f>
        <v>73336.574047954869</v>
      </c>
      <c r="H13" s="320">
        <f>+'Summary Data'!DV9</f>
        <v>75065.053977272721</v>
      </c>
      <c r="I13" s="320">
        <f>+'Summary Data'!EL9</f>
        <v>88822.490076335875</v>
      </c>
    </row>
    <row r="14" spans="1:9" ht="12.75" customHeight="1">
      <c r="A14" s="225" t="s">
        <v>22</v>
      </c>
      <c r="B14" s="225"/>
      <c r="C14" s="226">
        <f>'Summary Data'!AA10</f>
        <v>77401.053936763798</v>
      </c>
      <c r="D14" s="227">
        <f>(('Summary Data'!AA10-'Summary Data'!V10)/'Summary Data'!V10)*100</f>
        <v>12.375443949311538</v>
      </c>
      <c r="E14" s="319">
        <f>'Summary Data'!BY10</f>
        <v>73364.257975034678</v>
      </c>
      <c r="F14" s="227">
        <f>(('Summary Data'!BY10-'Summary Data'!BT10)/'Summary Data'!BT10)*100</f>
        <v>12.519856932529146</v>
      </c>
      <c r="G14" s="319">
        <f>+'Summary Data'!DF10</f>
        <v>77757.395454545462</v>
      </c>
      <c r="H14" s="319">
        <f>+'Summary Data'!DV10</f>
        <v>76890.664473684214</v>
      </c>
      <c r="I14" s="319">
        <f>+'Summary Data'!EL10</f>
        <v>90431.276497695857</v>
      </c>
    </row>
    <row r="15" spans="1:9" s="155" customFormat="1" ht="12.75" customHeight="1">
      <c r="A15" s="151" t="s">
        <v>24</v>
      </c>
      <c r="B15" s="151"/>
      <c r="C15" s="152">
        <f>'Summary Data'!AA11</f>
        <v>71064.831999085087</v>
      </c>
      <c r="D15" s="153">
        <f>(('Summary Data'!AA11-'Summary Data'!V11)/'Summary Data'!V11)*100</f>
        <v>11.653614919565181</v>
      </c>
      <c r="E15" s="320">
        <f>'Summary Data'!BY11</f>
        <v>67631.643389662029</v>
      </c>
      <c r="F15" s="153">
        <f>(('Summary Data'!BY11-'Summary Data'!BT11)/'Summary Data'!BT11)*100</f>
        <v>11.82140521793324</v>
      </c>
      <c r="G15" s="320">
        <f>+'Summary Data'!DF11</f>
        <v>68279.064914992268</v>
      </c>
      <c r="H15" s="320">
        <f>+'Summary Data'!DV11</f>
        <v>71614.409213051826</v>
      </c>
      <c r="I15" s="320">
        <f>+'Summary Data'!EL11</f>
        <v>87369.051282051281</v>
      </c>
    </row>
    <row r="16" spans="1:9" ht="12.75" customHeight="1">
      <c r="A16" s="1"/>
      <c r="B16" s="1"/>
      <c r="C16" s="91"/>
      <c r="D16" s="90"/>
      <c r="E16" s="321"/>
      <c r="F16" s="90"/>
      <c r="G16" s="321"/>
      <c r="H16" s="321"/>
      <c r="I16" s="321"/>
    </row>
    <row r="17" spans="1:9" ht="12.75" customHeight="1">
      <c r="A17" s="102" t="s">
        <v>26</v>
      </c>
      <c r="B17" s="1"/>
      <c r="C17" s="91">
        <f>'Summary Data'!AA13</f>
        <v>78872.848190363744</v>
      </c>
      <c r="D17" s="90">
        <f>(('Summary Data'!AA13-'Summary Data'!V13)/'Summary Data'!V13)*100</f>
        <v>12.271170858778264</v>
      </c>
      <c r="E17" s="321">
        <f>'Summary Data'!BY13</f>
        <v>75314.799811833582</v>
      </c>
      <c r="F17" s="90">
        <f>(('Summary Data'!BY13-'Summary Data'!BT13)/'Summary Data'!BT13)*100</f>
        <v>11.659116721713049</v>
      </c>
      <c r="G17" s="321">
        <f>+'Summary Data'!DF13</f>
        <v>79177.212555768012</v>
      </c>
      <c r="H17" s="321">
        <f>+'Summary Data'!DV13</f>
        <v>79935.304610148509</v>
      </c>
      <c r="I17" s="321">
        <f>+'Summary Data'!EL13</f>
        <v>89925.862020415341</v>
      </c>
    </row>
    <row r="18" spans="1:9" ht="12.75" customHeight="1">
      <c r="A18" s="225" t="s">
        <v>28</v>
      </c>
      <c r="B18" s="225"/>
      <c r="C18" s="226">
        <f>'Summary Data'!AA14</f>
        <v>83155.899204244037</v>
      </c>
      <c r="D18" s="227">
        <f>(('Summary Data'!AA14-'Summary Data'!V14)/'Summary Data'!V14)*100</f>
        <v>15.722127770848211</v>
      </c>
      <c r="E18" s="319">
        <f>'Summary Data'!BY14</f>
        <v>79967.172413793101</v>
      </c>
      <c r="F18" s="227">
        <f>(('Summary Data'!BY14-'Summary Data'!BT14)/'Summary Data'!BT14)*100</f>
        <v>14.527548208540662</v>
      </c>
      <c r="G18" s="319">
        <f>+'Summary Data'!DF14</f>
        <v>82043.53211009175</v>
      </c>
      <c r="H18" s="319">
        <f>+'Summary Data'!DV14</f>
        <v>82637.710801393725</v>
      </c>
      <c r="I18" s="319">
        <f>+'Summary Data'!EL14</f>
        <v>89543.345794392517</v>
      </c>
    </row>
    <row r="19" spans="1:9" s="155" customFormat="1" ht="12.75" customHeight="1">
      <c r="A19" s="151" t="s">
        <v>30</v>
      </c>
      <c r="B19" s="151"/>
      <c r="C19" s="152">
        <f>'Summary Data'!AA15</f>
        <v>77606.775677896469</v>
      </c>
      <c r="D19" s="153">
        <f>(('Summary Data'!AA15-'Summary Data'!V15)/'Summary Data'!V15)*100</f>
        <v>15.244429424910244</v>
      </c>
      <c r="E19" s="320">
        <f>'Summary Data'!BY15</f>
        <v>75054.597197898431</v>
      </c>
      <c r="F19" s="153">
        <f>(('Summary Data'!BY15-'Summary Data'!BT15)/'Summary Data'!BT15)*100</f>
        <v>11.885182489617954</v>
      </c>
      <c r="G19" s="320">
        <f>+'Summary Data'!DF15</f>
        <v>77027.158620689661</v>
      </c>
      <c r="H19" s="320">
        <f>+'Summary Data'!DV15</f>
        <v>78419.352303523032</v>
      </c>
      <c r="I19" s="321">
        <f>IF('Summary Data'!EL15&gt;0,'Summary Data'!EL15,"—")</f>
        <v>91457.095238095237</v>
      </c>
    </row>
    <row r="20" spans="1:9" ht="14.25" customHeight="1">
      <c r="A20" s="225" t="s">
        <v>32</v>
      </c>
      <c r="B20" s="225"/>
      <c r="C20" s="226">
        <f>'Summary Data'!AA16</f>
        <v>73554.432098765436</v>
      </c>
      <c r="D20" s="227">
        <f>(('Summary Data'!AA16-'Summary Data'!V16)/'Summary Data'!V16)*100</f>
        <v>10.392424366384716</v>
      </c>
      <c r="E20" s="319">
        <f>'Summary Data'!BY16</f>
        <v>73001.61832061068</v>
      </c>
      <c r="F20" s="227">
        <f>(('Summary Data'!BY16-'Summary Data'!BT16)/'Summary Data'!BT16)*100</f>
        <v>12.8545630616651</v>
      </c>
      <c r="G20" s="319">
        <f>+'Summary Data'!DF16</f>
        <v>70636.415094339623</v>
      </c>
      <c r="H20" s="319">
        <f>+'Summary Data'!DV16</f>
        <v>73354.139737991267</v>
      </c>
      <c r="I20" s="319">
        <f>+'Summary Data'!EL16</f>
        <v>80554.05454545455</v>
      </c>
    </row>
    <row r="21" spans="1:9" s="155" customFormat="1" ht="12.75" customHeight="1">
      <c r="A21" s="151" t="s">
        <v>34</v>
      </c>
      <c r="B21" s="151"/>
      <c r="C21" s="152">
        <f>'Summary Data'!AA17</f>
        <v>80398.664626147787</v>
      </c>
      <c r="D21" s="153">
        <f>(('Summary Data'!AA17-'Summary Data'!V17)/'Summary Data'!V17)*100</f>
        <v>12.571681429531315</v>
      </c>
      <c r="E21" s="320">
        <f>'Summary Data'!BY17</f>
        <v>76726.856716417911</v>
      </c>
      <c r="F21" s="153">
        <f>(('Summary Data'!BY17-'Summary Data'!BT17)/'Summary Data'!BT17)*100</f>
        <v>12.078979755695235</v>
      </c>
      <c r="G21" s="320">
        <f>+'Summary Data'!DF17</f>
        <v>78961.077181208049</v>
      </c>
      <c r="H21" s="320">
        <f>+'Summary Data'!DV17</f>
        <v>81652.783247612053</v>
      </c>
      <c r="I21" s="320">
        <f>+'Summary Data'!EL17</f>
        <v>93616.454394693195</v>
      </c>
    </row>
    <row r="22" spans="1:9" ht="12.75" customHeight="1">
      <c r="A22" s="225" t="s">
        <v>36</v>
      </c>
      <c r="B22" s="225"/>
      <c r="C22" s="226">
        <f>'Summary Data'!AA18</f>
        <v>78886.731974921626</v>
      </c>
      <c r="D22" s="227">
        <f>(('Summary Data'!AA18-'Summary Data'!V18)/'Summary Data'!V18)*100</f>
        <v>12.398574985810772</v>
      </c>
      <c r="E22" s="319">
        <f>'Summary Data'!BY18</f>
        <v>78051.908084163893</v>
      </c>
      <c r="F22" s="227">
        <f>(('Summary Data'!BY18-'Summary Data'!BT18)/'Summary Data'!BT18)*100</f>
        <v>13.794182660111737</v>
      </c>
      <c r="G22" s="319">
        <f>+'Summary Data'!DF18</f>
        <v>81230.122270742359</v>
      </c>
      <c r="H22" s="319">
        <f>+'Summary Data'!DV18</f>
        <v>76602.677477477482</v>
      </c>
      <c r="I22" s="319">
        <f>+'Summary Data'!EL18</f>
        <v>86324.568281938322</v>
      </c>
    </row>
    <row r="23" spans="1:9" s="155" customFormat="1" ht="12.75" customHeight="1">
      <c r="A23" s="151" t="s">
        <v>37</v>
      </c>
      <c r="B23" s="151"/>
      <c r="C23" s="152">
        <f>'Summary Data'!AA19</f>
        <v>78934.567496262418</v>
      </c>
      <c r="D23" s="153">
        <f>(('Summary Data'!AA19-'Summary Data'!V19)/'Summary Data'!V19)*100</f>
        <v>11.30719886675142</v>
      </c>
      <c r="E23" s="320">
        <f>'Summary Data'!BY19</f>
        <v>74657.27200326731</v>
      </c>
      <c r="F23" s="153">
        <f>(('Summary Data'!BY19-'Summary Data'!BT19)/'Summary Data'!BT19)*100</f>
        <v>10.353567371068937</v>
      </c>
      <c r="G23" s="320">
        <f>+'Summary Data'!DF19</f>
        <v>79552.954016298027</v>
      </c>
      <c r="H23" s="320">
        <f>+'Summary Data'!DV19</f>
        <v>80762.814338235301</v>
      </c>
      <c r="I23" s="320">
        <f>+'Summary Data'!EL19</f>
        <v>89957.134228187919</v>
      </c>
    </row>
    <row r="24" spans="1:9" ht="12.75" customHeight="1">
      <c r="A24" s="225" t="s">
        <v>38</v>
      </c>
      <c r="B24" s="225"/>
      <c r="C24" s="226">
        <f>'Summary Data'!AA20</f>
        <v>75405.598031173096</v>
      </c>
      <c r="D24" s="227">
        <f>IF('Summary Data'!V20=0,"NA",(('Summary Data'!AA20-'Summary Data'!V20)/'Summary Data'!V20)*100)</f>
        <v>14.526468002860321</v>
      </c>
      <c r="E24" s="319">
        <f>'Summary Data'!BY20</f>
        <v>72594.178294573649</v>
      </c>
      <c r="F24" s="227">
        <f>(('Summary Data'!BY20-'Summary Data'!BT20)/'Summary Data'!BT20)*100</f>
        <v>14.706750473062044</v>
      </c>
      <c r="G24" s="319">
        <f>+'Summary Data'!DF20</f>
        <v>76045.476190476184</v>
      </c>
      <c r="H24" s="319">
        <f>+'Summary Data'!DV20</f>
        <v>75178.438596491222</v>
      </c>
      <c r="I24" s="319">
        <f>+'Summary Data'!EL20</f>
        <v>86691.949438202253</v>
      </c>
    </row>
    <row r="25" spans="1:9" ht="12.75" customHeight="1">
      <c r="A25" s="1"/>
      <c r="B25" s="1"/>
      <c r="C25" s="91"/>
      <c r="D25" s="90"/>
      <c r="E25" s="321"/>
      <c r="F25" s="90"/>
      <c r="G25" s="321"/>
      <c r="H25" s="321"/>
      <c r="I25" s="321"/>
    </row>
    <row r="26" spans="1:9" ht="12.75" customHeight="1">
      <c r="A26" s="102" t="s">
        <v>39</v>
      </c>
      <c r="B26" s="1"/>
      <c r="C26" s="91">
        <f>'Summary Data'!AA22</f>
        <v>89787.817245854356</v>
      </c>
      <c r="D26" s="90">
        <f>(('Summary Data'!AA22-'Summary Data'!V22)/'Summary Data'!V22)*100</f>
        <v>11.504888053899478</v>
      </c>
      <c r="E26" s="321">
        <f>'Summary Data'!BY22</f>
        <v>97544.438445565116</v>
      </c>
      <c r="F26" s="90">
        <f>(('Summary Data'!BY22-'Summary Data'!BT22)/'Summary Data'!BT22)*100</f>
        <v>8.8399045875672257</v>
      </c>
      <c r="G26" s="321">
        <f>+'Summary Data'!DF22</f>
        <v>89385.162731208184</v>
      </c>
      <c r="H26" s="321">
        <f>+'Summary Data'!DV22</f>
        <v>91085.934895350991</v>
      </c>
      <c r="I26" s="321">
        <f>+'Summary Data'!EL22</f>
        <v>97409.886761842965</v>
      </c>
    </row>
    <row r="27" spans="1:9" ht="12.75" customHeight="1">
      <c r="A27" s="225" t="s">
        <v>120</v>
      </c>
      <c r="B27" s="225"/>
      <c r="C27" s="226">
        <f>'Summary Data'!AA25</f>
        <v>86035.953420669583</v>
      </c>
      <c r="D27" s="227">
        <f>(('Summary Data'!AA25-'Summary Data'!V25)/'Summary Data'!V25)*100</f>
        <v>8.8689163626019152</v>
      </c>
      <c r="E27" s="319">
        <f>'Summary Data'!BY25</f>
        <v>83443.336812144218</v>
      </c>
      <c r="F27" s="227">
        <f>(('Summary Data'!BY25-'Summary Data'!BT25)/'Summary Data'!BT25)*100</f>
        <v>9.8292147824530272</v>
      </c>
      <c r="G27" s="319">
        <f>+'Summary Data'!DF25</f>
        <v>84639.752021563341</v>
      </c>
      <c r="H27" s="319">
        <f>+'Summary Data'!DV25</f>
        <v>86261.206093189961</v>
      </c>
      <c r="I27" s="319" t="str">
        <f>IF('Summary Data'!EL25&gt;0,'Summary Data'!EL25,"—")</f>
        <v>—</v>
      </c>
    </row>
    <row r="28" spans="1:9" s="155" customFormat="1" ht="12.75" customHeight="1">
      <c r="A28" s="151" t="s">
        <v>45</v>
      </c>
      <c r="B28" s="151"/>
      <c r="C28" s="152">
        <f>'Summary Data'!AA26</f>
        <v>87946.779352226717</v>
      </c>
      <c r="D28" s="153">
        <f>(('Summary Data'!AA26-'Summary Data'!V26)/'Summary Data'!V26)*100</f>
        <v>14.830758262570853</v>
      </c>
      <c r="E28" s="320">
        <f>'Summary Data'!BY26</f>
        <v>86145.205949656753</v>
      </c>
      <c r="F28" s="153">
        <f>(('Summary Data'!BY26-'Summary Data'!BT26)/'Summary Data'!BT26)*100</f>
        <v>15.046319411442411</v>
      </c>
      <c r="G28" s="320">
        <f>+'Summary Data'!DF26</f>
        <v>89889.806060606061</v>
      </c>
      <c r="H28" s="320">
        <f>+'Summary Data'!DV26</f>
        <v>89232.542087542082</v>
      </c>
      <c r="I28" s="320">
        <f>+'Summary Data'!EL26</f>
        <v>87194.6</v>
      </c>
    </row>
    <row r="29" spans="1:9" ht="12.75" customHeight="1">
      <c r="A29" s="225" t="s">
        <v>47</v>
      </c>
      <c r="B29" s="225"/>
      <c r="C29" s="226">
        <f>'Summary Data'!AA27</f>
        <v>101279.96789782534</v>
      </c>
      <c r="D29" s="227">
        <f>(('Summary Data'!AA27-'Summary Data'!V27)/'Summary Data'!V27)*100</f>
        <v>15.068935344452081</v>
      </c>
      <c r="E29" s="319">
        <f>'Summary Data'!BY27</f>
        <v>100020.98610145935</v>
      </c>
      <c r="F29" s="227">
        <f>(('Summary Data'!BY27-'Summary Data'!BT27)/'Summary Data'!BT27)*100</f>
        <v>14.421630961875067</v>
      </c>
      <c r="G29" s="319">
        <f>+'Summary Data'!DF27</f>
        <v>102066.89027431421</v>
      </c>
      <c r="H29" s="319">
        <f>+'Summary Data'!DV27</f>
        <v>101783.85217391304</v>
      </c>
      <c r="I29" s="319">
        <f>+'Summary Data'!EL27</f>
        <v>104795.9718875502</v>
      </c>
    </row>
    <row r="30" spans="1:9" s="155" customFormat="1" ht="12.75" customHeight="1">
      <c r="A30" s="151" t="s">
        <v>49</v>
      </c>
      <c r="B30" s="151"/>
      <c r="C30" s="152">
        <f>'Summary Data'!AA28</f>
        <v>104527.80764050447</v>
      </c>
      <c r="D30" s="153">
        <f>(('Summary Data'!AA28-'Summary Data'!V28)/'Summary Data'!V28)*100</f>
        <v>5.524091949355765</v>
      </c>
      <c r="E30" s="320">
        <f>'Summary Data'!BY28</f>
        <v>103936.83065223749</v>
      </c>
      <c r="F30" s="153">
        <f>(('Summary Data'!BY28-'Summary Data'!BT28)/'Summary Data'!BT28)*100</f>
        <v>5.263715765670419</v>
      </c>
      <c r="G30" s="320">
        <f>+'Summary Data'!DF28</f>
        <v>101205.03882657463</v>
      </c>
      <c r="H30" s="320">
        <f>+'Summary Data'!DV28</f>
        <v>105754.93752206142</v>
      </c>
      <c r="I30" s="320">
        <f>+'Summary Data'!EL28</f>
        <v>108428.56050069541</v>
      </c>
    </row>
    <row r="31" spans="1:9" ht="12.75" customHeight="1">
      <c r="A31" s="225" t="s">
        <v>84</v>
      </c>
      <c r="B31" s="225"/>
      <c r="C31" s="226">
        <f>'Summary Data'!AA29</f>
        <v>84431.668810289382</v>
      </c>
      <c r="D31" s="227">
        <f>(('Summary Data'!AA29-'Summary Data'!V29)/'Summary Data'!V29)*100</f>
        <v>19.048418008564482</v>
      </c>
      <c r="E31" s="319">
        <f>'Summary Data'!BY29</f>
        <v>83357.885496183211</v>
      </c>
      <c r="F31" s="227">
        <f>(('Summary Data'!BY29-'Summary Data'!BT29)/'Summary Data'!BT29)*100</f>
        <v>18.055442565028027</v>
      </c>
      <c r="G31" s="319">
        <f>+'Summary Data'!DF29</f>
        <v>85550.943396226416</v>
      </c>
      <c r="H31" s="319">
        <f>+'Summary Data'!DV29</f>
        <v>85289.400442477883</v>
      </c>
      <c r="I31" s="319" t="str">
        <f>IF(+'Summary Data'!EL29&gt;0, 'Summary Data'!EL29, "—")</f>
        <v>—</v>
      </c>
    </row>
    <row r="32" spans="1:9" s="155" customFormat="1" ht="12.75" customHeight="1">
      <c r="A32" s="10" t="s">
        <v>77</v>
      </c>
      <c r="B32" s="151"/>
      <c r="C32" s="152">
        <f>'Summary Data'!AA30</f>
        <v>82871.842511306197</v>
      </c>
      <c r="D32" s="153">
        <f>(('Summary Data'!AA30-'Summary Data'!V30)/'Summary Data'!V30)*100</f>
        <v>8.5135822600411046</v>
      </c>
      <c r="E32" s="320">
        <f>'Summary Data'!BY30</f>
        <v>79529.814228110597</v>
      </c>
      <c r="F32" s="153">
        <f>(('Summary Data'!BY30-'Summary Data'!BT30)/'Summary Data'!BT30)*100</f>
        <v>10.499299944211309</v>
      </c>
      <c r="G32" s="320">
        <f>+'Summary Data'!DF30</f>
        <v>84666.230401529639</v>
      </c>
      <c r="H32" s="320">
        <f>+'Summary Data'!DV30</f>
        <v>82719.646766169157</v>
      </c>
      <c r="I32" s="320">
        <f>+'Summary Data'!EL30</f>
        <v>93773.381377551021</v>
      </c>
    </row>
    <row r="33" spans="1:228" ht="12.75" customHeight="1">
      <c r="A33" s="225" t="s">
        <v>54</v>
      </c>
      <c r="B33" s="225"/>
      <c r="C33" s="226">
        <f>'Summary Data'!AA31</f>
        <v>80841.118178087811</v>
      </c>
      <c r="D33" s="227">
        <f>(('Summary Data'!AA31-'Summary Data'!V31)/'Summary Data'!V31)*100</f>
        <v>17.197598260566611</v>
      </c>
      <c r="E33" s="319">
        <f>'Summary Data'!BY31</f>
        <v>77058.804396590393</v>
      </c>
      <c r="F33" s="227">
        <f>(('Summary Data'!BY31-'Summary Data'!BT31)/'Summary Data'!BT31)*100</f>
        <v>16.08660151552662</v>
      </c>
      <c r="G33" s="319">
        <f>+'Summary Data'!DF31</f>
        <v>79101.509863429441</v>
      </c>
      <c r="H33" s="319">
        <f>+'Summary Data'!DV31</f>
        <v>83072.603609625672</v>
      </c>
      <c r="I33" s="319">
        <f>+'Summary Data'!EL31</f>
        <v>92875.875518672197</v>
      </c>
    </row>
    <row r="34" spans="1:228" s="155" customFormat="1" ht="12.75" customHeight="1">
      <c r="A34" s="151" t="s">
        <v>56</v>
      </c>
      <c r="B34" s="151"/>
      <c r="C34" s="152">
        <f>'Summary Data'!AA32</f>
        <v>83773.594583390906</v>
      </c>
      <c r="D34" s="153">
        <f>(('Summary Data'!AA32-'Summary Data'!V32)/'Summary Data'!V32)*100</f>
        <v>11.356154870242632</v>
      </c>
      <c r="E34" s="320">
        <f>'Summary Data'!BY32</f>
        <v>80465.020759000967</v>
      </c>
      <c r="F34" s="153">
        <f>(('Summary Data'!BY32-'Summary Data'!BT32)/'Summary Data'!BT32)*100</f>
        <v>10.823986014450391</v>
      </c>
      <c r="G34" s="320">
        <f>+'Summary Data'!DF32</f>
        <v>85157.814332247552</v>
      </c>
      <c r="H34" s="320">
        <f>+'Summary Data'!DV32</f>
        <v>84645.761882572231</v>
      </c>
      <c r="I34" s="320">
        <f>+'Summary Data'!EL32</f>
        <v>92389.079155672822</v>
      </c>
    </row>
    <row r="35" spans="1:228" ht="8.25" customHeight="1">
      <c r="A35" s="1"/>
      <c r="B35" s="1"/>
      <c r="C35" s="91"/>
      <c r="D35" s="90"/>
      <c r="E35" s="321"/>
      <c r="F35" s="90"/>
      <c r="G35" s="321"/>
      <c r="H35" s="321"/>
      <c r="I35" s="321"/>
    </row>
    <row r="36" spans="1:228" ht="12.75" customHeight="1">
      <c r="A36" s="102" t="s">
        <v>72</v>
      </c>
      <c r="B36" s="1"/>
      <c r="C36" s="92"/>
      <c r="D36" s="220"/>
      <c r="E36" s="321"/>
      <c r="F36" s="92"/>
      <c r="G36" s="321"/>
      <c r="H36" s="321"/>
      <c r="I36" s="321"/>
    </row>
    <row r="37" spans="1:228" ht="12.75" customHeight="1">
      <c r="A37" s="102" t="s">
        <v>73</v>
      </c>
      <c r="B37" s="1"/>
      <c r="C37" s="152">
        <f>'Summary Data'!AA34</f>
        <v>117528.77849507885</v>
      </c>
      <c r="D37" s="90">
        <f>(('Summary Data'!AA34-'Summary Data'!V34)/'Summary Data'!V34)*100</f>
        <v>16.426977485915344</v>
      </c>
      <c r="E37" s="321">
        <f>'Summary Data'!BY34</f>
        <v>116826.03894418001</v>
      </c>
      <c r="F37" s="90">
        <f>(('Summary Data'!BY34-'Summary Data'!BT34)/'Summary Data'!BT34)*100</f>
        <v>16.41391796273232</v>
      </c>
      <c r="G37" s="321">
        <f>+'Summary Data'!DF34</f>
        <v>114372.5242966752</v>
      </c>
      <c r="H37" s="321">
        <f>+'Summary Data'!DV34</f>
        <v>120029.40542549238</v>
      </c>
      <c r="I37" s="321">
        <f>+'Summary Data'!EL34</f>
        <v>117126.02180685358</v>
      </c>
    </row>
    <row r="38" spans="1:228" ht="12.75" customHeight="1">
      <c r="A38" s="1"/>
      <c r="B38" s="1"/>
      <c r="C38" s="91"/>
      <c r="D38" s="92"/>
      <c r="E38" s="321"/>
      <c r="F38" s="90"/>
      <c r="G38" s="321"/>
      <c r="H38" s="321"/>
      <c r="I38" s="321"/>
    </row>
    <row r="39" spans="1:228" ht="12.75" customHeight="1">
      <c r="A39" s="102" t="s">
        <v>60</v>
      </c>
      <c r="B39" s="1"/>
      <c r="C39" s="91">
        <f>'Summary Data'!AA36</f>
        <v>75225.140744332646</v>
      </c>
      <c r="D39" s="90">
        <f>(('Summary Data'!AA36-'Summary Data'!V36)/'Summary Data'!V36)*100</f>
        <v>13.979184414521512</v>
      </c>
      <c r="E39" s="321">
        <f>'Summary Data'!BY36</f>
        <v>71890.210476190477</v>
      </c>
      <c r="F39" s="90">
        <f>(('Summary Data'!BY36-'Summary Data'!BT36)/'Summary Data'!BT36)*100</f>
        <v>12.290860255584155</v>
      </c>
      <c r="G39" s="321">
        <f>+'Summary Data'!DF36</f>
        <v>74400.698412698417</v>
      </c>
      <c r="H39" s="321">
        <f>+'Summary Data'!DV36</f>
        <v>75627.643315018315</v>
      </c>
      <c r="I39" s="321">
        <f>+'Summary Data'!EL36</f>
        <v>89480.279015240332</v>
      </c>
    </row>
    <row r="40" spans="1:228" ht="12.75" customHeight="1">
      <c r="A40" s="1"/>
      <c r="B40" s="1"/>
      <c r="C40" s="91"/>
      <c r="D40" s="90"/>
      <c r="E40" s="321"/>
      <c r="F40" s="90"/>
      <c r="G40" s="321"/>
      <c r="H40" s="321"/>
      <c r="I40" s="321"/>
    </row>
    <row r="41" spans="1:228" ht="12.75" customHeight="1">
      <c r="A41" s="102" t="s">
        <v>62</v>
      </c>
      <c r="B41" s="1"/>
      <c r="C41" s="91">
        <f>'Summary Data'!AA38</f>
        <v>82513.415366614659</v>
      </c>
      <c r="D41" s="90">
        <f>(('Summary Data'!AA38-'Summary Data'!V38)/'Summary Data'!V38)*100</f>
        <v>24.712888635673536</v>
      </c>
      <c r="E41" s="321">
        <f>'Summary Data'!BY38</f>
        <v>80277.06446540881</v>
      </c>
      <c r="F41" s="90">
        <f>(('Summary Data'!BY38-'Summary Data'!BT38)/'Summary Data'!BT38)*100</f>
        <v>24.852303830426109</v>
      </c>
      <c r="G41" s="321">
        <f>+'Summary Data'!DF38</f>
        <v>81683.174216027881</v>
      </c>
      <c r="H41" s="321">
        <f>+'Summary Data'!DV38</f>
        <v>82863.327978580986</v>
      </c>
      <c r="I41" s="321">
        <f>+'Summary Data'!EL38</f>
        <v>89875.599221789889</v>
      </c>
    </row>
    <row r="42" spans="1:228" ht="12.75" customHeight="1">
      <c r="A42" s="1"/>
      <c r="B42" s="1"/>
      <c r="C42" s="91"/>
      <c r="D42" s="90"/>
      <c r="E42" s="321"/>
      <c r="F42" s="90"/>
      <c r="G42" s="321"/>
      <c r="H42" s="321"/>
      <c r="I42" s="321"/>
    </row>
    <row r="43" spans="1:228" ht="12.75" customHeight="1">
      <c r="A43" s="102" t="s">
        <v>88</v>
      </c>
      <c r="B43" s="1"/>
      <c r="C43" s="91"/>
      <c r="D43" s="90"/>
      <c r="E43" s="321"/>
      <c r="F43" s="90"/>
      <c r="G43" s="321"/>
      <c r="H43" s="321"/>
      <c r="I43" s="321"/>
    </row>
    <row r="44" spans="1:228" ht="12.75" customHeight="1">
      <c r="A44" s="225" t="s">
        <v>65</v>
      </c>
      <c r="B44" s="225"/>
      <c r="C44" s="226">
        <f>'Summary Data'!AA41</f>
        <v>73825.935761589397</v>
      </c>
      <c r="D44" s="227">
        <f>(('Summary Data'!AA41-'Summary Data'!V41)/'Summary Data'!V41)*100</f>
        <v>15.293098677297523</v>
      </c>
      <c r="E44" s="319">
        <f>'Summary Data'!BY41</f>
        <v>70381.932985852574</v>
      </c>
      <c r="F44" s="227">
        <f>(('Summary Data'!BY41-'Summary Data'!BT41)/'Summary Data'!BT41)*100</f>
        <v>15.425581945274573</v>
      </c>
      <c r="G44" s="319">
        <f>+'Summary Data'!DF41</f>
        <v>73709.285024154597</v>
      </c>
      <c r="H44" s="319">
        <f>+'Summary Data'!DV41</f>
        <v>75392.245161290324</v>
      </c>
      <c r="I44" s="319">
        <f>+'Summary Data'!EL41</f>
        <v>84531.194528875378</v>
      </c>
    </row>
    <row r="45" spans="1:228" s="155" customFormat="1" ht="12.75" customHeight="1">
      <c r="A45" s="328" t="s">
        <v>67</v>
      </c>
      <c r="B45" s="328"/>
      <c r="C45" s="154">
        <f>'Summary Data'!AA42</f>
        <v>147236.92566897918</v>
      </c>
      <c r="D45" s="322">
        <f>(('Summary Data'!AA42-'Summary Data'!V42)/'Summary Data'!V42)*100</f>
        <v>12.423905840372953</v>
      </c>
      <c r="E45" s="320">
        <f>'Summary Data'!BY42</f>
        <v>149042.34441805226</v>
      </c>
      <c r="F45" s="322">
        <f>(('Summary Data'!BY42-'Summary Data'!BT42)/'Summary Data'!BT42)*100</f>
        <v>14.88215151308682</v>
      </c>
      <c r="G45" s="329">
        <f>+'Summary Data'!DF42</f>
        <v>134786.87116564417</v>
      </c>
      <c r="H45" s="320">
        <f>+'Summary Data'!DV42</f>
        <v>148718.71812080537</v>
      </c>
      <c r="I45" s="320">
        <f>IF('Summary Data'!EL42&gt;0,'Summary Data'!EL42,"—")</f>
        <v>157372.35</v>
      </c>
    </row>
    <row r="46" spans="1:228" ht="12.75" customHeight="1">
      <c r="A46" s="330" t="s">
        <v>69</v>
      </c>
      <c r="B46" s="330"/>
      <c r="C46" s="228">
        <f>'Summary Data'!AA43</f>
        <v>69854.25675675676</v>
      </c>
      <c r="D46" s="331">
        <f>(('Summary Data'!AA43-'Summary Data'!V43)/'Summary Data'!V43)*100</f>
        <v>8.0653673859156267</v>
      </c>
      <c r="E46" s="319">
        <f>'Summary Data'!BY43</f>
        <v>68549.347058823536</v>
      </c>
      <c r="F46" s="331">
        <f>(('Summary Data'!BY43-'Summary Data'!BT43)/'Summary Data'!BT43)*100</f>
        <v>3.9538806276418281</v>
      </c>
      <c r="G46" s="332">
        <f>+'Summary Data'!DF43</f>
        <v>68654.68421052632</v>
      </c>
      <c r="H46" s="319">
        <f>+'Summary Data'!DV43</f>
        <v>71922.226666666669</v>
      </c>
      <c r="I46" s="319" t="str">
        <f>IF('Summary Data'!EL43&gt;0,'Summary Data'!EL43,"—")</f>
        <v>—</v>
      </c>
    </row>
    <row r="47" spans="1:228" s="155" customFormat="1" ht="12.75" customHeight="1">
      <c r="A47" s="333" t="s">
        <v>71</v>
      </c>
      <c r="B47" s="333"/>
      <c r="C47" s="334">
        <f>'Summary Data'!AA44</f>
        <v>91393.610894941638</v>
      </c>
      <c r="D47" s="335">
        <f>(('Summary Data'!AA44-'Summary Data'!V44)/'Summary Data'!V44)*100</f>
        <v>19.100066493988628</v>
      </c>
      <c r="E47" s="323">
        <f>'Summary Data'!BY44</f>
        <v>89615.608870967742</v>
      </c>
      <c r="F47" s="335">
        <f>(('Summary Data'!BY44-'Summary Data'!BT44)/'Summary Data'!BT44)*100</f>
        <v>21.010358262069971</v>
      </c>
      <c r="G47" s="336">
        <f>+'Summary Data'!DF44</f>
        <v>84958.025641025641</v>
      </c>
      <c r="H47" s="323">
        <f>+'Summary Data'!DV44</f>
        <v>92000.225000000006</v>
      </c>
      <c r="I47" s="323">
        <f>+'Summary Data'!EL44</f>
        <v>101815.05504587156</v>
      </c>
    </row>
    <row r="48" spans="1:228" ht="40.5" customHeight="1">
      <c r="A48" s="523" t="s">
        <v>147</v>
      </c>
      <c r="B48" s="522"/>
      <c r="C48" s="522"/>
      <c r="D48" s="522"/>
      <c r="E48" s="522"/>
      <c r="F48" s="522"/>
      <c r="G48" s="522"/>
      <c r="H48" s="522"/>
      <c r="I48" s="522"/>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1"/>
      <c r="DV48" s="11"/>
      <c r="DW48" s="11"/>
      <c r="DX48" s="11"/>
      <c r="DY48" s="11"/>
      <c r="DZ48" s="11"/>
      <c r="EA48" s="11"/>
      <c r="EB48" s="11"/>
      <c r="EC48" s="11"/>
      <c r="ED48" s="11"/>
      <c r="EE48" s="11"/>
      <c r="EF48" s="11"/>
      <c r="EG48" s="11"/>
      <c r="EH48" s="11"/>
      <c r="EI48" s="11"/>
      <c r="EJ48" s="11"/>
      <c r="EK48" s="11"/>
      <c r="EL48" s="11"/>
      <c r="EM48" s="11"/>
      <c r="EN48" s="11"/>
      <c r="EO48" s="11"/>
      <c r="EP48" s="11"/>
      <c r="EQ48" s="11"/>
      <c r="ER48" s="11"/>
      <c r="ES48" s="11"/>
      <c r="ET48" s="11"/>
      <c r="EU48" s="11"/>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1"/>
      <c r="FT48" s="11"/>
      <c r="FU48" s="11"/>
      <c r="FV48" s="11"/>
      <c r="FW48" s="11"/>
      <c r="FX48" s="11"/>
      <c r="FY48" s="11"/>
      <c r="FZ48" s="11"/>
      <c r="GA48" s="11"/>
      <c r="GB48" s="11"/>
      <c r="GC48" s="11"/>
      <c r="GD48" s="11"/>
      <c r="GE48" s="11"/>
      <c r="GF48" s="11"/>
      <c r="GG48" s="11"/>
      <c r="GH48" s="11"/>
      <c r="GI48" s="11"/>
      <c r="GJ48" s="11"/>
      <c r="GK48" s="11"/>
      <c r="GL48" s="11"/>
      <c r="GM48" s="11"/>
      <c r="GN48" s="11"/>
      <c r="GO48" s="11"/>
      <c r="GP48" s="11"/>
      <c r="GQ48" s="11"/>
      <c r="GR48" s="11"/>
      <c r="GS48" s="11"/>
      <c r="GT48" s="11"/>
      <c r="GU48" s="11"/>
      <c r="GV48" s="11"/>
      <c r="GW48" s="11"/>
      <c r="GX48" s="11"/>
      <c r="GY48" s="11"/>
      <c r="GZ48" s="11"/>
      <c r="HA48" s="11"/>
      <c r="HB48" s="11"/>
      <c r="HC48" s="11"/>
      <c r="HD48" s="11"/>
      <c r="HE48" s="11"/>
      <c r="HF48" s="11"/>
      <c r="HG48" s="11"/>
      <c r="HH48" s="11"/>
      <c r="HI48" s="11"/>
      <c r="HJ48" s="11"/>
      <c r="HK48" s="11"/>
      <c r="HL48" s="11"/>
      <c r="HM48" s="11"/>
      <c r="HN48" s="11"/>
      <c r="HO48" s="11"/>
      <c r="HP48" s="11"/>
      <c r="HQ48" s="11"/>
      <c r="HR48" s="11"/>
      <c r="HS48" s="11"/>
      <c r="HT48" s="11"/>
    </row>
    <row r="49" spans="1:9" ht="28.5" customHeight="1">
      <c r="A49" s="52" t="s">
        <v>154</v>
      </c>
      <c r="B49" s="521" t="s">
        <v>155</v>
      </c>
      <c r="C49" s="522"/>
      <c r="D49" s="522"/>
      <c r="E49" s="522"/>
      <c r="F49" s="522"/>
      <c r="G49" s="522"/>
      <c r="H49" s="522"/>
      <c r="I49" s="522"/>
    </row>
    <row r="50" spans="1:9" ht="18.75" customHeight="1">
      <c r="A50" s="337" t="s">
        <v>168</v>
      </c>
      <c r="B50" s="219"/>
      <c r="C50" s="219"/>
      <c r="D50" s="219"/>
      <c r="E50" s="96"/>
      <c r="F50" s="96"/>
    </row>
    <row r="51" spans="1:9" ht="33" customHeight="1">
      <c r="A51" s="52" t="s">
        <v>101</v>
      </c>
      <c r="B51" s="521" t="s">
        <v>166</v>
      </c>
      <c r="C51" s="522"/>
      <c r="D51" s="522"/>
      <c r="E51" s="522"/>
      <c r="F51" s="522"/>
      <c r="G51" s="522"/>
      <c r="H51" s="522"/>
      <c r="I51" s="522"/>
    </row>
    <row r="52" spans="1:9">
      <c r="A52" s="1"/>
      <c r="B52" s="1"/>
      <c r="C52" s="1"/>
      <c r="D52" s="1"/>
      <c r="E52" s="1"/>
      <c r="F52" s="1"/>
      <c r="I52" s="338" t="s">
        <v>163</v>
      </c>
    </row>
    <row r="53" spans="1:9">
      <c r="A53" s="1"/>
      <c r="B53" s="1"/>
      <c r="C53" s="1"/>
      <c r="D53" s="1"/>
      <c r="E53" s="1"/>
      <c r="F53" s="1"/>
    </row>
    <row r="54" spans="1:9">
      <c r="A54" s="1"/>
      <c r="B54" s="1"/>
      <c r="C54" s="1"/>
      <c r="D54" s="1"/>
      <c r="E54" s="1"/>
      <c r="F54" s="1"/>
    </row>
    <row r="55" spans="1:9">
      <c r="A55" s="1"/>
      <c r="B55" s="1"/>
      <c r="C55" s="1"/>
      <c r="D55" s="1"/>
      <c r="E55" s="1"/>
      <c r="F55" s="1"/>
    </row>
    <row r="56" spans="1:9">
      <c r="A56" s="1"/>
      <c r="B56" s="1"/>
      <c r="C56" s="1"/>
      <c r="D56" s="1"/>
      <c r="E56" s="1"/>
      <c r="F56" s="1"/>
    </row>
    <row r="57" spans="1:9">
      <c r="A57" s="1"/>
      <c r="B57" s="1"/>
      <c r="C57" s="1"/>
      <c r="D57" s="1"/>
      <c r="E57" s="1"/>
      <c r="F57" s="1"/>
    </row>
    <row r="58" spans="1:9">
      <c r="A58" s="1"/>
      <c r="B58" s="1"/>
      <c r="C58" s="1"/>
      <c r="D58" s="1"/>
      <c r="E58" s="1"/>
      <c r="F58" s="1"/>
    </row>
    <row r="59" spans="1:9">
      <c r="A59" s="1"/>
      <c r="B59" s="1"/>
      <c r="C59" s="1"/>
      <c r="D59" s="1"/>
      <c r="E59" s="1"/>
      <c r="F59" s="1"/>
    </row>
    <row r="60" spans="1:9">
      <c r="A60" s="1"/>
      <c r="B60" s="1"/>
      <c r="C60" s="1"/>
      <c r="D60" s="1"/>
      <c r="E60" s="1"/>
      <c r="F60" s="1"/>
    </row>
    <row r="61" spans="1:9">
      <c r="A61" s="1"/>
      <c r="B61" s="1"/>
      <c r="C61" s="1"/>
      <c r="D61" s="1"/>
      <c r="E61" s="1"/>
      <c r="F61" s="1"/>
    </row>
    <row r="62" spans="1:9">
      <c r="A62" s="1"/>
      <c r="B62" s="1"/>
      <c r="C62" s="1"/>
      <c r="D62" s="1"/>
      <c r="E62" s="1"/>
      <c r="F62" s="1"/>
    </row>
    <row r="63" spans="1:9">
      <c r="A63" s="1"/>
      <c r="B63" s="1"/>
      <c r="C63" s="1"/>
      <c r="D63" s="1"/>
      <c r="E63" s="1"/>
      <c r="F63" s="1"/>
    </row>
    <row r="64" spans="1:9">
      <c r="A64" s="1"/>
      <c r="B64" s="1"/>
      <c r="C64" s="1"/>
      <c r="D64" s="1"/>
      <c r="E64" s="1"/>
      <c r="F64" s="1"/>
    </row>
    <row r="65" spans="1:6">
      <c r="A65" s="1"/>
      <c r="B65" s="1"/>
      <c r="C65" s="1"/>
      <c r="D65" s="1"/>
      <c r="E65" s="1"/>
      <c r="F65" s="1"/>
    </row>
    <row r="66" spans="1:6">
      <c r="A66" s="1"/>
      <c r="B66" s="1"/>
      <c r="C66" s="1"/>
      <c r="D66" s="1"/>
      <c r="E66" s="1"/>
      <c r="F66" s="1"/>
    </row>
    <row r="67" spans="1:6">
      <c r="A67" s="1"/>
      <c r="B67" s="1"/>
      <c r="C67" s="1"/>
      <c r="D67" s="1"/>
      <c r="E67" s="1"/>
      <c r="F67" s="1"/>
    </row>
    <row r="68" spans="1:6">
      <c r="A68" s="1"/>
      <c r="B68" s="1"/>
      <c r="C68" s="1"/>
      <c r="D68" s="1"/>
      <c r="E68" s="1"/>
      <c r="F68" s="1"/>
    </row>
    <row r="69" spans="1:6">
      <c r="A69" s="1"/>
      <c r="B69" s="1"/>
      <c r="C69" s="1"/>
      <c r="D69" s="1"/>
      <c r="E69" s="1"/>
      <c r="F69" s="1"/>
    </row>
    <row r="70" spans="1:6">
      <c r="A70" s="1"/>
      <c r="B70" s="1"/>
      <c r="C70" s="1"/>
      <c r="D70" s="1"/>
      <c r="E70" s="1"/>
      <c r="F70" s="1"/>
    </row>
  </sheetData>
  <mergeCells count="3">
    <mergeCell ref="B51:I51"/>
    <mergeCell ref="A48:I48"/>
    <mergeCell ref="B49:I49"/>
  </mergeCells>
  <phoneticPr fontId="8" type="noConversion"/>
  <pageMargins left="0.54" right="0.18" top="0.52" bottom="0.55000000000000004" header="0.5" footer="0.4"/>
  <pageSetup scale="85" orientation="portrait" r:id="rId1"/>
  <headerFooter alignWithMargins="0">
    <oddFooter>&amp;L&amp;"Arial,Regular"SREB Fact Book &amp;R&amp;"Arial,Regular"&amp;D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sheetPr>
  <dimension ref="A1:BW168"/>
  <sheetViews>
    <sheetView zoomScale="90" zoomScaleNormal="90" workbookViewId="0">
      <pane xSplit="1" ySplit="6" topLeftCell="AR7" activePane="bottomRight" state="frozen"/>
      <selection pane="topRight" activeCell="B1" sqref="B1"/>
      <selection pane="bottomLeft" activeCell="A7" sqref="A7"/>
      <selection pane="bottomRight" activeCell="BB6" sqref="BB6"/>
    </sheetView>
  </sheetViews>
  <sheetFormatPr defaultRowHeight="12.75"/>
  <cols>
    <col min="1" max="1" width="25.28515625" style="219" customWidth="1"/>
    <col min="2" max="6" width="8.28515625" style="300" customWidth="1"/>
    <col min="7" max="26" width="8.28515625" style="219" customWidth="1"/>
    <col min="27" max="30" width="8.28515625" style="300" customWidth="1"/>
    <col min="31" max="68" width="8.28515625" style="219" customWidth="1"/>
    <col min="69" max="73" width="9.140625" style="300"/>
    <col min="74" max="75" width="8.28515625" style="219" customWidth="1"/>
    <col min="76" max="16384" width="9.140625" style="300"/>
  </cols>
  <sheetData>
    <row r="1" spans="1:75">
      <c r="A1" s="11" t="s">
        <v>0</v>
      </c>
    </row>
    <row r="2" spans="1:75">
      <c r="A2" s="28"/>
    </row>
    <row r="3" spans="1:75">
      <c r="A3" s="28"/>
    </row>
    <row r="4" spans="1:75">
      <c r="A4" s="237"/>
      <c r="B4" s="307" t="s">
        <v>146</v>
      </c>
      <c r="BQ4" s="369"/>
    </row>
    <row r="5" spans="1:75" s="219" customFormat="1">
      <c r="A5" s="27"/>
      <c r="B5" s="13" t="s">
        <v>118</v>
      </c>
      <c r="C5" s="13"/>
      <c r="D5" s="13"/>
      <c r="E5" s="13"/>
      <c r="F5" s="13"/>
      <c r="G5" s="13"/>
      <c r="H5" s="80"/>
      <c r="I5" s="13"/>
      <c r="J5" s="13"/>
      <c r="K5" s="13"/>
      <c r="L5" s="13"/>
      <c r="M5" s="80"/>
      <c r="N5" s="13"/>
      <c r="O5" s="80"/>
      <c r="P5" s="80"/>
      <c r="Q5" s="80"/>
      <c r="R5" s="80"/>
      <c r="S5" s="13"/>
      <c r="T5" s="13"/>
      <c r="U5" s="13"/>
      <c r="V5" s="13"/>
      <c r="W5" s="13"/>
      <c r="X5" s="13"/>
      <c r="Y5" s="13"/>
      <c r="Z5" s="13"/>
      <c r="AA5" s="187" t="s">
        <v>119</v>
      </c>
      <c r="AB5" s="13"/>
      <c r="AC5" s="13"/>
      <c r="AD5" s="13"/>
      <c r="AE5" s="13"/>
      <c r="AF5" s="13"/>
      <c r="AG5" s="80"/>
      <c r="AH5" s="13"/>
      <c r="AI5" s="13"/>
      <c r="AJ5" s="13"/>
      <c r="AK5" s="13"/>
      <c r="AL5" s="80"/>
      <c r="AM5" s="13"/>
      <c r="AN5" s="80"/>
      <c r="AO5" s="80"/>
      <c r="AP5" s="80"/>
      <c r="AQ5" s="80"/>
      <c r="AR5" s="80"/>
      <c r="AS5" s="80"/>
      <c r="AT5" s="80"/>
      <c r="AU5" s="80"/>
      <c r="AV5" s="80"/>
      <c r="AW5" s="80"/>
      <c r="AX5" s="13"/>
      <c r="AY5" s="13"/>
      <c r="AZ5" s="368" t="s">
        <v>130</v>
      </c>
      <c r="BA5" s="368"/>
      <c r="BB5" s="243"/>
      <c r="BC5" s="243"/>
      <c r="BD5" s="243"/>
      <c r="BE5" s="243"/>
      <c r="BF5" s="13"/>
      <c r="BG5" s="13"/>
      <c r="BH5" s="368" t="s">
        <v>131</v>
      </c>
      <c r="BI5" s="368"/>
      <c r="BJ5" s="243"/>
      <c r="BK5" s="243"/>
      <c r="BL5" s="243"/>
      <c r="BM5" s="243"/>
      <c r="BN5" s="13"/>
      <c r="BO5" s="13"/>
      <c r="BP5" s="368" t="s">
        <v>132</v>
      </c>
      <c r="BQ5" s="368"/>
      <c r="BR5" s="243"/>
      <c r="BS5" s="243"/>
      <c r="BT5" s="243"/>
      <c r="BU5" s="243"/>
      <c r="BV5" s="13"/>
      <c r="BW5" s="13"/>
    </row>
    <row r="6" spans="1:75" s="219" customFormat="1">
      <c r="A6" s="33"/>
      <c r="B6" s="78" t="s">
        <v>11</v>
      </c>
      <c r="C6" s="78" t="s">
        <v>12</v>
      </c>
      <c r="D6" s="238" t="s">
        <v>87</v>
      </c>
      <c r="E6" s="78" t="s">
        <v>13</v>
      </c>
      <c r="F6" s="78" t="s">
        <v>14</v>
      </c>
      <c r="G6" s="74" t="s">
        <v>75</v>
      </c>
      <c r="H6" s="238" t="s">
        <v>85</v>
      </c>
      <c r="I6" s="238" t="s">
        <v>86</v>
      </c>
      <c r="J6" s="238" t="s">
        <v>90</v>
      </c>
      <c r="K6" s="238" t="s">
        <v>91</v>
      </c>
      <c r="L6" s="238" t="s">
        <v>96</v>
      </c>
      <c r="M6" s="238" t="s">
        <v>97</v>
      </c>
      <c r="N6" s="238" t="s">
        <v>102</v>
      </c>
      <c r="O6" s="238" t="s">
        <v>103</v>
      </c>
      <c r="P6" s="238" t="s">
        <v>104</v>
      </c>
      <c r="Q6" s="238" t="s">
        <v>117</v>
      </c>
      <c r="R6" s="238" t="s">
        <v>122</v>
      </c>
      <c r="S6" s="238" t="s">
        <v>125</v>
      </c>
      <c r="T6" s="238" t="s">
        <v>137</v>
      </c>
      <c r="U6" s="238" t="s">
        <v>140</v>
      </c>
      <c r="V6" s="238" t="s">
        <v>148</v>
      </c>
      <c r="W6" s="238" t="s">
        <v>149</v>
      </c>
      <c r="X6" s="238" t="s">
        <v>150</v>
      </c>
      <c r="Y6" s="238" t="s">
        <v>157</v>
      </c>
      <c r="Z6" s="238" t="s">
        <v>158</v>
      </c>
      <c r="AA6" s="239" t="s">
        <v>11</v>
      </c>
      <c r="AB6" s="78" t="s">
        <v>12</v>
      </c>
      <c r="AC6" s="238" t="s">
        <v>87</v>
      </c>
      <c r="AD6" s="78" t="s">
        <v>13</v>
      </c>
      <c r="AE6" s="78" t="s">
        <v>14</v>
      </c>
      <c r="AF6" s="74" t="s">
        <v>75</v>
      </c>
      <c r="AG6" s="238" t="s">
        <v>85</v>
      </c>
      <c r="AH6" s="238" t="s">
        <v>86</v>
      </c>
      <c r="AI6" s="238" t="s">
        <v>90</v>
      </c>
      <c r="AJ6" s="238" t="s">
        <v>91</v>
      </c>
      <c r="AK6" s="238" t="s">
        <v>96</v>
      </c>
      <c r="AL6" s="238" t="s">
        <v>97</v>
      </c>
      <c r="AM6" s="238" t="s">
        <v>102</v>
      </c>
      <c r="AN6" s="238" t="s">
        <v>103</v>
      </c>
      <c r="AO6" s="238" t="s">
        <v>104</v>
      </c>
      <c r="AP6" s="238" t="s">
        <v>117</v>
      </c>
      <c r="AQ6" s="238" t="s">
        <v>122</v>
      </c>
      <c r="AR6" s="238" t="s">
        <v>125</v>
      </c>
      <c r="AS6" s="238" t="s">
        <v>137</v>
      </c>
      <c r="AT6" s="238" t="s">
        <v>140</v>
      </c>
      <c r="AU6" s="238" t="s">
        <v>148</v>
      </c>
      <c r="AV6" s="238" t="s">
        <v>149</v>
      </c>
      <c r="AW6" s="238" t="s">
        <v>150</v>
      </c>
      <c r="AX6" s="238" t="s">
        <v>157</v>
      </c>
      <c r="AY6" s="238" t="s">
        <v>158</v>
      </c>
      <c r="AZ6" s="299" t="s">
        <v>125</v>
      </c>
      <c r="BA6" s="238" t="s">
        <v>137</v>
      </c>
      <c r="BB6" s="238" t="s">
        <v>140</v>
      </c>
      <c r="BC6" s="238" t="s">
        <v>148</v>
      </c>
      <c r="BD6" s="238" t="s">
        <v>149</v>
      </c>
      <c r="BE6" s="238" t="s">
        <v>150</v>
      </c>
      <c r="BF6" s="238" t="s">
        <v>157</v>
      </c>
      <c r="BG6" s="238" t="s">
        <v>158</v>
      </c>
      <c r="BH6" s="299" t="s">
        <v>125</v>
      </c>
      <c r="BI6" s="238" t="s">
        <v>137</v>
      </c>
      <c r="BJ6" s="238" t="s">
        <v>140</v>
      </c>
      <c r="BK6" s="238" t="s">
        <v>148</v>
      </c>
      <c r="BL6" s="238" t="s">
        <v>149</v>
      </c>
      <c r="BM6" s="238" t="s">
        <v>150</v>
      </c>
      <c r="BN6" s="238" t="s">
        <v>157</v>
      </c>
      <c r="BO6" s="238" t="s">
        <v>158</v>
      </c>
      <c r="BP6" s="299" t="s">
        <v>125</v>
      </c>
      <c r="BQ6" s="238" t="s">
        <v>137</v>
      </c>
      <c r="BR6" s="238" t="s">
        <v>140</v>
      </c>
      <c r="BS6" s="238" t="s">
        <v>148</v>
      </c>
      <c r="BT6" s="238" t="s">
        <v>149</v>
      </c>
      <c r="BU6" s="238" t="s">
        <v>150</v>
      </c>
      <c r="BV6" s="238" t="s">
        <v>157</v>
      </c>
      <c r="BW6" s="238" t="s">
        <v>158</v>
      </c>
    </row>
    <row r="7" spans="1:75">
      <c r="A7" s="103" t="s">
        <v>17</v>
      </c>
      <c r="B7" s="229">
        <f>('Summary Data'!AB7/'Summary Data'!AB$45)*100</f>
        <v>20.065469711949884</v>
      </c>
      <c r="C7" s="229">
        <f>('Summary Data'!AC7/'Summary Data'!AC$45)*100</f>
        <v>20.365371955233709</v>
      </c>
      <c r="D7" s="229">
        <f>('Summary Data'!AD7/'Summary Data'!AD$45)*100</f>
        <v>20.403842531550197</v>
      </c>
      <c r="E7" s="229">
        <f>('Summary Data'!AE7/'Summary Data'!AE$45)*100</f>
        <v>20.638110605838346</v>
      </c>
      <c r="F7" s="229">
        <f>('Summary Data'!AF7/'Summary Data'!AF$45)*100</f>
        <v>20.175302432916293</v>
      </c>
      <c r="G7" s="229">
        <f>('Summary Data'!AG7/'Summary Data'!AG$45)*100</f>
        <v>21.67604813664596</v>
      </c>
      <c r="H7" s="229">
        <f>('Summary Data'!AH7/'Summary Data'!AH$45)*100</f>
        <v>20.849021019785344</v>
      </c>
      <c r="I7" s="229">
        <f>('Summary Data'!AI7/'Summary Data'!AI$45)*100</f>
        <v>20.635719753656872</v>
      </c>
      <c r="J7" s="229">
        <f>('Summary Data'!AJ7/'Summary Data'!AJ$45)*100</f>
        <v>20.69495466954265</v>
      </c>
      <c r="K7" s="229">
        <f>('Summary Data'!AK7/'Summary Data'!AK$45)*100</f>
        <v>20.879421375736612</v>
      </c>
      <c r="L7" s="229">
        <f>('Summary Data'!AL7/'Summary Data'!AL$45)*100</f>
        <v>19.674650275540483</v>
      </c>
      <c r="M7" s="229">
        <f>('Summary Data'!AM7/'Summary Data'!AM$45)*100</f>
        <v>20.61872095596371</v>
      </c>
      <c r="N7" s="229">
        <f>('Summary Data'!AN7/'Summary Data'!AN$45)*100</f>
        <v>20.163943889626509</v>
      </c>
      <c r="O7" s="229">
        <f>('Summary Data'!AO7/'Summary Data'!AO$45)*100</f>
        <v>20.521002601645183</v>
      </c>
      <c r="P7" s="229">
        <f>('Summary Data'!AP7/'Summary Data'!AP$45)*100</f>
        <v>20.686143034171351</v>
      </c>
      <c r="Q7" s="229">
        <f>('Summary Data'!AQ7/'Summary Data'!AQ$45)*100</f>
        <v>20.463354616658894</v>
      </c>
      <c r="R7" s="229">
        <f>('Summary Data'!AR7/'Summary Data'!AR$45)*100</f>
        <v>20.351703736167416</v>
      </c>
      <c r="S7" s="229">
        <f>('Summary Data'!AS7/'Summary Data'!AS$45)*100</f>
        <v>20.276479090461311</v>
      </c>
      <c r="T7" s="229">
        <f>('Summary Data'!AT7/'Summary Data'!AT$45)*100</f>
        <v>20.18946809569632</v>
      </c>
      <c r="U7" s="229">
        <f>('Summary Data'!AU7/'Summary Data'!AU$45)*100</f>
        <v>20.088550567034332</v>
      </c>
      <c r="V7" s="229" t="e">
        <f>('Summary Data'!AV7/'Summary Data'!AV$45)*100</f>
        <v>#DIV/0!</v>
      </c>
      <c r="W7" s="229" t="e">
        <f>('Summary Data'!AW7/'Summary Data'!AW$45)*100</f>
        <v>#DIV/0!</v>
      </c>
      <c r="X7" s="229">
        <f>('Summary Data'!AX7/'Summary Data'!AX$45)*100</f>
        <v>19.918425304093947</v>
      </c>
      <c r="Y7" s="229" t="e">
        <f>('Summary Data'!AY7/'Summary Data'!AY$45)*100</f>
        <v>#DIV/0!</v>
      </c>
      <c r="Z7" s="229">
        <f>('Summary Data'!AZ7/'Summary Data'!AZ$45)*100</f>
        <v>18.665012406947888</v>
      </c>
      <c r="AA7" s="235">
        <f>('Summary Data'!BZ7/'Summary Data'!BZ$45)*100</f>
        <v>19.04284539968322</v>
      </c>
      <c r="AB7" s="236">
        <f>('Summary Data'!CA7/'Summary Data'!CA$45)*100</f>
        <v>19.236959543492574</v>
      </c>
      <c r="AC7" s="236">
        <f>('Summary Data'!CB7/'Summary Data'!CB$45)*100</f>
        <v>19.615513579970941</v>
      </c>
      <c r="AD7" s="236">
        <f>('Summary Data'!CC7/'Summary Data'!CC$45)*100</f>
        <v>19.43226285251653</v>
      </c>
      <c r="AE7" s="236">
        <f>('Summary Data'!CD7/'Summary Data'!CD$45)*100</f>
        <v>20.14512380665764</v>
      </c>
      <c r="AF7" s="229">
        <f>('Summary Data'!CE7/'Summary Data'!CE$45)*100</f>
        <v>19.712825904811972</v>
      </c>
      <c r="AG7" s="229">
        <f>('Summary Data'!CF7/'Summary Data'!CF$45)*100</f>
        <v>19.745033112582782</v>
      </c>
      <c r="AH7" s="229">
        <f>('Summary Data'!CG7/'Summary Data'!CG$45)*100</f>
        <v>19.857785896014089</v>
      </c>
      <c r="AI7" s="229">
        <f>('Summary Data'!CH7/'Summary Data'!CH$45)*100</f>
        <v>20.204071605221348</v>
      </c>
      <c r="AJ7" s="229">
        <f>('Summary Data'!CI7/'Summary Data'!CI$45)*100</f>
        <v>20.165805880091593</v>
      </c>
      <c r="AK7" s="229">
        <f>('Summary Data'!CJ7/'Summary Data'!CJ$45)*100</f>
        <v>20.385450597176984</v>
      </c>
      <c r="AL7" s="229">
        <f>('Summary Data'!CK7/'Summary Data'!CK$45)*100</f>
        <v>19.998457950230346</v>
      </c>
      <c r="AM7" s="229">
        <f>('Summary Data'!CL7/'Summary Data'!CL$45)*100</f>
        <v>20.163943889626509</v>
      </c>
      <c r="AN7" s="229">
        <f>('Summary Data'!CM7/'Summary Data'!CM$45)*100</f>
        <v>20.04930765380837</v>
      </c>
      <c r="AO7" s="229">
        <f>('Summary Data'!CN7/'Summary Data'!CN$45)*100</f>
        <v>20.51513348559584</v>
      </c>
      <c r="AP7" s="229">
        <f>('Summary Data'!CO7/'Summary Data'!CO$45)*100</f>
        <v>20.343864548786875</v>
      </c>
      <c r="AQ7" s="229">
        <f>('Summary Data'!CP7/'Summary Data'!CP$45)*100</f>
        <v>20.494464038181466</v>
      </c>
      <c r="AR7" s="229">
        <f>('Summary Data'!CQ7/'Summary Data'!CQ$45)*100</f>
        <v>20.009203551889286</v>
      </c>
      <c r="AS7" s="229">
        <f>('Summary Data'!CR7/'Summary Data'!CR$45)*100</f>
        <v>19.800664451827245</v>
      </c>
      <c r="AT7" s="229">
        <f>('Summary Data'!CS7/'Summary Data'!CS$45)*100</f>
        <v>19.745590734355151</v>
      </c>
      <c r="AU7" s="229" t="e">
        <f>('Summary Data'!CT7/'Summary Data'!CT$45)*100</f>
        <v>#DIV/0!</v>
      </c>
      <c r="AV7" s="229" t="e">
        <f>('Summary Data'!CU7/'Summary Data'!CU$45)*100</f>
        <v>#DIV/0!</v>
      </c>
      <c r="AW7" s="229">
        <f>('Summary Data'!CV7/'Summary Data'!CV$45)*100</f>
        <v>19.599629613298646</v>
      </c>
      <c r="AX7" s="229" t="e">
        <f>('Summary Data'!CW7/'Summary Data'!CW$45)*100</f>
        <v>#DIV/0!</v>
      </c>
      <c r="AY7" s="229">
        <f>('Summary Data'!CX7/'Summary Data'!CX$45)*100</f>
        <v>18.602422235775901</v>
      </c>
      <c r="AZ7" s="235">
        <f>('Summary Data'!DG7/'Summary Data'!DG$45)*100</f>
        <v>20.200425144245369</v>
      </c>
      <c r="BA7" s="236">
        <f>('Summary Data'!DH7/'Summary Data'!DH$45)*100</f>
        <v>19.641406884488035</v>
      </c>
      <c r="BB7" s="236">
        <f>('Summary Data'!DI7/'Summary Data'!DI$45)*100</f>
        <v>19.271623672230653</v>
      </c>
      <c r="BC7" s="236" t="e">
        <f>('Summary Data'!DJ7/'Summary Data'!DJ$45)*100</f>
        <v>#DIV/0!</v>
      </c>
      <c r="BD7" s="236" t="e">
        <f>('Summary Data'!DK7/'Summary Data'!DK$45)*100</f>
        <v>#DIV/0!</v>
      </c>
      <c r="BE7" s="236">
        <f>('Summary Data'!DL7/'Summary Data'!DL$45)*100</f>
        <v>20.47032828282828</v>
      </c>
      <c r="BF7" s="236" t="e">
        <f>('Summary Data'!DM7/'Summary Data'!DM$45)*100</f>
        <v>#DIV/0!</v>
      </c>
      <c r="BG7" s="236">
        <f>('Summary Data'!DN7/'Summary Data'!DN$45)*100</f>
        <v>19.094696702210296</v>
      </c>
      <c r="BH7" s="235">
        <f>('Summary Data'!DW7/'Summary Data'!DW$45)*100</f>
        <v>20.814466419327509</v>
      </c>
      <c r="BI7" s="236">
        <f>('Summary Data'!DX7/'Summary Data'!DX$45)*100</f>
        <v>20.697861036553309</v>
      </c>
      <c r="BJ7" s="236">
        <f>('Summary Data'!DY7/'Summary Data'!DY$45)*100</f>
        <v>20.596170122725351</v>
      </c>
      <c r="BK7" s="236" t="e">
        <f>('Summary Data'!DZ7/'Summary Data'!DZ$45)*100</f>
        <v>#DIV/0!</v>
      </c>
      <c r="BL7" s="236" t="e">
        <f>('Summary Data'!EA7/'Summary Data'!EA$45)*100</f>
        <v>#DIV/0!</v>
      </c>
      <c r="BM7" s="236">
        <f>('Summary Data'!EB7/'Summary Data'!EB$45)*100</f>
        <v>20.203310592264412</v>
      </c>
      <c r="BN7" s="236" t="e">
        <f>('Summary Data'!EC7/'Summary Data'!EC$45)*100</f>
        <v>#DIV/0!</v>
      </c>
      <c r="BO7" s="236">
        <f>('Summary Data'!ED7/'Summary Data'!ED$45)*100</f>
        <v>18.312695056881104</v>
      </c>
      <c r="BP7" s="235">
        <f>('Summary Data'!EM7/'Summary Data'!EM$45)*100</f>
        <v>21.246521165958693</v>
      </c>
      <c r="BQ7" s="236">
        <f>('Summary Data'!EN7/'Summary Data'!EN$45)*100</f>
        <v>21.740897269180753</v>
      </c>
      <c r="BR7" s="236">
        <f>('Summary Data'!EO7/'Summary Data'!EO$45)*100</f>
        <v>22.077819785759296</v>
      </c>
      <c r="BS7" s="236" t="e">
        <f>('Summary Data'!EP7/'Summary Data'!EP$45)*100</f>
        <v>#DIV/0!</v>
      </c>
      <c r="BT7" s="236" t="e">
        <f>('Summary Data'!EQ7/'Summary Data'!EQ$45)*100</f>
        <v>#DIV/0!</v>
      </c>
      <c r="BU7" s="236">
        <f>('Summary Data'!ER7/'Summary Data'!ER$45)*100</f>
        <v>20.780754187882813</v>
      </c>
      <c r="BV7" s="236" t="e">
        <f>('Summary Data'!ES7/'Summary Data'!ES$45)*100</f>
        <v>#DIV/0!</v>
      </c>
      <c r="BW7" s="236">
        <f>('Summary Data'!ET7/'Summary Data'!ET$45)*100</f>
        <v>19.514490026345502</v>
      </c>
    </row>
    <row r="8" spans="1:75">
      <c r="A8" s="28" t="s">
        <v>19</v>
      </c>
      <c r="B8" s="230">
        <f>('Summary Data'!AB8/'Summary Data'!AB$45)*100</f>
        <v>3.8500843296416614</v>
      </c>
      <c r="C8" s="230">
        <f>('Summary Data'!AC8/'Summary Data'!AC$45)*100</f>
        <v>3.6668861092824225</v>
      </c>
      <c r="D8" s="230">
        <f>('Summary Data'!AD8/'Summary Data'!AD$45)*100</f>
        <v>3.8470521755509508</v>
      </c>
      <c r="E8" s="230">
        <f>('Summary Data'!AE8/'Summary Data'!AE$45)*100</f>
        <v>3.8447997652926511</v>
      </c>
      <c r="F8" s="230">
        <f>('Summary Data'!AF8/'Summary Data'!AF$45)*100</f>
        <v>3.7930451640053953</v>
      </c>
      <c r="G8" s="230">
        <f>('Summary Data'!AG8/'Summary Data'!AG$45)*100</f>
        <v>4.9897404614019525</v>
      </c>
      <c r="H8" s="230">
        <f>('Summary Data'!AH8/'Summary Data'!AH$45)*100</f>
        <v>3.8109933820251691</v>
      </c>
      <c r="I8" s="230">
        <f>('Summary Data'!AI8/'Summary Data'!AI$45)*100</f>
        <v>3.7765256791332478</v>
      </c>
      <c r="J8" s="230">
        <f>('Summary Data'!AJ8/'Summary Data'!AJ$45)*100</f>
        <v>3.7342860031680769</v>
      </c>
      <c r="K8" s="230">
        <f>('Summary Data'!AK8/'Summary Data'!AK$45)*100</f>
        <v>3.7203133759006821</v>
      </c>
      <c r="L8" s="230">
        <f>('Summary Data'!AL8/'Summary Data'!AL$45)*100</f>
        <v>4.7495407658612407</v>
      </c>
      <c r="M8" s="230">
        <f>('Summary Data'!AM8/'Summary Data'!AM$45)*100</f>
        <v>3.3671166187209565</v>
      </c>
      <c r="N8" s="230">
        <f>('Summary Data'!AN8/'Summary Data'!AN$45)*100</f>
        <v>3.0845311628085974</v>
      </c>
      <c r="O8" s="230">
        <f>('Summary Data'!AO8/'Summary Data'!AO$45)*100</f>
        <v>3.4292882942805907</v>
      </c>
      <c r="P8" s="230">
        <f>('Summary Data'!AP8/'Summary Data'!AP$45)*100</f>
        <v>3.384033000050926</v>
      </c>
      <c r="Q8" s="230">
        <f>('Summary Data'!AQ8/'Summary Data'!AQ$45)*100</f>
        <v>3.4594785853289802</v>
      </c>
      <c r="R8" s="230">
        <f>('Summary Data'!AR8/'Summary Data'!AR$45)*100</f>
        <v>3.4372114135453677</v>
      </c>
      <c r="S8" s="230">
        <f>('Summary Data'!AS8/'Summary Data'!AS$45)*100</f>
        <v>3.3340600599145689</v>
      </c>
      <c r="T8" s="230">
        <f>('Summary Data'!AT8/'Summary Data'!AT$45)*100</f>
        <v>3.4160666290606234</v>
      </c>
      <c r="U8" s="230">
        <f>('Summary Data'!AU8/'Summary Data'!AU$45)*100</f>
        <v>3.4464812800994253</v>
      </c>
      <c r="V8" s="230" t="e">
        <f>('Summary Data'!AV8/'Summary Data'!AV$45)*100</f>
        <v>#DIV/0!</v>
      </c>
      <c r="W8" s="230" t="e">
        <f>('Summary Data'!AW8/'Summary Data'!AW$45)*100</f>
        <v>#DIV/0!</v>
      </c>
      <c r="X8" s="230">
        <f>('Summary Data'!AX8/'Summary Data'!AX$45)*100</f>
        <v>3.6375359515478185</v>
      </c>
      <c r="Y8" s="230" t="e">
        <f>('Summary Data'!AY8/'Summary Data'!AY$45)*100</f>
        <v>#DIV/0!</v>
      </c>
      <c r="Z8" s="230">
        <f>('Summary Data'!AZ8/'Summary Data'!AZ$45)*100</f>
        <v>3.1732009925558318</v>
      </c>
      <c r="AA8" s="231">
        <f>('Summary Data'!BZ8/'Summary Data'!BZ$45)*100</f>
        <v>3.3702909156525052</v>
      </c>
      <c r="AB8" s="230">
        <f>('Summary Data'!CA8/'Summary Data'!CA$45)*100</f>
        <v>3.2829760772551029</v>
      </c>
      <c r="AC8" s="230">
        <f>('Summary Data'!CB8/'Summary Data'!CB$45)*100</f>
        <v>3.3549420662419434</v>
      </c>
      <c r="AD8" s="230">
        <f>('Summary Data'!CC8/'Summary Data'!CC$45)*100</f>
        <v>3.2687896370260421</v>
      </c>
      <c r="AE8" s="230">
        <f>('Summary Data'!CD8/'Summary Data'!CD$45)*100</f>
        <v>3.4007122435672366</v>
      </c>
      <c r="AF8" s="230">
        <f>('Summary Data'!CE8/'Summary Data'!CE$45)*100</f>
        <v>3.282459051405477</v>
      </c>
      <c r="AG8" s="230">
        <f>('Summary Data'!CF8/'Summary Data'!CF$45)*100</f>
        <v>3.3327814569536423</v>
      </c>
      <c r="AH8" s="230">
        <f>('Summary Data'!CG8/'Summary Data'!CG$45)*100</f>
        <v>3.421619153238959</v>
      </c>
      <c r="AI8" s="230">
        <f>('Summary Data'!CH8/'Summary Data'!CH$45)*100</f>
        <v>3.3100217829241529</v>
      </c>
      <c r="AJ8" s="230">
        <f>('Summary Data'!CI8/'Summary Data'!CI$45)*100</f>
        <v>3.2308746594460884</v>
      </c>
      <c r="AK8" s="230">
        <f>('Summary Data'!CJ8/'Summary Data'!CJ$45)*100</f>
        <v>4.703738172793547</v>
      </c>
      <c r="AL8" s="230">
        <f>('Summary Data'!CK8/'Summary Data'!CK$45)*100</f>
        <v>3.1496366545230248</v>
      </c>
      <c r="AM8" s="230">
        <f>('Summary Data'!CL8/'Summary Data'!CL$45)*100</f>
        <v>3.0845311628085974</v>
      </c>
      <c r="AN8" s="230">
        <f>('Summary Data'!CM8/'Summary Data'!CM$45)*100</f>
        <v>3.1234359649285408</v>
      </c>
      <c r="AO8" s="230">
        <f>('Summary Data'!CN8/'Summary Data'!CN$45)*100</f>
        <v>3.1744813158551328</v>
      </c>
      <c r="AP8" s="230">
        <f>('Summary Data'!CO8/'Summary Data'!CO$45)*100</f>
        <v>3.3600977482981325</v>
      </c>
      <c r="AQ8" s="230">
        <f>('Summary Data'!CP8/'Summary Data'!CP$45)*100</f>
        <v>3.2847291677633312</v>
      </c>
      <c r="AR8" s="230">
        <f>('Summary Data'!CQ8/'Summary Data'!CQ$45)*100</f>
        <v>3.1905646549520226</v>
      </c>
      <c r="AS8" s="230">
        <f>('Summary Data'!CR8/'Summary Data'!CR$45)*100</f>
        <v>3.1588399030259491</v>
      </c>
      <c r="AT8" s="230">
        <f>('Summary Data'!CS8/'Summary Data'!CS$45)*100</f>
        <v>3.1726914256488095</v>
      </c>
      <c r="AU8" s="230" t="e">
        <f>('Summary Data'!CT8/'Summary Data'!CT$45)*100</f>
        <v>#DIV/0!</v>
      </c>
      <c r="AV8" s="230" t="e">
        <f>('Summary Data'!CU8/'Summary Data'!CU$45)*100</f>
        <v>#DIV/0!</v>
      </c>
      <c r="AW8" s="230">
        <f>('Summary Data'!CV8/'Summary Data'!CV$45)*100</f>
        <v>3.4745800079368583</v>
      </c>
      <c r="AX8" s="230" t="e">
        <f>('Summary Data'!CW8/'Summary Data'!CW$45)*100</f>
        <v>#DIV/0!</v>
      </c>
      <c r="AY8" s="230">
        <f>('Summary Data'!CX8/'Summary Data'!CX$45)*100</f>
        <v>2.8883854665853446</v>
      </c>
      <c r="AZ8" s="231">
        <f>('Summary Data'!DG8/'Summary Data'!DG$45)*100</f>
        <v>3.729122380807774</v>
      </c>
      <c r="BA8" s="230">
        <f>('Summary Data'!DH8/'Summary Data'!DH$45)*100</f>
        <v>3.8608108952333353</v>
      </c>
      <c r="BB8" s="230">
        <f>('Summary Data'!DI8/'Summary Data'!DI$45)*100</f>
        <v>3.770281312011206</v>
      </c>
      <c r="BC8" s="230" t="e">
        <f>('Summary Data'!DJ8/'Summary Data'!DJ$45)*100</f>
        <v>#DIV/0!</v>
      </c>
      <c r="BD8" s="230" t="e">
        <f>('Summary Data'!DK8/'Summary Data'!DK$45)*100</f>
        <v>#DIV/0!</v>
      </c>
      <c r="BE8" s="230">
        <f>('Summary Data'!DL8/'Summary Data'!DL$45)*100</f>
        <v>4.5928030303030303</v>
      </c>
      <c r="BF8" s="230" t="e">
        <f>('Summary Data'!DM8/'Summary Data'!DM$45)*100</f>
        <v>#DIV/0!</v>
      </c>
      <c r="BG8" s="230">
        <f>('Summary Data'!DN8/'Summary Data'!DN$45)*100</f>
        <v>3.3966527787585625</v>
      </c>
      <c r="BH8" s="231">
        <f>('Summary Data'!DW8/'Summary Data'!DW$45)*100</f>
        <v>3.4763810581052259</v>
      </c>
      <c r="BI8" s="230">
        <f>('Summary Data'!DX8/'Summary Data'!DX$45)*100</f>
        <v>3.6387282437256148</v>
      </c>
      <c r="BJ8" s="230">
        <f>('Summary Data'!DY8/'Summary Data'!DY$45)*100</f>
        <v>3.652666102412188</v>
      </c>
      <c r="BK8" s="230" t="e">
        <f>('Summary Data'!DZ8/'Summary Data'!DZ$45)*100</f>
        <v>#DIV/0!</v>
      </c>
      <c r="BL8" s="230" t="e">
        <f>('Summary Data'!EA8/'Summary Data'!EA$45)*100</f>
        <v>#DIV/0!</v>
      </c>
      <c r="BM8" s="230">
        <f>('Summary Data'!EB8/'Summary Data'!EB$45)*100</f>
        <v>3.5552173085809025</v>
      </c>
      <c r="BN8" s="230" t="e">
        <f>('Summary Data'!EC8/'Summary Data'!EC$45)*100</f>
        <v>#DIV/0!</v>
      </c>
      <c r="BO8" s="230">
        <f>('Summary Data'!ED8/'Summary Data'!ED$45)*100</f>
        <v>3.3155475015940135</v>
      </c>
      <c r="BP8" s="231">
        <f>('Summary Data'!EM8/'Summary Data'!EM$45)*100</f>
        <v>3.1858795957228652</v>
      </c>
      <c r="BQ8" s="230">
        <f>('Summary Data'!EN8/'Summary Data'!EN$45)*100</f>
        <v>3.3728868660598184</v>
      </c>
      <c r="BR8" s="230">
        <f>('Summary Data'!EO8/'Summary Data'!EO$45)*100</f>
        <v>3.8358538122243226</v>
      </c>
      <c r="BS8" s="230" t="e">
        <f>('Summary Data'!EP8/'Summary Data'!EP$45)*100</f>
        <v>#DIV/0!</v>
      </c>
      <c r="BT8" s="230" t="e">
        <f>('Summary Data'!EQ8/'Summary Data'!EQ$45)*100</f>
        <v>#DIV/0!</v>
      </c>
      <c r="BU8" s="230">
        <f>('Summary Data'!ER8/'Summary Data'!ER$45)*100</f>
        <v>3.5126558925540547</v>
      </c>
      <c r="BV8" s="230" t="e">
        <f>('Summary Data'!ES8/'Summary Data'!ES$45)*100</f>
        <v>#DIV/0!</v>
      </c>
      <c r="BW8" s="230">
        <f>('Summary Data'!ET8/'Summary Data'!ET$45)*100</f>
        <v>3.6036883703424913</v>
      </c>
    </row>
    <row r="9" spans="1:75">
      <c r="A9" s="11" t="s">
        <v>79</v>
      </c>
      <c r="B9" s="232">
        <f>('Summary Data'!AB9/'Summary Data'!AB$45)*100</f>
        <v>6.7804355231345701</v>
      </c>
      <c r="C9" s="232">
        <f>('Summary Data'!AC9/'Summary Data'!AC$45)*100</f>
        <v>7.0004937458854517</v>
      </c>
      <c r="D9" s="232">
        <f>('Summary Data'!AD9/'Summary Data'!AD$45)*100</f>
        <v>7.0401205500094184</v>
      </c>
      <c r="E9" s="232">
        <f>('Summary Data'!AE9/'Summary Data'!AE$45)*100</f>
        <v>7.074226199207863</v>
      </c>
      <c r="F9" s="232">
        <f>('Summary Data'!AF9/'Summary Data'!AF$45)*100</f>
        <v>6.4015398466362425</v>
      </c>
      <c r="G9" s="232">
        <f>('Summary Data'!AG9/'Summary Data'!AG$45)*100</f>
        <v>7.0652173913043477</v>
      </c>
      <c r="H9" s="232">
        <f>('Summary Data'!AH9/'Summary Data'!AH$45)*100</f>
        <v>7.304461132256626</v>
      </c>
      <c r="I9" s="232">
        <f>('Summary Data'!AI9/'Summary Data'!AI$45)*100</f>
        <v>7.0247791394542114</v>
      </c>
      <c r="J9" s="232">
        <f>('Summary Data'!AJ9/'Summary Data'!AJ$45)*100</f>
        <v>7.1638974082437397</v>
      </c>
      <c r="K9" s="232">
        <f>('Summary Data'!AK9/'Summary Data'!AK$45)*100</f>
        <v>7.2280178837555891</v>
      </c>
      <c r="L9" s="232">
        <f>('Summary Data'!AL9/'Summary Data'!AL$45)*100</f>
        <v>12.401088031651831</v>
      </c>
      <c r="M9" s="232">
        <f>('Summary Data'!AM9/'Summary Data'!AM$45)*100</f>
        <v>7.4016375304270854</v>
      </c>
      <c r="N9" s="232">
        <f>('Summary Data'!AN9/'Summary Data'!AN$45)*100</f>
        <v>7.4987011487617616</v>
      </c>
      <c r="O9" s="232">
        <f>('Summary Data'!AO9/'Summary Data'!AO$45)*100</f>
        <v>7.0589622045785587</v>
      </c>
      <c r="P9" s="232">
        <f>('Summary Data'!AP9/'Summary Data'!AP$45)*100</f>
        <v>7.1797178699349846</v>
      </c>
      <c r="Q9" s="232">
        <f>('Summary Data'!AQ9/'Summary Data'!AQ$45)*100</f>
        <v>6.9744439262106566</v>
      </c>
      <c r="R9" s="232">
        <f>('Summary Data'!AR9/'Summary Data'!AR$45)*100</f>
        <v>6.893205403121037</v>
      </c>
      <c r="S9" s="232">
        <f>('Summary Data'!AS9/'Summary Data'!AS$45)*100</f>
        <v>6.9628481222192615</v>
      </c>
      <c r="T9" s="232">
        <f>('Summary Data'!AT9/'Summary Data'!AT$45)*100</f>
        <v>6.5716561037926811</v>
      </c>
      <c r="U9" s="232">
        <f>('Summary Data'!AU9/'Summary Data'!AU$45)*100</f>
        <v>6.5620630728600275</v>
      </c>
      <c r="V9" s="232" t="e">
        <f>('Summary Data'!AV9/'Summary Data'!AV$45)*100</f>
        <v>#DIV/0!</v>
      </c>
      <c r="W9" s="232" t="e">
        <f>('Summary Data'!AW9/'Summary Data'!AW$45)*100</f>
        <v>#DIV/0!</v>
      </c>
      <c r="X9" s="232">
        <f>('Summary Data'!AX9/'Summary Data'!AX$45)*100</f>
        <v>6.4042656466207353</v>
      </c>
      <c r="Y9" s="232" t="e">
        <f>('Summary Data'!AY9/'Summary Data'!AY$45)*100</f>
        <v>#DIV/0!</v>
      </c>
      <c r="Z9" s="232">
        <f>('Summary Data'!AZ9/'Summary Data'!AZ$45)*100</f>
        <v>5.211910669975186</v>
      </c>
      <c r="AA9" s="231">
        <f>('Summary Data'!BZ9/'Summary Data'!BZ$45)*100</f>
        <v>6.8749122842191799</v>
      </c>
      <c r="AB9" s="230">
        <f>('Summary Data'!CA9/'Summary Data'!CA$45)*100</f>
        <v>7.0103884702611747</v>
      </c>
      <c r="AC9" s="230">
        <f>('Summary Data'!CB9/'Summary Data'!CB$45)*100</f>
        <v>7.1625498304832158</v>
      </c>
      <c r="AD9" s="230">
        <f>('Summary Data'!CC9/'Summary Data'!CC$45)*100</f>
        <v>7.2173121036297401</v>
      </c>
      <c r="AE9" s="230">
        <f>('Summary Data'!CD9/'Summary Data'!CD$45)*100</f>
        <v>7.3030044640617948</v>
      </c>
      <c r="AF9" s="232">
        <f>('Summary Data'!CE9/'Summary Data'!CE$45)*100</f>
        <v>7.3387110023164501</v>
      </c>
      <c r="AG9" s="232">
        <f>('Summary Data'!CF9/'Summary Data'!CF$45)*100</f>
        <v>7.3940397350993381</v>
      </c>
      <c r="AH9" s="232">
        <f>('Summary Data'!CG9/'Summary Data'!CG$45)*100</f>
        <v>7.1938808793789555</v>
      </c>
      <c r="AI9" s="232">
        <f>('Summary Data'!CH9/'Summary Data'!CH$45)*100</f>
        <v>7.4242101642727292</v>
      </c>
      <c r="AJ9" s="232">
        <f>('Summary Data'!CI9/'Summary Data'!CI$45)*100</f>
        <v>7.5949790235504526</v>
      </c>
      <c r="AK9" s="232">
        <f>('Summary Data'!CJ9/'Summary Data'!CJ$45)*100</f>
        <v>13.37831549557934</v>
      </c>
      <c r="AL9" s="232">
        <f>('Summary Data'!CK9/'Summary Data'!CK$45)*100</f>
        <v>7.5155650648624688</v>
      </c>
      <c r="AM9" s="232">
        <f>('Summary Data'!CL9/'Summary Data'!CL$45)*100</f>
        <v>7.4987011487617616</v>
      </c>
      <c r="AN9" s="232">
        <f>('Summary Data'!CM9/'Summary Data'!CM$45)*100</f>
        <v>7.225610321241219</v>
      </c>
      <c r="AO9" s="232">
        <f>('Summary Data'!CN9/'Summary Data'!CN$45)*100</f>
        <v>7.6521505479530934</v>
      </c>
      <c r="AP9" s="232">
        <f>('Summary Data'!CO9/'Summary Data'!CO$45)*100</f>
        <v>7.3049397800663289</v>
      </c>
      <c r="AQ9" s="232">
        <f>('Summary Data'!CP9/'Summary Data'!CP$45)*100</f>
        <v>7.206401010685898</v>
      </c>
      <c r="AR9" s="232">
        <f>('Summary Data'!CQ9/'Summary Data'!CQ$45)*100</f>
        <v>7.1719530277981347</v>
      </c>
      <c r="AS9" s="232">
        <f>('Summary Data'!CR9/'Summary Data'!CR$45)*100</f>
        <v>6.7648379276286255</v>
      </c>
      <c r="AT9" s="232">
        <f>('Summary Data'!CS9/'Summary Data'!CS$45)*100</f>
        <v>6.7331012522479412</v>
      </c>
      <c r="AU9" s="232" t="e">
        <f>('Summary Data'!CT9/'Summary Data'!CT$45)*100</f>
        <v>#DIV/0!</v>
      </c>
      <c r="AV9" s="232" t="e">
        <f>('Summary Data'!CU9/'Summary Data'!CU$45)*100</f>
        <v>#DIV/0!</v>
      </c>
      <c r="AW9" s="232">
        <f>('Summary Data'!CV9/'Summary Data'!CV$45)*100</f>
        <v>6.6743095668533297</v>
      </c>
      <c r="AX9" s="232" t="e">
        <f>('Summary Data'!CW9/'Summary Data'!CW$45)*100</f>
        <v>#DIV/0!</v>
      </c>
      <c r="AY9" s="232">
        <f>('Summary Data'!CX9/'Summary Data'!CX$45)*100</f>
        <v>5.3781475995469199</v>
      </c>
      <c r="AZ9" s="231">
        <f>('Summary Data'!DG9/'Summary Data'!DG$45)*100</f>
        <v>6.2010324931673244</v>
      </c>
      <c r="BA9" s="230">
        <f>('Summary Data'!DH9/'Summary Data'!DH$45)*100</f>
        <v>5.8911726119822578</v>
      </c>
      <c r="BB9" s="230">
        <f>('Summary Data'!DI9/'Summary Data'!DI$45)*100</f>
        <v>6.2857476362787432</v>
      </c>
      <c r="BC9" s="230" t="e">
        <f>('Summary Data'!DJ9/'Summary Data'!DJ$45)*100</f>
        <v>#DIV/0!</v>
      </c>
      <c r="BD9" s="230" t="e">
        <f>('Summary Data'!DK9/'Summary Data'!DK$45)*100</f>
        <v>#DIV/0!</v>
      </c>
      <c r="BE9" s="230">
        <f>('Summary Data'!DL9/'Summary Data'!DL$45)*100</f>
        <v>5.9922138047138054</v>
      </c>
      <c r="BF9" s="230" t="e">
        <f>('Summary Data'!DM9/'Summary Data'!DM$45)*100</f>
        <v>#DIV/0!</v>
      </c>
      <c r="BG9" s="230">
        <f>('Summary Data'!DN9/'Summary Data'!DN$45)*100</f>
        <v>5.0067085657792525</v>
      </c>
      <c r="BH9" s="231">
        <f>('Summary Data'!DW9/'Summary Data'!DW$45)*100</f>
        <v>6.6927638690076243</v>
      </c>
      <c r="BI9" s="230">
        <f>('Summary Data'!DX9/'Summary Data'!DX$45)*100</f>
        <v>6.2923711226099233</v>
      </c>
      <c r="BJ9" s="230">
        <f>('Summary Data'!DY9/'Summary Data'!DY$45)*100</f>
        <v>6.1309775708844692</v>
      </c>
      <c r="BK9" s="230" t="e">
        <f>('Summary Data'!DZ9/'Summary Data'!DZ$45)*100</f>
        <v>#DIV/0!</v>
      </c>
      <c r="BL9" s="230" t="e">
        <f>('Summary Data'!EA9/'Summary Data'!EA$45)*100</f>
        <v>#DIV/0!</v>
      </c>
      <c r="BM9" s="230">
        <f>('Summary Data'!EB9/'Summary Data'!EB$45)*100</f>
        <v>5.9144899567829086</v>
      </c>
      <c r="BN9" s="230" t="e">
        <f>('Summary Data'!EC9/'Summary Data'!EC$45)*100</f>
        <v>#DIV/0!</v>
      </c>
      <c r="BO9" s="230">
        <f>('Summary Data'!ED9/'Summary Data'!ED$45)*100</f>
        <v>4.7249907715023989</v>
      </c>
      <c r="BP9" s="231">
        <f>('Summary Data'!EM9/'Summary Data'!EM$45)*100</f>
        <v>8.0049802255749238</v>
      </c>
      <c r="BQ9" s="230">
        <f>('Summary Data'!EN9/'Summary Data'!EN$45)*100</f>
        <v>7.6235370611183351</v>
      </c>
      <c r="BR9" s="230">
        <f>('Summary Data'!EO9/'Summary Data'!EO$45)*100</f>
        <v>7.655954631379962</v>
      </c>
      <c r="BS9" s="230" t="e">
        <f>('Summary Data'!EP9/'Summary Data'!EP$45)*100</f>
        <v>#DIV/0!</v>
      </c>
      <c r="BT9" s="230" t="e">
        <f>('Summary Data'!EQ9/'Summary Data'!EQ$45)*100</f>
        <v>#DIV/0!</v>
      </c>
      <c r="BU9" s="230">
        <f>('Summary Data'!ER9/'Summary Data'!ER$45)*100</f>
        <v>7.1876614272009451</v>
      </c>
      <c r="BV9" s="230" t="e">
        <f>('Summary Data'!ES9/'Summary Data'!ES$45)*100</f>
        <v>#DIV/0!</v>
      </c>
      <c r="BW9" s="230">
        <f>('Summary Data'!ET9/'Summary Data'!ET$45)*100</f>
        <v>6.1629657508468192</v>
      </c>
    </row>
    <row r="10" spans="1:75">
      <c r="A10" s="11" t="s">
        <v>22</v>
      </c>
      <c r="B10" s="232">
        <f>('Summary Data'!AB10/'Summary Data'!AB$45)*100</f>
        <v>1.5411968993278553</v>
      </c>
      <c r="C10" s="232">
        <f>('Summary Data'!AC10/'Summary Data'!AC$45)*100</f>
        <v>1.5190915075707703</v>
      </c>
      <c r="D10" s="232">
        <f>('Summary Data'!AD10/'Summary Data'!AD$45)*100</f>
        <v>1.4918063665473724</v>
      </c>
      <c r="E10" s="232">
        <f>('Summary Data'!AE10/'Summary Data'!AE$45)*100</f>
        <v>1.519730086548335</v>
      </c>
      <c r="F10" s="232">
        <f>('Summary Data'!AF10/'Summary Data'!AF$45)*100</f>
        <v>1.5598536041862854</v>
      </c>
      <c r="G10" s="232">
        <f>('Summary Data'!AG10/'Summary Data'!AG$45)*100</f>
        <v>1.5014973380656611</v>
      </c>
      <c r="H10" s="232">
        <f>('Summary Data'!AH10/'Summary Data'!AH$45)*100</f>
        <v>1.5231629119089258</v>
      </c>
      <c r="I10" s="232">
        <f>('Summary Data'!AI10/'Summary Data'!AI$45)*100</f>
        <v>1.4868862973358805</v>
      </c>
      <c r="J10" s="232">
        <f>('Summary Data'!AJ10/'Summary Data'!AJ$45)*100</f>
        <v>1.5213508139260556</v>
      </c>
      <c r="K10" s="232">
        <f>('Summary Data'!AK10/'Summary Data'!AK$45)*100</f>
        <v>1.5395343113797015</v>
      </c>
      <c r="L10" s="232">
        <f>('Summary Data'!AL10/'Summary Data'!AL$45)*100</f>
        <v>0.80719231312703121</v>
      </c>
      <c r="M10" s="232">
        <f>('Summary Data'!AM10/'Summary Data'!AM$45)*100</f>
        <v>1.5481301172825848</v>
      </c>
      <c r="N10" s="232">
        <f>('Summary Data'!AN10/'Summary Data'!AN$45)*100</f>
        <v>1.354653735881006</v>
      </c>
      <c r="O10" s="232">
        <f>('Summary Data'!AO10/'Summary Data'!AO$45)*100</f>
        <v>1.5256249421154995</v>
      </c>
      <c r="P10" s="232">
        <f>('Summary Data'!AP10/'Summary Data'!AP$45)*100</f>
        <v>1.5489993040112715</v>
      </c>
      <c r="Q10" s="232">
        <f>('Summary Data'!AQ10/'Summary Data'!AQ$45)*100</f>
        <v>1.5295044791482379</v>
      </c>
      <c r="R10" s="232">
        <f>('Summary Data'!AR10/'Summary Data'!AR$45)*100</f>
        <v>1.4916495797398612</v>
      </c>
      <c r="S10" s="232">
        <f>('Summary Data'!AS10/'Summary Data'!AS$45)*100</f>
        <v>1.4292289430973086</v>
      </c>
      <c r="T10" s="232">
        <f>('Summary Data'!AT10/'Summary Data'!AT$45)*100</f>
        <v>1.5471015694992867</v>
      </c>
      <c r="U10" s="232">
        <f>('Summary Data'!AU10/'Summary Data'!AU$45)*100</f>
        <v>1.5356532546217181</v>
      </c>
      <c r="V10" s="232" t="e">
        <f>('Summary Data'!AV10/'Summary Data'!AV$45)*100</f>
        <v>#DIV/0!</v>
      </c>
      <c r="W10" s="232" t="e">
        <f>('Summary Data'!AW10/'Summary Data'!AW$45)*100</f>
        <v>#DIV/0!</v>
      </c>
      <c r="X10" s="232">
        <f>('Summary Data'!AX10/'Summary Data'!AX$45)*100</f>
        <v>1.5402113987234936</v>
      </c>
      <c r="Y10" s="232" t="e">
        <f>('Summary Data'!AY10/'Summary Data'!AY$45)*100</f>
        <v>#DIV/0!</v>
      </c>
      <c r="Z10" s="232">
        <f>('Summary Data'!AZ10/'Summary Data'!AZ$45)*100</f>
        <v>1.6009925558312654</v>
      </c>
      <c r="AA10" s="231">
        <f>('Summary Data'!BZ10/'Summary Data'!BZ$45)*100</f>
        <v>1.3954327646009184</v>
      </c>
      <c r="AB10" s="230">
        <f>('Summary Data'!CA10/'Summary Data'!CA$45)*100</f>
        <v>1.366230155827054</v>
      </c>
      <c r="AC10" s="230">
        <f>('Summary Data'!CB10/'Summary Data'!CB$45)*100</f>
        <v>1.4064304608621139</v>
      </c>
      <c r="AD10" s="230">
        <f>('Summary Data'!CC10/'Summary Data'!CC$45)*100</f>
        <v>1.3780191607070571</v>
      </c>
      <c r="AE10" s="230">
        <f>('Summary Data'!CD10/'Summary Data'!CD$45)*100</f>
        <v>1.4228152012171673</v>
      </c>
      <c r="AF10" s="232">
        <f>('Summary Data'!CE10/'Summary Data'!CE$45)*100</f>
        <v>1.3750841972104026</v>
      </c>
      <c r="AG10" s="232">
        <f>('Summary Data'!CF10/'Summary Data'!CF$45)*100</f>
        <v>1.3774834437086092</v>
      </c>
      <c r="AH10" s="232">
        <f>('Summary Data'!CG10/'Summary Data'!CG$45)*100</f>
        <v>1.4139865614195315</v>
      </c>
      <c r="AI10" s="232">
        <f>('Summary Data'!CH10/'Summary Data'!CH$45)*100</f>
        <v>1.4511030676253338</v>
      </c>
      <c r="AJ10" s="232">
        <f>('Summary Data'!CI10/'Summary Data'!CI$45)*100</f>
        <v>1.4775443346871917</v>
      </c>
      <c r="AK10" s="232">
        <f>('Summary Data'!CJ10/'Summary Data'!CJ$45)*100</f>
        <v>0.82208779277183186</v>
      </c>
      <c r="AL10" s="232">
        <f>('Summary Data'!CK10/'Summary Data'!CK$45)*100</f>
        <v>1.4167582258717399</v>
      </c>
      <c r="AM10" s="232">
        <f>('Summary Data'!CL10/'Summary Data'!CL$45)*100</f>
        <v>1.354653735881006</v>
      </c>
      <c r="AN10" s="232">
        <f>('Summary Data'!CM10/'Summary Data'!CM$45)*100</f>
        <v>1.3902533968524664</v>
      </c>
      <c r="AO10" s="232">
        <f>('Summary Data'!CN10/'Summary Data'!CN$45)*100</f>
        <v>1.3473312477208605</v>
      </c>
      <c r="AP10" s="232">
        <f>('Summary Data'!CO10/'Summary Data'!CO$45)*100</f>
        <v>1.3649851632047478</v>
      </c>
      <c r="AQ10" s="232">
        <f>('Summary Data'!CP10/'Summary Data'!CP$45)*100</f>
        <v>1.4388236739134248</v>
      </c>
      <c r="AR10" s="232">
        <f>('Summary Data'!CQ10/'Summary Data'!CQ$45)*100</f>
        <v>1.4316636272220613</v>
      </c>
      <c r="AS10" s="232">
        <f>('Summary Data'!CR10/'Summary Data'!CR$45)*100</f>
        <v>1.479752177426596</v>
      </c>
      <c r="AT10" s="232">
        <f>('Summary Data'!CS10/'Summary Data'!CS$45)*100</f>
        <v>1.4667304614673904</v>
      </c>
      <c r="AU10" s="232" t="e">
        <f>('Summary Data'!CT10/'Summary Data'!CT$45)*100</f>
        <v>#DIV/0!</v>
      </c>
      <c r="AV10" s="232" t="e">
        <f>('Summary Data'!CU10/'Summary Data'!CU$45)*100</f>
        <v>#DIV/0!</v>
      </c>
      <c r="AW10" s="232">
        <f>('Summary Data'!CV10/'Summary Data'!CV$45)*100</f>
        <v>1.5050634213736642</v>
      </c>
      <c r="AX10" s="232" t="e">
        <f>('Summary Data'!CW10/'Summary Data'!CW$45)*100</f>
        <v>#DIV/0!</v>
      </c>
      <c r="AY10" s="232">
        <f>('Summary Data'!CX10/'Summary Data'!CX$45)*100</f>
        <v>1.570532369085998</v>
      </c>
      <c r="AZ10" s="231">
        <f>('Summary Data'!DG10/'Summary Data'!DG$45)*100</f>
        <v>1.3847555420589128</v>
      </c>
      <c r="BA10" s="230">
        <f>('Summary Data'!DH10/'Summary Data'!DH$45)*100</f>
        <v>1.4930967701630538</v>
      </c>
      <c r="BB10" s="230">
        <f>('Summary Data'!DI10/'Summary Data'!DI$45)*100</f>
        <v>1.4649235438309793</v>
      </c>
      <c r="BC10" s="230" t="e">
        <f>('Summary Data'!DJ10/'Summary Data'!DJ$45)*100</f>
        <v>#DIV/0!</v>
      </c>
      <c r="BD10" s="230" t="e">
        <f>('Summary Data'!DK10/'Summary Data'!DK$45)*100</f>
        <v>#DIV/0!</v>
      </c>
      <c r="BE10" s="230">
        <f>('Summary Data'!DL10/'Summary Data'!DL$45)*100</f>
        <v>1.6151094276094278</v>
      </c>
      <c r="BF10" s="230" t="e">
        <f>('Summary Data'!DM10/'Summary Data'!DM$45)*100</f>
        <v>#DIV/0!</v>
      </c>
      <c r="BG10" s="230">
        <f>('Summary Data'!DN10/'Summary Data'!DN$45)*100</f>
        <v>1.5535626015111927</v>
      </c>
      <c r="BH10" s="231">
        <f>('Summary Data'!DW10/'Summary Data'!DW$45)*100</f>
        <v>1.4080803949636294</v>
      </c>
      <c r="BI10" s="230">
        <f>('Summary Data'!DX10/'Summary Data'!DX$45)*100</f>
        <v>1.5468053902985694</v>
      </c>
      <c r="BJ10" s="230">
        <f>('Summary Data'!DY10/'Summary Data'!DY$45)*100</f>
        <v>1.5552264071096065</v>
      </c>
      <c r="BK10" s="230" t="e">
        <f>('Summary Data'!DZ10/'Summary Data'!DZ$45)*100</f>
        <v>#DIV/0!</v>
      </c>
      <c r="BL10" s="230" t="e">
        <f>('Summary Data'!EA10/'Summary Data'!EA$45)*100</f>
        <v>#DIV/0!</v>
      </c>
      <c r="BM10" s="230">
        <f>('Summary Data'!EB10/'Summary Data'!EB$45)*100</f>
        <v>1.5112391617515153</v>
      </c>
      <c r="BN10" s="230" t="e">
        <f>('Summary Data'!EC10/'Summary Data'!EC$45)*100</f>
        <v>#DIV/0!</v>
      </c>
      <c r="BO10" s="230">
        <f>('Summary Data'!ED10/'Summary Data'!ED$45)*100</f>
        <v>1.5302526930433906</v>
      </c>
      <c r="BP10" s="231">
        <f>('Summary Data'!EM10/'Summary Data'!EM$45)*100</f>
        <v>1.5599824227332648</v>
      </c>
      <c r="BQ10" s="230">
        <f>('Summary Data'!EN10/'Summary Data'!EN$45)*100</f>
        <v>1.9587126137841353</v>
      </c>
      <c r="BR10" s="230">
        <f>('Summary Data'!EO10/'Summary Data'!EO$45)*100</f>
        <v>1.9454946439823568</v>
      </c>
      <c r="BS10" s="230" t="e">
        <f>('Summary Data'!EP10/'Summary Data'!EP$45)*100</f>
        <v>#DIV/0!</v>
      </c>
      <c r="BT10" s="230" t="e">
        <f>('Summary Data'!EQ10/'Summary Data'!EQ$45)*100</f>
        <v>#DIV/0!</v>
      </c>
      <c r="BU10" s="230">
        <f>('Summary Data'!ER10/'Summary Data'!ER$45)*100</f>
        <v>1.7637074754630655</v>
      </c>
      <c r="BV10" s="230" t="e">
        <f>('Summary Data'!ES10/'Summary Data'!ES$45)*100</f>
        <v>#DIV/0!</v>
      </c>
      <c r="BW10" s="230">
        <f>('Summary Data'!ET10/'Summary Data'!ET$45)*100</f>
        <v>2.0417764395935265</v>
      </c>
    </row>
    <row r="11" spans="1:75">
      <c r="A11" s="11" t="s">
        <v>24</v>
      </c>
      <c r="B11" s="232">
        <f>('Summary Data'!AB11/'Summary Data'!AB$45)*100</f>
        <v>7.8937529598457967</v>
      </c>
      <c r="C11" s="232">
        <f>('Summary Data'!AC11/'Summary Data'!AC$45)*100</f>
        <v>8.1789005924950633</v>
      </c>
      <c r="D11" s="232">
        <f>('Summary Data'!AD11/'Summary Data'!AD$45)*100</f>
        <v>8.0248634394424556</v>
      </c>
      <c r="E11" s="232">
        <f>('Summary Data'!AE11/'Summary Data'!AE$45)*100</f>
        <v>8.1993545547894975</v>
      </c>
      <c r="F11" s="232">
        <f>('Summary Data'!AF11/'Summary Data'!AF$45)*100</f>
        <v>8.4208638180883693</v>
      </c>
      <c r="G11" s="232">
        <f>('Summary Data'!AG11/'Summary Data'!AG$45)*100</f>
        <v>8.1195929458740022</v>
      </c>
      <c r="H11" s="232">
        <f>('Summary Data'!AH11/'Summary Data'!AH$45)*100</f>
        <v>8.2104035935946236</v>
      </c>
      <c r="I11" s="232">
        <f>('Summary Data'!AI11/'Summary Data'!AI$45)*100</f>
        <v>8.3475286377335323</v>
      </c>
      <c r="J11" s="232">
        <f>('Summary Data'!AJ11/'Summary Data'!AJ$45)*100</f>
        <v>8.2754204442047783</v>
      </c>
      <c r="K11" s="232">
        <f>('Summary Data'!AK11/'Summary Data'!AK$45)*100</f>
        <v>8.3915558047006389</v>
      </c>
      <c r="L11" s="232">
        <f>('Summary Data'!AL11/'Summary Data'!AL$45)*100</f>
        <v>1.7168291649003815</v>
      </c>
      <c r="M11" s="232">
        <f>('Summary Data'!AM11/'Summary Data'!AM$45)*100</f>
        <v>8.3018366895330828</v>
      </c>
      <c r="N11" s="232">
        <f>('Summary Data'!AN11/'Summary Data'!AN$45)*100</f>
        <v>8.2260578421751429</v>
      </c>
      <c r="O11" s="232">
        <f>('Summary Data'!AO11/'Summary Data'!AO$45)*100</f>
        <v>8.5071271606705334</v>
      </c>
      <c r="P11" s="232">
        <f>('Summary Data'!AP11/'Summary Data'!AP$45)*100</f>
        <v>8.5733928601741667</v>
      </c>
      <c r="Q11" s="232">
        <f>('Summary Data'!AQ11/'Summary Data'!AQ$45)*100</f>
        <v>8.4999276259710186</v>
      </c>
      <c r="R11" s="232">
        <f>('Summary Data'!AR11/'Summary Data'!AR$45)*100</f>
        <v>8.5296373397611482</v>
      </c>
      <c r="S11" s="232">
        <f>('Summary Data'!AS11/'Summary Data'!AS$45)*100</f>
        <v>8.5503419652301709</v>
      </c>
      <c r="T11" s="232">
        <f>('Summary Data'!AT11/'Summary Data'!AT$45)*100</f>
        <v>8.6546437933437304</v>
      </c>
      <c r="U11" s="232">
        <f>('Summary Data'!AU11/'Summary Data'!AU$45)*100</f>
        <v>8.5443529594531604</v>
      </c>
      <c r="V11" s="232" t="e">
        <f>('Summary Data'!AV11/'Summary Data'!AV$45)*100</f>
        <v>#DIV/0!</v>
      </c>
      <c r="W11" s="232" t="e">
        <f>('Summary Data'!AW11/'Summary Data'!AW$45)*100</f>
        <v>#DIV/0!</v>
      </c>
      <c r="X11" s="232">
        <f>('Summary Data'!AX11/'Summary Data'!AX$45)*100</f>
        <v>8.3364123072019005</v>
      </c>
      <c r="Y11" s="232" t="e">
        <f>('Summary Data'!AY11/'Summary Data'!AY$45)*100</f>
        <v>#DIV/0!</v>
      </c>
      <c r="Z11" s="232">
        <f>('Summary Data'!AZ11/'Summary Data'!AZ$45)*100</f>
        <v>8.6789081885856074</v>
      </c>
      <c r="AA11" s="231">
        <f>('Summary Data'!BZ11/'Summary Data'!BZ$45)*100</f>
        <v>7.4022094352106187</v>
      </c>
      <c r="AB11" s="230">
        <f>('Summary Data'!CA11/'Summary Data'!CA$45)*100</f>
        <v>7.5773648401492419</v>
      </c>
      <c r="AC11" s="230">
        <f>('Summary Data'!CB11/'Summary Data'!CB$45)*100</f>
        <v>7.6915912223836678</v>
      </c>
      <c r="AD11" s="230">
        <f>('Summary Data'!CC11/'Summary Data'!CC$45)*100</f>
        <v>7.5681419511536907</v>
      </c>
      <c r="AE11" s="230">
        <f>('Summary Data'!CD11/'Summary Data'!CD$45)*100</f>
        <v>8.0185918978114383</v>
      </c>
      <c r="AF11" s="232">
        <f>('Summary Data'!CE11/'Summary Data'!CE$45)*100</f>
        <v>7.7165716538796429</v>
      </c>
      <c r="AG11" s="232">
        <f>('Summary Data'!CF11/'Summary Data'!CF$45)*100</f>
        <v>7.6407284768211916</v>
      </c>
      <c r="AH11" s="232">
        <f>('Summary Data'!CG11/'Summary Data'!CG$45)*100</f>
        <v>7.8282993019766458</v>
      </c>
      <c r="AI11" s="232">
        <f>('Summary Data'!CH11/'Summary Data'!CH$45)*100</f>
        <v>8.0187365903991346</v>
      </c>
      <c r="AJ11" s="232">
        <f>('Summary Data'!CI11/'Summary Data'!CI$45)*100</f>
        <v>7.8624078624078626</v>
      </c>
      <c r="AK11" s="232">
        <f>('Summary Data'!CJ11/'Summary Data'!CJ$45)*100</f>
        <v>1.481309136032263</v>
      </c>
      <c r="AL11" s="232">
        <f>('Summary Data'!CK11/'Summary Data'!CK$45)*100</f>
        <v>7.9164980049731106</v>
      </c>
      <c r="AM11" s="232">
        <f>('Summary Data'!CL11/'Summary Data'!CL$45)*100</f>
        <v>8.2260578421751429</v>
      </c>
      <c r="AN11" s="232">
        <f>('Summary Data'!CM11/'Summary Data'!CM$45)*100</f>
        <v>8.3100079707861418</v>
      </c>
      <c r="AO11" s="232">
        <f>('Summary Data'!CN11/'Summary Data'!CN$45)*100</f>
        <v>8.3411703740667509</v>
      </c>
      <c r="AP11" s="232">
        <f>('Summary Data'!CO11/'Summary Data'!CO$45)*100</f>
        <v>8.313841857217664</v>
      </c>
      <c r="AQ11" s="232">
        <f>('Summary Data'!CP11/'Summary Data'!CP$45)*100</f>
        <v>8.5645101858188131</v>
      </c>
      <c r="AR11" s="232">
        <f>('Summary Data'!CQ11/'Summary Data'!CQ$45)*100</f>
        <v>8.2150222419170653</v>
      </c>
      <c r="AS11" s="232">
        <f>('Summary Data'!CR11/'Summary Data'!CR$45)*100</f>
        <v>8.397234443746072</v>
      </c>
      <c r="AT11" s="232">
        <f>('Summary Data'!CS11/'Summary Data'!CS$45)*100</f>
        <v>8.3730675949910083</v>
      </c>
      <c r="AU11" s="232" t="e">
        <f>('Summary Data'!CT11/'Summary Data'!CT$45)*100</f>
        <v>#DIV/0!</v>
      </c>
      <c r="AV11" s="232" t="e">
        <f>('Summary Data'!CU11/'Summary Data'!CU$45)*100</f>
        <v>#DIV/0!</v>
      </c>
      <c r="AW11" s="232">
        <f>('Summary Data'!CV11/'Summary Data'!CV$45)*100</f>
        <v>7.9456766171347946</v>
      </c>
      <c r="AX11" s="232" t="e">
        <f>('Summary Data'!CW11/'Summary Data'!CW$45)*100</f>
        <v>#DIV/0!</v>
      </c>
      <c r="AY11" s="232">
        <f>('Summary Data'!CX11/'Summary Data'!CX$45)*100</f>
        <v>8.7653568005576368</v>
      </c>
      <c r="AZ11" s="231">
        <f>('Summary Data'!DG11/'Summary Data'!DG$45)*100</f>
        <v>8.8855147282113585</v>
      </c>
      <c r="BA11" s="230">
        <f>('Summary Data'!DH11/'Summary Data'!DH$45)*100</f>
        <v>8.3963266071093905</v>
      </c>
      <c r="BB11" s="230">
        <f>('Summary Data'!DI11/'Summary Data'!DI$45)*100</f>
        <v>7.7506711801097232</v>
      </c>
      <c r="BC11" s="230" t="e">
        <f>('Summary Data'!DJ11/'Summary Data'!DJ$45)*100</f>
        <v>#DIV/0!</v>
      </c>
      <c r="BD11" s="230" t="e">
        <f>('Summary Data'!DK11/'Summary Data'!DK$45)*100</f>
        <v>#DIV/0!</v>
      </c>
      <c r="BE11" s="230">
        <f>('Summary Data'!DL11/'Summary Data'!DL$45)*100</f>
        <v>8.2702020202020208</v>
      </c>
      <c r="BF11" s="230" t="e">
        <f>('Summary Data'!DM11/'Summary Data'!DM$45)*100</f>
        <v>#DIV/0!</v>
      </c>
      <c r="BG11" s="230">
        <f>('Summary Data'!DN11/'Summary Data'!DN$45)*100</f>
        <v>9.1377727561612883</v>
      </c>
      <c r="BH11" s="231">
        <f>('Summary Data'!DW11/'Summary Data'!DW$45)*100</f>
        <v>9.2372410972510295</v>
      </c>
      <c r="BI11" s="230">
        <f>('Summary Data'!DX11/'Summary Data'!DX$45)*100</f>
        <v>9.2199562799192005</v>
      </c>
      <c r="BJ11" s="230">
        <f>('Summary Data'!DY11/'Summary Data'!DY$45)*100</f>
        <v>9.2573000423190859</v>
      </c>
      <c r="BK11" s="230" t="e">
        <f>('Summary Data'!DZ11/'Summary Data'!DZ$45)*100</f>
        <v>#DIV/0!</v>
      </c>
      <c r="BL11" s="230" t="e">
        <f>('Summary Data'!EA11/'Summary Data'!EA$45)*100</f>
        <v>#DIV/0!</v>
      </c>
      <c r="BM11" s="230">
        <f>('Summary Data'!EB11/'Summary Data'!EB$45)*100</f>
        <v>9.2223641651490862</v>
      </c>
      <c r="BN11" s="230" t="e">
        <f>('Summary Data'!EC11/'Summary Data'!EC$45)*100</f>
        <v>#DIV/0!</v>
      </c>
      <c r="BO11" s="230">
        <f>('Summary Data'!ED11/'Summary Data'!ED$45)*100</f>
        <v>8.7419040907412988</v>
      </c>
      <c r="BP11" s="231">
        <f>('Summary Data'!EM11/'Summary Data'!EM$45)*100</f>
        <v>8.4956789219276416</v>
      </c>
      <c r="BQ11" s="230">
        <f>('Summary Data'!EN11/'Summary Data'!EN$45)*100</f>
        <v>8.7857607282184649</v>
      </c>
      <c r="BR11" s="230">
        <f>('Summary Data'!EO11/'Summary Data'!EO$45)*100</f>
        <v>8.640516698172652</v>
      </c>
      <c r="BS11" s="230" t="e">
        <f>('Summary Data'!EP11/'Summary Data'!EP$45)*100</f>
        <v>#DIV/0!</v>
      </c>
      <c r="BT11" s="230" t="e">
        <f>('Summary Data'!EQ11/'Summary Data'!EQ$45)*100</f>
        <v>#DIV/0!</v>
      </c>
      <c r="BU11" s="230">
        <f>('Summary Data'!ER11/'Summary Data'!ER$45)*100</f>
        <v>8.3167293926647492</v>
      </c>
      <c r="BV11" s="230" t="e">
        <f>('Summary Data'!ES11/'Summary Data'!ES$45)*100</f>
        <v>#DIV/0!</v>
      </c>
      <c r="BW11" s="230">
        <f>('Summary Data'!ET11/'Summary Data'!ET$45)*100</f>
        <v>7.7060594655626646</v>
      </c>
    </row>
    <row r="12" spans="1:75">
      <c r="A12" s="11"/>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1"/>
      <c r="AB12" s="230"/>
      <c r="AC12" s="230"/>
      <c r="AD12" s="230"/>
      <c r="AE12" s="230"/>
      <c r="AF12" s="232"/>
      <c r="AG12" s="232"/>
      <c r="AH12" s="232"/>
      <c r="AI12" s="232"/>
      <c r="AJ12" s="232"/>
      <c r="AK12" s="232"/>
      <c r="AL12" s="232"/>
      <c r="AM12" s="232"/>
      <c r="AN12" s="232"/>
      <c r="AO12" s="232"/>
      <c r="AP12" s="232"/>
      <c r="AQ12" s="232"/>
      <c r="AR12" s="232"/>
      <c r="AS12" s="232"/>
      <c r="AT12" s="232"/>
      <c r="AU12" s="232"/>
      <c r="AV12" s="232"/>
      <c r="AW12" s="232"/>
      <c r="AX12" s="232"/>
      <c r="AY12" s="232"/>
      <c r="AZ12" s="231"/>
      <c r="BA12" s="230"/>
      <c r="BB12" s="230"/>
      <c r="BC12" s="230"/>
      <c r="BD12" s="230"/>
      <c r="BE12" s="230"/>
      <c r="BF12" s="230"/>
      <c r="BG12" s="230"/>
      <c r="BH12" s="231"/>
      <c r="BI12" s="230"/>
      <c r="BJ12" s="230"/>
      <c r="BK12" s="230"/>
      <c r="BL12" s="230"/>
      <c r="BM12" s="230"/>
      <c r="BN12" s="230"/>
      <c r="BO12" s="230"/>
      <c r="BP12" s="231"/>
      <c r="BQ12" s="230"/>
      <c r="BR12" s="230"/>
      <c r="BS12" s="230"/>
      <c r="BT12" s="230"/>
      <c r="BU12" s="230"/>
      <c r="BV12" s="230"/>
      <c r="BW12" s="230"/>
    </row>
    <row r="13" spans="1:75">
      <c r="A13" s="103" t="s">
        <v>26</v>
      </c>
      <c r="B13" s="229">
        <f>('Summary Data'!AB13/'Summary Data'!AB$45)*100</f>
        <v>18.867407216623324</v>
      </c>
      <c r="C13" s="229">
        <f>('Summary Data'!AC13/'Summary Data'!AC$45)*100</f>
        <v>18.719552337063856</v>
      </c>
      <c r="D13" s="229">
        <f>('Summary Data'!AD13/'Summary Data'!AD$45)*100</f>
        <v>18.579016763985685</v>
      </c>
      <c r="E13" s="229">
        <f>('Summary Data'!AE13/'Summary Data'!AE$45)*100</f>
        <v>18.546281355434942</v>
      </c>
      <c r="F13" s="229">
        <f>('Summary Data'!AF13/'Summary Data'!AF$45)*100</f>
        <v>20.186685707780985</v>
      </c>
      <c r="G13" s="229">
        <f>('Summary Data'!AG13/'Summary Data'!AG$45)*100</f>
        <v>19.199201419698316</v>
      </c>
      <c r="H13" s="229">
        <f>('Summary Data'!AH13/'Summary Data'!AH$45)*100</f>
        <v>19.552172273085759</v>
      </c>
      <c r="I13" s="229">
        <f>('Summary Data'!AI13/'Summary Data'!AI$45)*100</f>
        <v>19.634347349328625</v>
      </c>
      <c r="J13" s="229">
        <f>('Summary Data'!AJ13/'Summary Data'!AJ$45)*100</f>
        <v>19.728354285329107</v>
      </c>
      <c r="K13" s="229">
        <f>('Summary Data'!AK13/'Summary Data'!AK$45)*100</f>
        <v>19.804755328894295</v>
      </c>
      <c r="L13" s="229">
        <f>('Summary Data'!AL13/'Summary Data'!AL$45)*100</f>
        <v>21.266073194856578</v>
      </c>
      <c r="M13" s="229">
        <f>('Summary Data'!AM13/'Summary Data'!AM$45)*100</f>
        <v>20.758574905952646</v>
      </c>
      <c r="N13" s="229">
        <f>('Summary Data'!AN13/'Summary Data'!AN$45)*100</f>
        <v>20.025399757547767</v>
      </c>
      <c r="O13" s="229">
        <f>('Summary Data'!AO13/'Summary Data'!AO$45)*100</f>
        <v>20.648979969857962</v>
      </c>
      <c r="P13" s="229">
        <f>('Summary Data'!AP13/'Summary Data'!AP$45)*100</f>
        <v>20.661528798655553</v>
      </c>
      <c r="Q13" s="229">
        <f>('Summary Data'!AQ13/'Summary Data'!AQ$45)*100</f>
        <v>20.612123454010327</v>
      </c>
      <c r="R13" s="229">
        <f>('Summary Data'!AR13/'Summary Data'!AR$45)*100</f>
        <v>20.923789697757048</v>
      </c>
      <c r="S13" s="229">
        <f>('Summary Data'!AS13/'Summary Data'!AS$45)*100</f>
        <v>20.791647489159661</v>
      </c>
      <c r="T13" s="229">
        <f>('Summary Data'!AT13/'Summary Data'!AT$45)*100</f>
        <v>21.233865348243022</v>
      </c>
      <c r="U13" s="229">
        <f>('Summary Data'!AU13/'Summary Data'!AU$45)*100</f>
        <v>21.006680130495571</v>
      </c>
      <c r="V13" s="229" t="e">
        <f>('Summary Data'!AV13/'Summary Data'!AV$45)*100</f>
        <v>#DIV/0!</v>
      </c>
      <c r="W13" s="229" t="e">
        <f>('Summary Data'!AW13/'Summary Data'!AW$45)*100</f>
        <v>#DIV/0!</v>
      </c>
      <c r="X13" s="229">
        <f>('Summary Data'!AX13/'Summary Data'!AX$45)*100</f>
        <v>20.231393942028355</v>
      </c>
      <c r="Y13" s="229" t="e">
        <f>('Summary Data'!AY13/'Summary Data'!AY$45)*100</f>
        <v>#DIV/0!</v>
      </c>
      <c r="Z13" s="229">
        <f>('Summary Data'!AZ13/'Summary Data'!AZ$45)*100</f>
        <v>21.857071960297766</v>
      </c>
      <c r="AA13" s="224">
        <f>('Summary Data'!BZ13/'Summary Data'!BZ$45)*100</f>
        <v>17.392786254185296</v>
      </c>
      <c r="AB13" s="229">
        <f>('Summary Data'!CA13/'Summary Data'!CA$45)*100</f>
        <v>17.362279610798158</v>
      </c>
      <c r="AC13" s="229">
        <f>('Summary Data'!CB13/'Summary Data'!CB$45)*100</f>
        <v>17.352185089974292</v>
      </c>
      <c r="AD13" s="229">
        <f>('Summary Data'!CC13/'Summary Data'!CC$45)*100</f>
        <v>17.013560922952369</v>
      </c>
      <c r="AE13" s="229">
        <f>('Summary Data'!CD13/'Summary Data'!CD$45)*100</f>
        <v>18.7172928056712</v>
      </c>
      <c r="AF13" s="229">
        <f>('Summary Data'!CE13/'Summary Data'!CE$45)*100</f>
        <v>17.69044998274984</v>
      </c>
      <c r="AG13" s="229">
        <f>('Summary Data'!CF13/'Summary Data'!CF$45)*100</f>
        <v>17.748344370860927</v>
      </c>
      <c r="AH13" s="229">
        <f>('Summary Data'!CG13/'Summary Data'!CG$45)*100</f>
        <v>17.879509426577076</v>
      </c>
      <c r="AI13" s="229">
        <f>('Summary Data'!CH13/'Summary Data'!CH$45)*100</f>
        <v>18.44342172068723</v>
      </c>
      <c r="AJ13" s="229">
        <f>('Summary Data'!CI13/'Summary Data'!CI$45)*100</f>
        <v>18.190175333032478</v>
      </c>
      <c r="AK13" s="229">
        <f>('Summary Data'!CJ13/'Summary Data'!CJ$45)*100</f>
        <v>19.799906933457422</v>
      </c>
      <c r="AL13" s="229">
        <f>('Summary Data'!CK13/'Summary Data'!CK$45)*100</f>
        <v>19.612945507816264</v>
      </c>
      <c r="AM13" s="229">
        <f>('Summary Data'!CL13/'Summary Data'!CL$45)*100</f>
        <v>20.025399757547767</v>
      </c>
      <c r="AN13" s="229">
        <f>('Summary Data'!CM13/'Summary Data'!CM$45)*100</f>
        <v>19.645207333123253</v>
      </c>
      <c r="AO13" s="229">
        <f>('Summary Data'!CN13/'Summary Data'!CN$45)*100</f>
        <v>19.578527148148858</v>
      </c>
      <c r="AP13" s="229">
        <f>('Summary Data'!CO13/'Summary Data'!CO$45)*100</f>
        <v>19.771338802583351</v>
      </c>
      <c r="AQ13" s="229">
        <f>('Summary Data'!CP13/'Summary Data'!CP$45)*100</f>
        <v>20.50850134231721</v>
      </c>
      <c r="AR13" s="229">
        <f>('Summary Data'!CQ13/'Summary Data'!CQ$45)*100</f>
        <v>20.215431288667702</v>
      </c>
      <c r="AS13" s="229">
        <f>('Summary Data'!CR13/'Summary Data'!CR$45)*100</f>
        <v>20.303492861632396</v>
      </c>
      <c r="AT13" s="229">
        <f>('Summary Data'!CS13/'Summary Data'!CS$45)*100</f>
        <v>20.14155846298527</v>
      </c>
      <c r="AU13" s="229" t="e">
        <f>('Summary Data'!CT13/'Summary Data'!CT$45)*100</f>
        <v>#DIV/0!</v>
      </c>
      <c r="AV13" s="229" t="e">
        <f>('Summary Data'!CU13/'Summary Data'!CU$45)*100</f>
        <v>#DIV/0!</v>
      </c>
      <c r="AW13" s="229">
        <f>('Summary Data'!CV13/'Summary Data'!CV$45)*100</f>
        <v>19.42325499360642</v>
      </c>
      <c r="AX13" s="229" t="e">
        <f>('Summary Data'!CW13/'Summary Data'!CW$45)*100</f>
        <v>#DIV/0!</v>
      </c>
      <c r="AY13" s="229">
        <f>('Summary Data'!CX13/'Summary Data'!CX$45)*100</f>
        <v>20.83732682756818</v>
      </c>
      <c r="AZ13" s="224">
        <f>('Summary Data'!DG13/'Summary Data'!DG$45)*100</f>
        <v>21.050713634983296</v>
      </c>
      <c r="BA13" s="229">
        <f>('Summary Data'!DH13/'Summary Data'!DH$45)*100</f>
        <v>20.990816517773474</v>
      </c>
      <c r="BB13" s="229">
        <f>('Summary Data'!DI13/'Summary Data'!DI$45)*100</f>
        <v>20.024512664876852</v>
      </c>
      <c r="BC13" s="229" t="e">
        <f>('Summary Data'!DJ13/'Summary Data'!DJ$45)*100</f>
        <v>#DIV/0!</v>
      </c>
      <c r="BD13" s="229" t="e">
        <f>('Summary Data'!DK13/'Summary Data'!DK$45)*100</f>
        <v>#DIV/0!</v>
      </c>
      <c r="BE13" s="229">
        <f>('Summary Data'!DL13/'Summary Data'!DL$45)*100</f>
        <v>19.586489898989896</v>
      </c>
      <c r="BF13" s="229" t="e">
        <f>('Summary Data'!DM13/'Summary Data'!DM$45)*100</f>
        <v>#DIV/0!</v>
      </c>
      <c r="BG13" s="229">
        <f>('Summary Data'!DN13/'Summary Data'!DN$45)*100</f>
        <v>22.159452016100559</v>
      </c>
      <c r="BH13" s="224">
        <f>('Summary Data'!DW13/'Summary Data'!DW$45)*100</f>
        <v>21.065700680669568</v>
      </c>
      <c r="BI13" s="229">
        <f>('Summary Data'!DX13/'Summary Data'!DX$45)*100</f>
        <v>21.569495558814577</v>
      </c>
      <c r="BJ13" s="229">
        <f>('Summary Data'!DY13/'Summary Data'!DY$45)*100</f>
        <v>21.683241641980533</v>
      </c>
      <c r="BK13" s="229" t="e">
        <f>('Summary Data'!DZ13/'Summary Data'!DZ$45)*100</f>
        <v>#DIV/0!</v>
      </c>
      <c r="BL13" s="229" t="e">
        <f>('Summary Data'!EA13/'Summary Data'!EA$45)*100</f>
        <v>#DIV/0!</v>
      </c>
      <c r="BM13" s="229">
        <f>('Summary Data'!EB13/'Summary Data'!EB$45)*100</f>
        <v>20.945339892908592</v>
      </c>
      <c r="BN13" s="229" t="e">
        <f>('Summary Data'!EC13/'Summary Data'!EC$45)*100</f>
        <v>#DIV/0!</v>
      </c>
      <c r="BO13" s="229">
        <f>('Summary Data'!ED13/'Summary Data'!ED$45)*100</f>
        <v>21.692003087351925</v>
      </c>
      <c r="BP13" s="224">
        <f>('Summary Data'!EM13/'Summary Data'!EM$45)*100</f>
        <v>22.57214003222499</v>
      </c>
      <c r="BQ13" s="229">
        <f>('Summary Data'!EN13/'Summary Data'!EN$45)*100</f>
        <v>25.040637191157344</v>
      </c>
      <c r="BR13" s="229">
        <f>('Summary Data'!EO13/'Summary Data'!EO$45)*100</f>
        <v>24.330497794580971</v>
      </c>
      <c r="BS13" s="229" t="e">
        <f>('Summary Data'!EP13/'Summary Data'!EP$45)*100</f>
        <v>#DIV/0!</v>
      </c>
      <c r="BT13" s="229" t="e">
        <f>('Summary Data'!EQ13/'Summary Data'!EQ$45)*100</f>
        <v>#DIV/0!</v>
      </c>
      <c r="BU13" s="229">
        <f>('Summary Data'!ER13/'Summary Data'!ER$45)*100</f>
        <v>23.629252453693457</v>
      </c>
      <c r="BV13" s="229" t="e">
        <f>('Summary Data'!ES13/'Summary Data'!ES$45)*100</f>
        <v>#DIV/0!</v>
      </c>
      <c r="BW13" s="229">
        <f>('Summary Data'!ET13/'Summary Data'!ET$45)*100</f>
        <v>26.731275875047046</v>
      </c>
    </row>
    <row r="14" spans="1:75">
      <c r="A14" s="28" t="s">
        <v>28</v>
      </c>
      <c r="B14" s="230">
        <f>('Summary Data'!AB14/'Summary Data'!AB$45)*100</f>
        <v>0.4677594902003141</v>
      </c>
      <c r="C14" s="230">
        <f>('Summary Data'!AC14/'Summary Data'!AC$45)*100</f>
        <v>0.3991112574061883</v>
      </c>
      <c r="D14" s="230">
        <f>('Summary Data'!AD14/'Summary Data'!AD$45)*100</f>
        <v>0.50706347711433408</v>
      </c>
      <c r="E14" s="230">
        <f>('Summary Data'!AE14/'Summary Data'!AE$45)*100</f>
        <v>0.53469268006454451</v>
      </c>
      <c r="F14" s="230">
        <f>('Summary Data'!AF14/'Summary Data'!AF$45)*100</f>
        <v>0.58089196582257963</v>
      </c>
      <c r="G14" s="230">
        <f>('Summary Data'!AG14/'Summary Data'!AG$45)*100</f>
        <v>0.54902395740905063</v>
      </c>
      <c r="H14" s="230">
        <f>('Summary Data'!AH14/'Summary Data'!AH$45)*100</f>
        <v>0.57881562253540442</v>
      </c>
      <c r="I14" s="230">
        <f>('Summary Data'!AI14/'Summary Data'!AI$45)*100</f>
        <v>0.64827139123178468</v>
      </c>
      <c r="J14" s="230">
        <f>('Summary Data'!AJ14/'Summary Data'!AJ$45)*100</f>
        <v>0.66799231572916318</v>
      </c>
      <c r="K14" s="230">
        <f>('Summary Data'!AK14/'Summary Data'!AK$45)*100</f>
        <v>0.69114972859896906</v>
      </c>
      <c r="L14" s="230">
        <f>('Summary Data'!AL14/'Summary Data'!AL$45)*100</f>
        <v>0.95026141020206312</v>
      </c>
      <c r="M14" s="230">
        <f>('Summary Data'!AM14/'Summary Data'!AM$45)*100</f>
        <v>0.53020579774286347</v>
      </c>
      <c r="N14" s="230">
        <f>('Summary Data'!AN14/'Summary Data'!AN$45)*100</f>
        <v>0.21166464623140718</v>
      </c>
      <c r="O14" s="230">
        <f>('Summary Data'!AO14/'Summary Data'!AO$45)*100</f>
        <v>0.54137794579484899</v>
      </c>
      <c r="P14" s="230">
        <f>('Summary Data'!AP14/'Summary Data'!AP$45)*100</f>
        <v>0.57037125057291749</v>
      </c>
      <c r="Q14" s="230">
        <f>('Summary Data'!AQ14/'Summary Data'!AQ$45)*100</f>
        <v>0.64091223442752143</v>
      </c>
      <c r="R14" s="230">
        <f>('Summary Data'!AR14/'Summary Data'!AR$45)*100</f>
        <v>0.6299989043497316</v>
      </c>
      <c r="S14" s="230">
        <f>('Summary Data'!AS14/'Summary Data'!AS$45)*100</f>
        <v>0.6419418134250624</v>
      </c>
      <c r="T14" s="230">
        <f>('Summary Data'!AT14/'Summary Data'!AT$45)*100</f>
        <v>0.68354514384311638</v>
      </c>
      <c r="U14" s="230">
        <f>('Summary Data'!AU14/'Summary Data'!AU$45)*100</f>
        <v>0.74335870747242505</v>
      </c>
      <c r="V14" s="230" t="e">
        <f>('Summary Data'!AV14/'Summary Data'!AV$45)*100</f>
        <v>#DIV/0!</v>
      </c>
      <c r="W14" s="230" t="e">
        <f>('Summary Data'!AW14/'Summary Data'!AW$45)*100</f>
        <v>#DIV/0!</v>
      </c>
      <c r="X14" s="230">
        <f>('Summary Data'!AX14/'Summary Data'!AX$45)*100</f>
        <v>0.76430998384444293</v>
      </c>
      <c r="Y14" s="230" t="e">
        <f>('Summary Data'!AY14/'Summary Data'!AY$45)*100</f>
        <v>#DIV/0!</v>
      </c>
      <c r="Z14" s="230">
        <f>('Summary Data'!AZ14/'Summary Data'!AZ$45)*100</f>
        <v>0.74838709677419357</v>
      </c>
      <c r="AA14" s="231">
        <f>('Summary Data'!BZ14/'Summary Data'!BZ$45)*100</f>
        <v>0.1704192313090202</v>
      </c>
      <c r="AB14" s="230">
        <f>('Summary Data'!CA14/'Summary Data'!CA$45)*100</f>
        <v>0.18838247128539029</v>
      </c>
      <c r="AC14" s="230">
        <f>('Summary Data'!CB14/'Summary Data'!CB$45)*100</f>
        <v>0.16020267501210833</v>
      </c>
      <c r="AD14" s="230">
        <f>('Summary Data'!CC14/'Summary Data'!CC$45)*100</f>
        <v>0.17204155984347591</v>
      </c>
      <c r="AE14" s="230">
        <f>('Summary Data'!CD14/'Summary Data'!CD$45)*100</f>
        <v>0.23908645566868969</v>
      </c>
      <c r="AF14" s="230">
        <f>('Summary Data'!CE14/'Summary Data'!CE$45)*100</f>
        <v>0.18071596379109237</v>
      </c>
      <c r="AG14" s="230">
        <f>('Summary Data'!CF14/'Summary Data'!CF$45)*100</f>
        <v>0.20198675496688739</v>
      </c>
      <c r="AH14" s="230">
        <f>('Summary Data'!CG14/'Summary Data'!CG$45)*100</f>
        <v>0.20060016961315155</v>
      </c>
      <c r="AI14" s="230">
        <f>('Summary Data'!CH14/'Summary Data'!CH$45)*100</f>
        <v>0.25058551844997295</v>
      </c>
      <c r="AJ14" s="230">
        <f>('Summary Data'!CI14/'Summary Data'!CI$45)*100</f>
        <v>0.24904310618596331</v>
      </c>
      <c r="AK14" s="230">
        <f>('Summary Data'!CJ14/'Summary Data'!CJ$45)*100</f>
        <v>0.24817744687451529</v>
      </c>
      <c r="AL14" s="230">
        <f>('Summary Data'!CK14/'Summary Data'!CK$45)*100</f>
        <v>0.24287283872086973</v>
      </c>
      <c r="AM14" s="230">
        <f>('Summary Data'!CL14/'Summary Data'!CL$45)*100</f>
        <v>0.21166464623140718</v>
      </c>
      <c r="AN14" s="230">
        <f>('Summary Data'!CM14/'Summary Data'!CM$45)*100</f>
        <v>0.22985522827960775</v>
      </c>
      <c r="AO14" s="230">
        <f>('Summary Data'!CN14/'Summary Data'!CN$45)*100</f>
        <v>0.13626854499740898</v>
      </c>
      <c r="AP14" s="230">
        <f>('Summary Data'!CO14/'Summary Data'!CO$45)*100</f>
        <v>0.24786175597835575</v>
      </c>
      <c r="AQ14" s="230">
        <f>('Summary Data'!CP14/'Summary Data'!CP$45)*100</f>
        <v>0.22284220315488412</v>
      </c>
      <c r="AR14" s="230">
        <f>('Summary Data'!CQ14/'Summary Data'!CQ$45)*100</f>
        <v>0.24201932745896748</v>
      </c>
      <c r="AS14" s="230">
        <f>('Summary Data'!CR14/'Summary Data'!CR$45)*100</f>
        <v>0.28912633563796353</v>
      </c>
      <c r="AT14" s="230">
        <f>('Summary Data'!CS14/'Summary Data'!CS$45)*100</f>
        <v>0.28542673772087573</v>
      </c>
      <c r="AU14" s="230" t="e">
        <f>('Summary Data'!CT14/'Summary Data'!CT$45)*100</f>
        <v>#DIV/0!</v>
      </c>
      <c r="AV14" s="230" t="e">
        <f>('Summary Data'!CU14/'Summary Data'!CU$45)*100</f>
        <v>#DIV/0!</v>
      </c>
      <c r="AW14" s="230">
        <f>('Summary Data'!CV14/'Summary Data'!CV$45)*100</f>
        <v>0.3248232579331834</v>
      </c>
      <c r="AX14" s="230" t="e">
        <f>('Summary Data'!CW14/'Summary Data'!CW$45)*100</f>
        <v>#DIV/0!</v>
      </c>
      <c r="AY14" s="230">
        <f>('Summary Data'!CX14/'Summary Data'!CX$45)*100</f>
        <v>0.31584908948331447</v>
      </c>
      <c r="AZ14" s="231">
        <f>('Summary Data'!DG14/'Summary Data'!DG$45)*100</f>
        <v>1.481931369571819</v>
      </c>
      <c r="BA14" s="230">
        <f>('Summary Data'!DH14/'Summary Data'!DH$45)*100</f>
        <v>1.5555694383707128</v>
      </c>
      <c r="BB14" s="230">
        <f>('Summary Data'!DI14/'Summary Data'!DI$45)*100</f>
        <v>1.7567409828411344</v>
      </c>
      <c r="BC14" s="230" t="e">
        <f>('Summary Data'!DJ14/'Summary Data'!DJ$45)*100</f>
        <v>#DIV/0!</v>
      </c>
      <c r="BD14" s="230" t="e">
        <f>('Summary Data'!DK14/'Summary Data'!DK$45)*100</f>
        <v>#DIV/0!</v>
      </c>
      <c r="BE14" s="230">
        <f>('Summary Data'!DL14/'Summary Data'!DL$45)*100</f>
        <v>1.783459595959596</v>
      </c>
      <c r="BF14" s="230" t="e">
        <f>('Summary Data'!DM14/'Summary Data'!DM$45)*100</f>
        <v>#DIV/0!</v>
      </c>
      <c r="BG14" s="230">
        <f>('Summary Data'!DN14/'Summary Data'!DN$45)*100</f>
        <v>1.5394393051338182</v>
      </c>
      <c r="BH14" s="231">
        <f>('Summary Data'!DW14/'Summary Data'!DW$45)*100</f>
        <v>0.78875872746925302</v>
      </c>
      <c r="BI14" s="230">
        <f>('Summary Data'!DX14/'Summary Data'!DX$45)*100</f>
        <v>0.91314092808323422</v>
      </c>
      <c r="BJ14" s="230">
        <f>('Summary Data'!DY14/'Summary Data'!DY$45)*100</f>
        <v>0.98656369022429113</v>
      </c>
      <c r="BK14" s="230" t="e">
        <f>('Summary Data'!DZ14/'Summary Data'!DZ$45)*100</f>
        <v>#DIV/0!</v>
      </c>
      <c r="BL14" s="230" t="e">
        <f>('Summary Data'!EA14/'Summary Data'!EA$45)*100</f>
        <v>#DIV/0!</v>
      </c>
      <c r="BM14" s="230">
        <f>('Summary Data'!EB14/'Summary Data'!EB$45)*100</f>
        <v>1.0736321382946916</v>
      </c>
      <c r="BN14" s="230" t="e">
        <f>('Summary Data'!EC14/'Summary Data'!EC$45)*100</f>
        <v>#DIV/0!</v>
      </c>
      <c r="BO14" s="230">
        <f>('Summary Data'!ED14/'Summary Data'!ED$45)*100</f>
        <v>0.9631195677707306</v>
      </c>
      <c r="BP14" s="231">
        <f>('Summary Data'!EM14/'Summary Data'!EM$45)*100</f>
        <v>0.82027244763439289</v>
      </c>
      <c r="BQ14" s="230">
        <f>('Summary Data'!EN14/'Summary Data'!EN$45)*100</f>
        <v>0.67457737321196354</v>
      </c>
      <c r="BR14" s="230">
        <f>('Summary Data'!EO14/'Summary Data'!EO$45)*100</f>
        <v>0.78764965343415239</v>
      </c>
      <c r="BS14" s="230" t="e">
        <f>('Summary Data'!EP14/'Summary Data'!EP$45)*100</f>
        <v>#DIV/0!</v>
      </c>
      <c r="BT14" s="230" t="e">
        <f>('Summary Data'!EQ14/'Summary Data'!EQ$45)*100</f>
        <v>#DIV/0!</v>
      </c>
      <c r="BU14" s="230">
        <f>('Summary Data'!ER14/'Summary Data'!ER$45)*100</f>
        <v>0.70105527267360335</v>
      </c>
      <c r="BV14" s="230" t="e">
        <f>('Summary Data'!ES14/'Summary Data'!ES$45)*100</f>
        <v>#DIV/0!</v>
      </c>
      <c r="BW14" s="230">
        <f>('Summary Data'!ET14/'Summary Data'!ET$45)*100</f>
        <v>1.0067745577719234</v>
      </c>
    </row>
    <row r="15" spans="1:75">
      <c r="A15" s="11" t="s">
        <v>30</v>
      </c>
      <c r="B15" s="232">
        <f>('Summary Data'!AB15/'Summary Data'!AB$45)*100</f>
        <v>1.5918777677154561</v>
      </c>
      <c r="C15" s="232">
        <f>('Summary Data'!AC15/'Summary Data'!AC$45)*100</f>
        <v>1.5824555628703094</v>
      </c>
      <c r="D15" s="232">
        <f>('Summary Data'!AD15/'Summary Data'!AD$45)*100</f>
        <v>1.5505744961386325</v>
      </c>
      <c r="E15" s="232">
        <f>('Summary Data'!AE15/'Summary Data'!AE$45)*100</f>
        <v>1.4801232213583688</v>
      </c>
      <c r="F15" s="232">
        <f>('Summary Data'!AF15/'Summary Data'!AF$45)*100</f>
        <v>1.49155395499812</v>
      </c>
      <c r="G15" s="232">
        <f>('Summary Data'!AG15/'Summary Data'!AG$45)*100</f>
        <v>1.4273236468500443</v>
      </c>
      <c r="H15" s="232">
        <f>('Summary Data'!AH15/'Summary Data'!AH$45)*100</f>
        <v>1.3386825772382813</v>
      </c>
      <c r="I15" s="232">
        <f>('Summary Data'!AI15/'Summary Data'!AI$45)*100</f>
        <v>1.3848180357376845</v>
      </c>
      <c r="J15" s="232">
        <f>('Summary Data'!AJ15/'Summary Data'!AJ$45)*100</f>
        <v>1.4175457517441272</v>
      </c>
      <c r="K15" s="232">
        <f>('Summary Data'!AK15/'Summary Data'!AK$45)*100</f>
        <v>1.4410916200659021</v>
      </c>
      <c r="L15" s="232">
        <f>('Summary Data'!AL15/'Summary Data'!AL$45)*100</f>
        <v>2.1548678818708491</v>
      </c>
      <c r="M15" s="232">
        <f>('Summary Data'!AM15/'Summary Data'!AM$45)*100</f>
        <v>1.210887364461164</v>
      </c>
      <c r="N15" s="232">
        <f>('Summary Data'!AN15/'Summary Data'!AN$45)*100</f>
        <v>1.379668648617445</v>
      </c>
      <c r="O15" s="232">
        <f>('Summary Data'!AO15/'Summary Data'!AO$45)*100</f>
        <v>1.229256299938537</v>
      </c>
      <c r="P15" s="232">
        <f>('Summary Data'!AP15/'Summary Data'!AP$45)*100</f>
        <v>1.2247704085963096</v>
      </c>
      <c r="Q15" s="232">
        <f>('Summary Data'!AQ15/'Summary Data'!AQ$45)*100</f>
        <v>1.2343792720780997</v>
      </c>
      <c r="R15" s="232">
        <f>('Summary Data'!AR15/'Summary Data'!AR$45)*100</f>
        <v>1.3046064267714317</v>
      </c>
      <c r="S15" s="232">
        <f>('Summary Data'!AS15/'Summary Data'!AS$45)*100</f>
        <v>1.4106570415768354</v>
      </c>
      <c r="T15" s="232">
        <f>('Summary Data'!AT15/'Summary Data'!AT$45)*100</f>
        <v>1.3032153167203104</v>
      </c>
      <c r="U15" s="232">
        <f>('Summary Data'!AU15/'Summary Data'!AU$45)*100</f>
        <v>1.2443684946403604</v>
      </c>
      <c r="V15" s="232" t="e">
        <f>('Summary Data'!AV15/'Summary Data'!AV$45)*100</f>
        <v>#DIV/0!</v>
      </c>
      <c r="W15" s="232" t="e">
        <f>('Summary Data'!AW15/'Summary Data'!AW$45)*100</f>
        <v>#DIV/0!</v>
      </c>
      <c r="X15" s="232">
        <f>('Summary Data'!AX15/'Summary Data'!AX$45)*100</f>
        <v>1.1605920323400927</v>
      </c>
      <c r="Y15" s="232" t="e">
        <f>('Summary Data'!AY15/'Summary Data'!AY$45)*100</f>
        <v>#DIV/0!</v>
      </c>
      <c r="Z15" s="232">
        <f>('Summary Data'!AZ15/'Summary Data'!AZ$45)*100</f>
        <v>1.207940446650124</v>
      </c>
      <c r="AA15" s="231">
        <f>('Summary Data'!BZ15/'Summary Data'!BZ$45)*100</f>
        <v>1.5598371995107967</v>
      </c>
      <c r="AB15" s="230">
        <f>('Summary Data'!CA15/'Summary Data'!CA$45)*100</f>
        <v>1.6222840002926329</v>
      </c>
      <c r="AC15" s="230">
        <f>('Summary Data'!CB15/'Summary Data'!CB$45)*100</f>
        <v>1.6187921463432806</v>
      </c>
      <c r="AD15" s="230">
        <f>('Summary Data'!CC15/'Summary Data'!CC$45)*100</f>
        <v>1.5652408581837811</v>
      </c>
      <c r="AE15" s="230">
        <f>('Summary Data'!CD15/'Summary Data'!CD$45)*100</f>
        <v>1.5632575947568172</v>
      </c>
      <c r="AF15" s="232">
        <f>('Summary Data'!CE15/'Summary Data'!CE$45)*100</f>
        <v>1.5015853718641674</v>
      </c>
      <c r="AG15" s="232">
        <f>('Summary Data'!CF15/'Summary Data'!CF$45)*100</f>
        <v>1.4105960264900663</v>
      </c>
      <c r="AH15" s="232">
        <f>('Summary Data'!CG15/'Summary Data'!CG$45)*100</f>
        <v>1.4547589536173267</v>
      </c>
      <c r="AI15" s="232">
        <f>('Summary Data'!CH15/'Summary Data'!CH$45)*100</f>
        <v>1.5542853399282637</v>
      </c>
      <c r="AJ15" s="232">
        <f>('Summary Data'!CI15/'Summary Data'!CI$45)*100</f>
        <v>1.5811730097444383</v>
      </c>
      <c r="AK15" s="232">
        <f>('Summary Data'!CJ15/'Summary Data'!CJ$45)*100</f>
        <v>2.1288971614704515</v>
      </c>
      <c r="AL15" s="232">
        <f>('Summary Data'!CK15/'Summary Data'!CK$45)*100</f>
        <v>1.1758129493629408</v>
      </c>
      <c r="AM15" s="232">
        <f>('Summary Data'!CL15/'Summary Data'!CL$45)*100</f>
        <v>1.379668648617445</v>
      </c>
      <c r="AN15" s="232">
        <f>('Summary Data'!CM15/'Summary Data'!CM$45)*100</f>
        <v>1.3531799729364005</v>
      </c>
      <c r="AO15" s="232">
        <f>('Summary Data'!CN15/'Summary Data'!CN$45)*100</f>
        <v>1.1861121240619543</v>
      </c>
      <c r="AP15" s="232">
        <f>('Summary Data'!CO15/'Summary Data'!CO$45)*100</f>
        <v>1.1799615988828767</v>
      </c>
      <c r="AQ15" s="232">
        <f>('Summary Data'!CP15/'Summary Data'!CP$45)*100</f>
        <v>1.1335123089610641</v>
      </c>
      <c r="AR15" s="232">
        <f>('Summary Data'!CQ15/'Summary Data'!CQ$45)*100</f>
        <v>1.4367767116049972</v>
      </c>
      <c r="AS15" s="232">
        <f>('Summary Data'!CR15/'Summary Data'!CR$45)*100</f>
        <v>1.3199245757385292</v>
      </c>
      <c r="AT15" s="232">
        <f>('Summary Data'!CS15/'Summary Data'!CS$45)*100</f>
        <v>1.2951444457276731</v>
      </c>
      <c r="AU15" s="232" t="e">
        <f>('Summary Data'!CT15/'Summary Data'!CT$45)*100</f>
        <v>#DIV/0!</v>
      </c>
      <c r="AV15" s="232" t="e">
        <f>('Summary Data'!CU15/'Summary Data'!CU$45)*100</f>
        <v>#DIV/0!</v>
      </c>
      <c r="AW15" s="232">
        <f>('Summary Data'!CV15/'Summary Data'!CV$45)*100</f>
        <v>1.2948836662404282</v>
      </c>
      <c r="AX15" s="232" t="e">
        <f>('Summary Data'!CW15/'Summary Data'!CW$45)*100</f>
        <v>#DIV/0!</v>
      </c>
      <c r="AY15" s="232">
        <f>('Summary Data'!CX15/'Summary Data'!CX$45)*100</f>
        <v>1.2437919316894659</v>
      </c>
      <c r="AZ15" s="231">
        <f>('Summary Data'!DG15/'Summary Data'!DG$45)*100</f>
        <v>1.7552383844518675</v>
      </c>
      <c r="BA15" s="230">
        <f>('Summary Data'!DH15/'Summary Data'!DH$45)*100</f>
        <v>1.6055475729368403</v>
      </c>
      <c r="BB15" s="230">
        <f>('Summary Data'!DI15/'Summary Data'!DI$45)*100</f>
        <v>1.4765962413913856</v>
      </c>
      <c r="BC15" s="230" t="e">
        <f>('Summary Data'!DJ15/'Summary Data'!DJ$45)*100</f>
        <v>#DIV/0!</v>
      </c>
      <c r="BD15" s="230" t="e">
        <f>('Summary Data'!DK15/'Summary Data'!DK$45)*100</f>
        <v>#DIV/0!</v>
      </c>
      <c r="BE15" s="230">
        <f>('Summary Data'!DL15/'Summary Data'!DL$45)*100</f>
        <v>1.0311447811447811</v>
      </c>
      <c r="BF15" s="230" t="e">
        <f>('Summary Data'!DM15/'Summary Data'!DM$45)*100</f>
        <v>#DIV/0!</v>
      </c>
      <c r="BG15" s="230">
        <f>('Summary Data'!DN15/'Summary Data'!DN$45)*100</f>
        <v>1.0239389873596496</v>
      </c>
      <c r="BH15" s="231">
        <f>('Summary Data'!DW15/'Summary Data'!DW$45)*100</f>
        <v>1.4635856387485027</v>
      </c>
      <c r="BI15" s="230">
        <f>('Summary Data'!DX15/'Summary Data'!DX$45)*100</f>
        <v>1.3226707988599575</v>
      </c>
      <c r="BJ15" s="230">
        <f>('Summary Data'!DY15/'Summary Data'!DY$45)*100</f>
        <v>1.2854422344477359</v>
      </c>
      <c r="BK15" s="230" t="e">
        <f>('Summary Data'!DZ15/'Summary Data'!DZ$45)*100</f>
        <v>#DIV/0!</v>
      </c>
      <c r="BL15" s="230" t="e">
        <f>('Summary Data'!EA15/'Summary Data'!EA$45)*100</f>
        <v>#DIV/0!</v>
      </c>
      <c r="BM15" s="230">
        <f>('Summary Data'!EB15/'Summary Data'!EB$45)*100</f>
        <v>1.1470196515452149</v>
      </c>
      <c r="BN15" s="230" t="e">
        <f>('Summary Data'!EC15/'Summary Data'!EC$45)*100</f>
        <v>#DIV/0!</v>
      </c>
      <c r="BO15" s="230">
        <f>('Summary Data'!ED15/'Summary Data'!ED$45)*100</f>
        <v>1.2382965871337965</v>
      </c>
      <c r="BP15" s="231">
        <f>('Summary Data'!EM15/'Summary Data'!EM$45)*100</f>
        <v>0.86421561447194961</v>
      </c>
      <c r="BQ15" s="230">
        <f>('Summary Data'!EN15/'Summary Data'!EN$45)*100</f>
        <v>0.52828348504551359</v>
      </c>
      <c r="BR15" s="230">
        <f>('Summary Data'!EO15/'Summary Data'!EO$45)*100</f>
        <v>0</v>
      </c>
      <c r="BS15" s="230" t="e">
        <f>('Summary Data'!EP15/'Summary Data'!EP$45)*100</f>
        <v>#DIV/0!</v>
      </c>
      <c r="BT15" s="230" t="e">
        <f>('Summary Data'!EQ15/'Summary Data'!EQ$45)*100</f>
        <v>#DIV/0!</v>
      </c>
      <c r="BU15" s="230">
        <f>('Summary Data'!ER15/'Summary Data'!ER$45)*100</f>
        <v>0.28042210906944137</v>
      </c>
      <c r="BV15" s="230" t="e">
        <f>('Summary Data'!ES15/'Summary Data'!ES$45)*100</f>
        <v>#DIV/0!</v>
      </c>
      <c r="BW15" s="230">
        <f>('Summary Data'!ET15/'Summary Data'!ET$45)*100</f>
        <v>1.1855476100865636</v>
      </c>
    </row>
    <row r="16" spans="1:75">
      <c r="A16" s="11" t="s">
        <v>32</v>
      </c>
      <c r="B16" s="232">
        <f>('Summary Data'!AB16/'Summary Data'!AB$45)*100</f>
        <v>0.43951113732853664</v>
      </c>
      <c r="C16" s="232">
        <f>('Summary Data'!AC16/'Summary Data'!AC$45)*100</f>
        <v>0.41803818301514151</v>
      </c>
      <c r="D16" s="232">
        <f>('Summary Data'!AD16/'Summary Data'!AD$45)*100</f>
        <v>0.45658316067055937</v>
      </c>
      <c r="E16" s="232">
        <f>('Summary Data'!AE16/'Summary Data'!AE$45)*100</f>
        <v>0.46648085668182487</v>
      </c>
      <c r="F16" s="232">
        <f>('Summary Data'!AF16/'Summary Data'!AF$45)*100</f>
        <v>0.53328918002476722</v>
      </c>
      <c r="G16" s="232">
        <f>('Summary Data'!AG16/'Summary Data'!AG$45)*100</f>
        <v>0.53585292812777285</v>
      </c>
      <c r="H16" s="232">
        <f>('Summary Data'!AH16/'Summary Data'!AH$45)*100</f>
        <v>0.58155882453794194</v>
      </c>
      <c r="I16" s="232">
        <f>('Summary Data'!AI16/'Summary Data'!AI$45)*100</f>
        <v>0.66551265163688533</v>
      </c>
      <c r="J16" s="232">
        <f>('Summary Data'!AJ16/'Summary Data'!AJ$45)*100</f>
        <v>0.68147349263590717</v>
      </c>
      <c r="K16" s="232">
        <f>('Summary Data'!AK16/'Summary Data'!AK$45)*100</f>
        <v>0.69456787760292049</v>
      </c>
      <c r="L16" s="232">
        <f>('Summary Data'!AL16/'Summary Data'!AL$45)*100</f>
        <v>0</v>
      </c>
      <c r="M16" s="232">
        <f>('Summary Data'!AM16/'Summary Data'!AM$45)*100</f>
        <v>0.81965036512502765</v>
      </c>
      <c r="N16" s="232">
        <f>('Summary Data'!AN16/'Summary Data'!AN$45)*100</f>
        <v>1.0198387500240527</v>
      </c>
      <c r="O16" s="232">
        <f>('Summary Data'!AO16/'Summary Data'!AO$45)*100</f>
        <v>0.90510309755748464</v>
      </c>
      <c r="P16" s="232">
        <f>('Summary Data'!AP16/'Summary Data'!AP$45)*100</f>
        <v>0.96250148534179836</v>
      </c>
      <c r="Q16" s="232">
        <f>('Summary Data'!AQ16/'Summary Data'!AQ$45)*100</f>
        <v>0.95372887080431668</v>
      </c>
      <c r="R16" s="232">
        <f>('Summary Data'!AR16/'Summary Data'!AR$45)*100</f>
        <v>0.98843306359467209</v>
      </c>
      <c r="S16" s="232">
        <f>('Summary Data'!AS16/'Summary Data'!AS$45)*100</f>
        <v>1.0109574218970794</v>
      </c>
      <c r="T16" s="232">
        <f>('Summary Data'!AT16/'Summary Data'!AT$45)*100</f>
        <v>0.97886319142582201</v>
      </c>
      <c r="U16" s="232">
        <f>('Summary Data'!AU16/'Summary Data'!AU$45)*100</f>
        <v>0.95852105017865463</v>
      </c>
      <c r="V16" s="232" t="e">
        <f>('Summary Data'!AV16/'Summary Data'!AV$45)*100</f>
        <v>#DIV/0!</v>
      </c>
      <c r="W16" s="232" t="e">
        <f>('Summary Data'!AW16/'Summary Data'!AW$45)*100</f>
        <v>#DIV/0!</v>
      </c>
      <c r="X16" s="232">
        <f>('Summary Data'!AX16/'Summary Data'!AX$45)*100</f>
        <v>0.94252823600153579</v>
      </c>
      <c r="Y16" s="232" t="e">
        <f>('Summary Data'!AY16/'Summary Data'!AY$45)*100</f>
        <v>#DIV/0!</v>
      </c>
      <c r="Z16" s="232">
        <f>('Summary Data'!AZ16/'Summary Data'!AZ$45)*100</f>
        <v>0.96476426799007453</v>
      </c>
      <c r="AA16" s="231">
        <f>('Summary Data'!BZ16/'Summary Data'!BZ$45)*100</f>
        <v>0.45311466206868894</v>
      </c>
      <c r="AB16" s="230">
        <f>('Summary Data'!CA16/'Summary Data'!CA$45)*100</f>
        <v>0.4462652717828664</v>
      </c>
      <c r="AC16" s="230">
        <f>('Summary Data'!CB16/'Summary Data'!CB$45)*100</f>
        <v>0.46197980701166125</v>
      </c>
      <c r="AD16" s="230">
        <f>('Summary Data'!CC16/'Summary Data'!CC$45)*100</f>
        <v>0.51106463365267851</v>
      </c>
      <c r="AE16" s="230">
        <f>('Summary Data'!CD16/'Summary Data'!CD$45)*100</f>
        <v>0.60858370533848294</v>
      </c>
      <c r="AF16" s="232">
        <f>('Summary Data'!CE16/'Summary Data'!CE$45)*100</f>
        <v>0.57664821173339476</v>
      </c>
      <c r="AG16" s="232">
        <f>('Summary Data'!CF16/'Summary Data'!CF$45)*100</f>
        <v>0.55794701986754969</v>
      </c>
      <c r="AH16" s="232">
        <f>('Summary Data'!CG16/'Summary Data'!CG$45)*100</f>
        <v>0.68660708461086828</v>
      </c>
      <c r="AI16" s="232">
        <f>('Summary Data'!CH16/'Summary Data'!CH$45)*100</f>
        <v>0.71736246458227559</v>
      </c>
      <c r="AJ16" s="232">
        <f>('Summary Data'!CI16/'Summary Data'!CI$45)*100</f>
        <v>0.76551505122933694</v>
      </c>
      <c r="AK16" s="232">
        <f>('Summary Data'!CJ16/'Summary Data'!CJ$45)*100</f>
        <v>0</v>
      </c>
      <c r="AL16" s="232">
        <f>('Summary Data'!CK16/'Summary Data'!CK$45)*100</f>
        <v>0.77295244704022825</v>
      </c>
      <c r="AM16" s="232">
        <f>('Summary Data'!CL16/'Summary Data'!CL$45)*100</f>
        <v>1.0198387500240527</v>
      </c>
      <c r="AN16" s="232">
        <f>('Summary Data'!CM16/'Summary Data'!CM$45)*100</f>
        <v>0.92312825551003752</v>
      </c>
      <c r="AO16" s="232">
        <f>('Summary Data'!CN16/'Summary Data'!CN$45)*100</f>
        <v>0.81569199470280018</v>
      </c>
      <c r="AP16" s="232">
        <f>('Summary Data'!CO16/'Summary Data'!CO$45)*100</f>
        <v>1.0246116250654564</v>
      </c>
      <c r="AQ16" s="232">
        <f>('Summary Data'!CP16/'Summary Data'!CP$45)*100</f>
        <v>1.0370058430278466</v>
      </c>
      <c r="AR16" s="232">
        <f>('Summary Data'!CQ16/'Summary Data'!CQ$45)*100</f>
        <v>1.0839738891824178</v>
      </c>
      <c r="AS16" s="232">
        <f>('Summary Data'!CR16/'Summary Data'!CR$45)*100</f>
        <v>1.1080183173206428</v>
      </c>
      <c r="AT16" s="232">
        <f>('Summary Data'!CS16/'Summary Data'!CS$45)*100</f>
        <v>1.0724125983732327</v>
      </c>
      <c r="AU16" s="232" t="e">
        <f>('Summary Data'!CT16/'Summary Data'!CT$45)*100</f>
        <v>#DIV/0!</v>
      </c>
      <c r="AV16" s="232" t="e">
        <f>('Summary Data'!CU16/'Summary Data'!CU$45)*100</f>
        <v>#DIV/0!</v>
      </c>
      <c r="AW16" s="232">
        <f>('Summary Data'!CV16/'Summary Data'!CV$45)*100</f>
        <v>0.99651660126107844</v>
      </c>
      <c r="AX16" s="232" t="e">
        <f>('Summary Data'!CW16/'Summary Data'!CW$45)*100</f>
        <v>#DIV/0!</v>
      </c>
      <c r="AY16" s="232">
        <f>('Summary Data'!CX16/'Summary Data'!CX$45)*100</f>
        <v>1.141413261305219</v>
      </c>
      <c r="AZ16" s="231">
        <f>('Summary Data'!DG16/'Summary Data'!DG$45)*100</f>
        <v>0.96568478590950502</v>
      </c>
      <c r="BA16" s="230">
        <f>('Summary Data'!DH16/'Summary Data'!DH$45)*100</f>
        <v>0.76216655213344164</v>
      </c>
      <c r="BB16" s="230">
        <f>('Summary Data'!DI16/'Summary Data'!DI$45)*100</f>
        <v>0.74705264386599746</v>
      </c>
      <c r="BC16" s="230" t="e">
        <f>('Summary Data'!DJ16/'Summary Data'!DJ$45)*100</f>
        <v>#DIV/0!</v>
      </c>
      <c r="BD16" s="230" t="e">
        <f>('Summary Data'!DK16/'Summary Data'!DK$45)*100</f>
        <v>#DIV/0!</v>
      </c>
      <c r="BE16" s="230">
        <f>('Summary Data'!DL16/'Summary Data'!DL$45)*100</f>
        <v>0.65235690235690236</v>
      </c>
      <c r="BF16" s="230" t="e">
        <f>('Summary Data'!DM16/'Summary Data'!DM$45)*100</f>
        <v>#DIV/0!</v>
      </c>
      <c r="BG16" s="230">
        <f>('Summary Data'!DN16/'Summary Data'!DN$45)*100</f>
        <v>0.74853470800084732</v>
      </c>
      <c r="BH16" s="231">
        <f>('Summary Data'!DW16/'Summary Data'!DW$45)*100</f>
        <v>0.86471327159592193</v>
      </c>
      <c r="BI16" s="230">
        <f>('Summary Data'!DX16/'Summary Data'!DX$45)*100</f>
        <v>0.79415589806026732</v>
      </c>
      <c r="BJ16" s="230">
        <f>('Summary Data'!DY16/'Summary Data'!DY$45)*100</f>
        <v>0.79083791790097346</v>
      </c>
      <c r="BK16" s="230" t="e">
        <f>('Summary Data'!DZ16/'Summary Data'!DZ$45)*100</f>
        <v>#DIV/0!</v>
      </c>
      <c r="BL16" s="230" t="e">
        <f>('Summary Data'!EA16/'Summary Data'!EA$45)*100</f>
        <v>#DIV/0!</v>
      </c>
      <c r="BM16" s="230">
        <f>('Summary Data'!EB16/'Summary Data'!EB$45)*100</f>
        <v>0.85346959854312199</v>
      </c>
      <c r="BN16" s="230" t="e">
        <f>('Summary Data'!EC16/'Summary Data'!EC$45)*100</f>
        <v>#DIV/0!</v>
      </c>
      <c r="BO16" s="230">
        <f>('Summary Data'!ED16/'Summary Data'!ED$45)*100</f>
        <v>0.7684821638310011</v>
      </c>
      <c r="BP16" s="231">
        <f>('Summary Data'!EM16/'Summary Data'!EM$45)*100</f>
        <v>1.0839314486597336</v>
      </c>
      <c r="BQ16" s="230">
        <f>('Summary Data'!EN16/'Summary Data'!EN$45)*100</f>
        <v>1.2028608582574774</v>
      </c>
      <c r="BR16" s="230">
        <f>('Summary Data'!EO16/'Summary Data'!EO$45)*100</f>
        <v>1.1893509766855703</v>
      </c>
      <c r="BS16" s="230" t="e">
        <f>('Summary Data'!EP16/'Summary Data'!EP$45)*100</f>
        <v>#DIV/0!</v>
      </c>
      <c r="BT16" s="230" t="e">
        <f>('Summary Data'!EQ16/'Summary Data'!EQ$45)*100</f>
        <v>#DIV/0!</v>
      </c>
      <c r="BU16" s="230">
        <f>('Summary Data'!ER16/'Summary Data'!ER$45)*100</f>
        <v>1.2914176075566379</v>
      </c>
      <c r="BV16" s="230" t="e">
        <f>('Summary Data'!ES16/'Summary Data'!ES$45)*100</f>
        <v>#DIV/0!</v>
      </c>
      <c r="BW16" s="230">
        <f>('Summary Data'!ET16/'Summary Data'!ET$45)*100</f>
        <v>1.0350018818216034</v>
      </c>
    </row>
    <row r="17" spans="1:75">
      <c r="A17" s="11" t="s">
        <v>34</v>
      </c>
      <c r="B17" s="232">
        <f>('Summary Data'!AB17/'Summary Data'!AB$45)*100</f>
        <v>3.6631467003431348</v>
      </c>
      <c r="C17" s="232">
        <f>('Summary Data'!AC17/'Summary Data'!AC$45)*100</f>
        <v>3.7211981566820276</v>
      </c>
      <c r="D17" s="232">
        <f>('Summary Data'!AD17/'Summary Data'!AD$45)*100</f>
        <v>3.726502166132982</v>
      </c>
      <c r="E17" s="232">
        <f>('Summary Data'!AE17/'Summary Data'!AE$45)*100</f>
        <v>3.7619187325803138</v>
      </c>
      <c r="F17" s="232">
        <f>('Summary Data'!AF17/'Summary Data'!AF$45)*100</f>
        <v>3.8820416765839139</v>
      </c>
      <c r="G17" s="232">
        <f>('Summary Data'!AG17/'Summary Data'!AG$45)*100</f>
        <v>3.7696872227151728</v>
      </c>
      <c r="H17" s="232">
        <f>('Summary Data'!AH17/'Summary Data'!AH$45)*100</f>
        <v>3.8912320405993897</v>
      </c>
      <c r="I17" s="232">
        <f>('Summary Data'!AI17/'Summary Data'!AI$45)*100</f>
        <v>3.8551458265805061</v>
      </c>
      <c r="J17" s="232">
        <f>('Summary Data'!AJ17/'Summary Data'!AJ$45)*100</f>
        <v>3.7801220046510062</v>
      </c>
      <c r="K17" s="232">
        <f>('Summary Data'!AK17/'Summary Data'!AK$45)*100</f>
        <v>3.7688510917567921</v>
      </c>
      <c r="L17" s="232">
        <f>('Summary Data'!AL17/'Summary Data'!AL$45)*100</f>
        <v>7.3954359191747923</v>
      </c>
      <c r="M17" s="232">
        <f>('Summary Data'!AM17/'Summary Data'!AM$45)*100</f>
        <v>4.1132994025226823</v>
      </c>
      <c r="N17" s="232">
        <f>('Summary Data'!AN17/'Summary Data'!AN$45)*100</f>
        <v>3.8696145779214532</v>
      </c>
      <c r="O17" s="232">
        <f>('Summary Data'!AO17/'Summary Data'!AO$45)*100</f>
        <v>4.102011433767502</v>
      </c>
      <c r="P17" s="232">
        <f>('Summary Data'!AP17/'Summary Data'!AP$45)*100</f>
        <v>4.1071822641701612</v>
      </c>
      <c r="Q17" s="232">
        <f>('Summary Data'!AQ17/'Summary Data'!AQ$45)*100</f>
        <v>4.0963700403686252</v>
      </c>
      <c r="R17" s="232">
        <f>('Summary Data'!AR17/'Summary Data'!AR$45)*100</f>
        <v>4.1368623706741383</v>
      </c>
      <c r="S17" s="232">
        <f>('Summary Data'!AS17/'Summary Data'!AS$45)*100</f>
        <v>4.0624015891087915</v>
      </c>
      <c r="T17" s="232">
        <f>('Summary Data'!AT17/'Summary Data'!AT$45)*100</f>
        <v>4.0747254205793544</v>
      </c>
      <c r="U17" s="232">
        <f>('Summary Data'!AU17/'Summary Data'!AU$45)*100</f>
        <v>4.0756563616591581</v>
      </c>
      <c r="V17" s="232" t="e">
        <f>('Summary Data'!AV17/'Summary Data'!AV$45)*100</f>
        <v>#DIV/0!</v>
      </c>
      <c r="W17" s="232" t="e">
        <f>('Summary Data'!AW17/'Summary Data'!AW$45)*100</f>
        <v>#DIV/0!</v>
      </c>
      <c r="X17" s="232">
        <f>('Summary Data'!AX17/'Summary Data'!AX$45)*100</f>
        <v>3.9997681713793081</v>
      </c>
      <c r="Y17" s="232" t="e">
        <f>('Summary Data'!AY17/'Summary Data'!AY$45)*100</f>
        <v>#DIV/0!</v>
      </c>
      <c r="Z17" s="232">
        <f>('Summary Data'!AZ17/'Summary Data'!AZ$45)*100</f>
        <v>4.5399503722084367</v>
      </c>
      <c r="AA17" s="231">
        <f>('Summary Data'!BZ17/'Summary Data'!BZ$45)*100</f>
        <v>3.4244240832447823</v>
      </c>
      <c r="AB17" s="230">
        <f>('Summary Data'!CA17/'Summary Data'!CA$45)*100</f>
        <v>3.4987928890189481</v>
      </c>
      <c r="AC17" s="230">
        <f>('Summary Data'!CB17/'Summary Data'!CB$45)*100</f>
        <v>3.6082858313773705</v>
      </c>
      <c r="AD17" s="230">
        <f>('Summary Data'!CC17/'Summary Data'!CC$45)*100</f>
        <v>3.5167318850357581</v>
      </c>
      <c r="AE17" s="230">
        <f>('Summary Data'!CD17/'Summary Data'!CD$45)*100</f>
        <v>3.7718814264934544</v>
      </c>
      <c r="AF17" s="232">
        <f>('Summary Data'!CE17/'Summary Data'!CE$45)*100</f>
        <v>3.5502472522959141</v>
      </c>
      <c r="AG17" s="232">
        <f>('Summary Data'!CF17/'Summary Data'!CF$45)*100</f>
        <v>3.701986754966887</v>
      </c>
      <c r="AH17" s="232">
        <f>('Summary Data'!CG17/'Summary Data'!CG$45)*100</f>
        <v>3.6858242546806705</v>
      </c>
      <c r="AI17" s="232">
        <f>('Summary Data'!CH17/'Summary Data'!CH$45)*100</f>
        <v>3.6768920844456821</v>
      </c>
      <c r="AJ17" s="232">
        <f>('Summary Data'!CI17/'Summary Data'!CI$45)*100</f>
        <v>3.5467749753464042</v>
      </c>
      <c r="AK17" s="232">
        <f>('Summary Data'!CJ17/'Summary Data'!CJ$45)*100</f>
        <v>6.9799906933457416</v>
      </c>
      <c r="AL17" s="232">
        <f>('Summary Data'!CK17/'Summary Data'!CK$45)*100</f>
        <v>3.8570519863528592</v>
      </c>
      <c r="AM17" s="232">
        <f>('Summary Data'!CL17/'Summary Data'!CL$45)*100</f>
        <v>3.8696145779214532</v>
      </c>
      <c r="AN17" s="232">
        <f>('Summary Data'!CM17/'Summary Data'!CM$45)*100</f>
        <v>4.0057834541309063</v>
      </c>
      <c r="AO17" s="232">
        <f>('Summary Data'!CN17/'Summary Data'!CN$45)*100</f>
        <v>3.9364336026716309</v>
      </c>
      <c r="AP17" s="232">
        <f>('Summary Data'!CO17/'Summary Data'!CO$45)*100</f>
        <v>3.9570605690347356</v>
      </c>
      <c r="AQ17" s="232">
        <f>('Summary Data'!CP17/'Summary Data'!CP$45)*100</f>
        <v>4.0831008404835858</v>
      </c>
      <c r="AR17" s="232">
        <f>('Summary Data'!CQ17/'Summary Data'!CQ$45)*100</f>
        <v>3.9865014572290489</v>
      </c>
      <c r="AS17" s="232">
        <f>('Summary Data'!CR17/'Summary Data'!CR$45)*100</f>
        <v>3.8987159917392473</v>
      </c>
      <c r="AT17" s="232">
        <f>('Summary Data'!CS17/'Summary Data'!CS$45)*100</f>
        <v>3.9629770173730843</v>
      </c>
      <c r="AU17" s="232" t="e">
        <f>('Summary Data'!CT17/'Summary Data'!CT$45)*100</f>
        <v>#DIV/0!</v>
      </c>
      <c r="AV17" s="232" t="e">
        <f>('Summary Data'!CU17/'Summary Data'!CU$45)*100</f>
        <v>#DIV/0!</v>
      </c>
      <c r="AW17" s="232">
        <f>('Summary Data'!CV17/'Summary Data'!CV$45)*100</f>
        <v>3.8699531137469316</v>
      </c>
      <c r="AX17" s="232" t="e">
        <f>('Summary Data'!CW17/'Summary Data'!CW$45)*100</f>
        <v>#DIV/0!</v>
      </c>
      <c r="AY17" s="232">
        <f>('Summary Data'!CX17/'Summary Data'!CX$45)*100</f>
        <v>4.3783218611135313</v>
      </c>
      <c r="AZ17" s="231">
        <f>('Summary Data'!DG17/'Summary Data'!DG$45)*100</f>
        <v>3.9477679927118126</v>
      </c>
      <c r="BA17" s="230">
        <f>('Summary Data'!DH17/'Summary Data'!DH$45)*100</f>
        <v>3.5734366214781037</v>
      </c>
      <c r="BB17" s="230">
        <f>('Summary Data'!DI17/'Summary Data'!DI$45)*100</f>
        <v>3.5893544998249096</v>
      </c>
      <c r="BC17" s="230" t="e">
        <f>('Summary Data'!DJ17/'Summary Data'!DJ$45)*100</f>
        <v>#DIV/0!</v>
      </c>
      <c r="BD17" s="230" t="e">
        <f>('Summary Data'!DK17/'Summary Data'!DK$45)*100</f>
        <v>#DIV/0!</v>
      </c>
      <c r="BE17" s="230">
        <f>('Summary Data'!DL17/'Summary Data'!DL$45)*100</f>
        <v>3.7352693602693603</v>
      </c>
      <c r="BF17" s="230" t="e">
        <f>('Summary Data'!DM17/'Summary Data'!DM$45)*100</f>
        <v>#DIV/0!</v>
      </c>
      <c r="BG17" s="230">
        <f>('Summary Data'!DN17/'Summary Data'!DN$45)*100</f>
        <v>4.2087423204575947</v>
      </c>
      <c r="BH17" s="231">
        <f>('Summary Data'!DW17/'Summary Data'!DW$45)*100</f>
        <v>3.9905348952703688</v>
      </c>
      <c r="BI17" s="230">
        <f>('Summary Data'!DX17/'Summary Data'!DX$45)*100</f>
        <v>4.1395722073106613</v>
      </c>
      <c r="BJ17" s="230">
        <f>('Summary Data'!DY17/'Summary Data'!DY$45)*100</f>
        <v>4.1790097333897585</v>
      </c>
      <c r="BK17" s="230" t="e">
        <f>('Summary Data'!DZ17/'Summary Data'!DZ$45)*100</f>
        <v>#DIV/0!</v>
      </c>
      <c r="BL17" s="230" t="e">
        <f>('Summary Data'!EA17/'Summary Data'!EA$45)*100</f>
        <v>#DIV/0!</v>
      </c>
      <c r="BM17" s="230">
        <f>('Summary Data'!EB17/'Summary Data'!EB$45)*100</f>
        <v>3.9574896034356231</v>
      </c>
      <c r="BN17" s="230" t="e">
        <f>('Summary Data'!EC17/'Summary Data'!EC$45)*100</f>
        <v>#DIV/0!</v>
      </c>
      <c r="BO17" s="230">
        <f>('Summary Data'!ED17/'Summary Data'!ED$45)*100</f>
        <v>4.5672673579650329</v>
      </c>
      <c r="BP17" s="231">
        <f>('Summary Data'!EM17/'Summary Data'!EM$45)*100</f>
        <v>4.9362824080855425</v>
      </c>
      <c r="BQ17" s="230">
        <f>('Summary Data'!EN17/'Summary Data'!EN$45)*100</f>
        <v>5.4535110533159949</v>
      </c>
      <c r="BR17" s="230">
        <f>('Summary Data'!EO17/'Summary Data'!EO$45)*100</f>
        <v>5.0803402646502835</v>
      </c>
      <c r="BS17" s="230" t="e">
        <f>('Summary Data'!EP17/'Summary Data'!EP$45)*100</f>
        <v>#DIV/0!</v>
      </c>
      <c r="BT17" s="230" t="e">
        <f>('Summary Data'!EQ17/'Summary Data'!EQ$45)*100</f>
        <v>#DIV/0!</v>
      </c>
      <c r="BU17" s="230">
        <f>('Summary Data'!ER17/'Summary Data'!ER$45)*100</f>
        <v>5.3280200723193856</v>
      </c>
      <c r="BV17" s="230" t="e">
        <f>('Summary Data'!ES17/'Summary Data'!ES$45)*100</f>
        <v>#DIV/0!</v>
      </c>
      <c r="BW17" s="230">
        <f>('Summary Data'!ET17/'Summary Data'!ET$45)*100</f>
        <v>5.673692133985698</v>
      </c>
    </row>
    <row r="18" spans="1:75">
      <c r="A18" s="11" t="s">
        <v>36</v>
      </c>
      <c r="B18" s="232">
        <f>('Summary Data'!AB18/'Summary Data'!AB$45)*100</f>
        <v>0.25838934538596392</v>
      </c>
      <c r="C18" s="232">
        <f>('Summary Data'!AC18/'Summary Data'!AC$45)*100</f>
        <v>0.1119157340355497</v>
      </c>
      <c r="D18" s="232">
        <f>('Summary Data'!AD18/'Summary Data'!AD$45)*100</f>
        <v>0.15445469956677341</v>
      </c>
      <c r="E18" s="232">
        <f>('Summary Data'!AE18/'Summary Data'!AE$45)*100</f>
        <v>0.14962593516209477</v>
      </c>
      <c r="F18" s="232">
        <f>('Summary Data'!AF18/'Summary Data'!AF$45)*100</f>
        <v>1.2542299214554034</v>
      </c>
      <c r="G18" s="232">
        <f>('Summary Data'!AG18/'Summary Data'!AG$45)*100</f>
        <v>0.10952750665483585</v>
      </c>
      <c r="H18" s="232">
        <f>('Summary Data'!AH18/'Summary Data'!AH$45)*100</f>
        <v>0.15704831464526969</v>
      </c>
      <c r="I18" s="232">
        <f>('Summary Data'!AI18/'Summary Data'!AI$45)*100</f>
        <v>0.11724057075468446</v>
      </c>
      <c r="J18" s="232">
        <f>('Summary Data'!AJ18/'Summary Data'!AJ$45)*100</f>
        <v>0.16649253479828788</v>
      </c>
      <c r="K18" s="232">
        <f>('Summary Data'!AK18/'Summary Data'!AK$45)*100</f>
        <v>0.17090745019756901</v>
      </c>
      <c r="L18" s="232">
        <f>('Summary Data'!AL18/'Summary Data'!AL$45)*100</f>
        <v>0.23668220997597852</v>
      </c>
      <c r="M18" s="232">
        <f>('Summary Data'!AM18/'Summary Data'!AM$45)*100</f>
        <v>1.5932728479752158</v>
      </c>
      <c r="N18" s="232">
        <f>('Summary Data'!AN18/'Summary Data'!AN$45)*100</f>
        <v>1.8203159575901018</v>
      </c>
      <c r="O18" s="232">
        <f>('Summary Data'!AO18/'Summary Data'!AO$45)*100</f>
        <v>1.7091714307364594</v>
      </c>
      <c r="P18" s="232">
        <f>('Summary Data'!AP18/'Summary Data'!AP$45)*100</f>
        <v>1.6771630820417933</v>
      </c>
      <c r="Q18" s="232">
        <f>('Summary Data'!AQ18/'Summary Data'!AQ$45)*100</f>
        <v>1.576145520047606</v>
      </c>
      <c r="R18" s="232">
        <f>('Summary Data'!AR18/'Summary Data'!AR$45)*100</f>
        <v>1.759301288171673</v>
      </c>
      <c r="S18" s="232">
        <f>('Summary Data'!AS18/'Summary Data'!AS$45)*100</f>
        <v>1.7974370775901745</v>
      </c>
      <c r="T18" s="232">
        <f>('Summary Data'!AT18/'Summary Data'!AT$45)*100</f>
        <v>1.8399309818495537</v>
      </c>
      <c r="U18" s="232">
        <f>('Summary Data'!AU18/'Summary Data'!AU$45)*100</f>
        <v>1.9403448811558179</v>
      </c>
      <c r="V18" s="232" t="e">
        <f>('Summary Data'!AV18/'Summary Data'!AV$45)*100</f>
        <v>#DIV/0!</v>
      </c>
      <c r="W18" s="232" t="e">
        <f>('Summary Data'!AW18/'Summary Data'!AW$45)*100</f>
        <v>#DIV/0!</v>
      </c>
      <c r="X18" s="232">
        <f>('Summary Data'!AX18/'Summary Data'!AX$45)*100</f>
        <v>1.8459353922612709</v>
      </c>
      <c r="Y18" s="232" t="e">
        <f>('Summary Data'!AY18/'Summary Data'!AY$45)*100</f>
        <v>#DIV/0!</v>
      </c>
      <c r="Z18" s="232">
        <f>('Summary Data'!AZ18/'Summary Data'!AZ$45)*100</f>
        <v>1.8997518610421835</v>
      </c>
      <c r="AA18" s="231">
        <f>('Summary Data'!BZ18/'Summary Data'!BZ$45)*100</f>
        <v>0.22254746676824991</v>
      </c>
      <c r="AB18" s="230">
        <f>('Summary Data'!CA18/'Summary Data'!CA$45)*100</f>
        <v>0.17923769112590532</v>
      </c>
      <c r="AC18" s="230">
        <f>('Summary Data'!CB18/'Summary Data'!CB$45)*100</f>
        <v>0.18441935844417123</v>
      </c>
      <c r="AD18" s="230">
        <f>('Summary Data'!CC18/'Summary Data'!CC$45)*100</f>
        <v>0.16360815004722709</v>
      </c>
      <c r="AE18" s="230">
        <f>('Summary Data'!CD18/'Summary Data'!CD$45)*100</f>
        <v>1.2071358111384194</v>
      </c>
      <c r="AF18" s="232">
        <f>('Summary Data'!CE18/'Summary Data'!CE$45)*100</f>
        <v>0.1002152162841512</v>
      </c>
      <c r="AG18" s="232">
        <f>('Summary Data'!CF18/'Summary Data'!CF$45)*100</f>
        <v>0.13576158940397351</v>
      </c>
      <c r="AH18" s="232">
        <f>('Summary Data'!CG18/'Summary Data'!CG$45)*100</f>
        <v>0.11416269815382608</v>
      </c>
      <c r="AI18" s="232">
        <f>('Summary Data'!CH18/'Summary Data'!CH$45)*100</f>
        <v>0.13430073537841689</v>
      </c>
      <c r="AJ18" s="232">
        <f>('Summary Data'!CI18/'Summary Data'!CI$45)*100</f>
        <v>0.10530010530010531</v>
      </c>
      <c r="AK18" s="232">
        <f>('Summary Data'!CJ18/'Summary Data'!CJ$45)*100</f>
        <v>0</v>
      </c>
      <c r="AL18" s="232">
        <f>('Summary Data'!CK18/'Summary Data'!CK$45)*100</f>
        <v>1.5671080784132307</v>
      </c>
      <c r="AM18" s="232">
        <f>('Summary Data'!CL18/'Summary Data'!CL$45)*100</f>
        <v>1.8203159575901018</v>
      </c>
      <c r="AN18" s="232">
        <f>('Summary Data'!CM18/'Summary Data'!CM$45)*100</f>
        <v>1.7072311713348287</v>
      </c>
      <c r="AO18" s="232">
        <f>('Summary Data'!CN18/'Summary Data'!CN$45)*100</f>
        <v>1.8348271692608873</v>
      </c>
      <c r="AP18" s="232">
        <f>('Summary Data'!CO18/'Summary Data'!CO$45)*100</f>
        <v>1.6721941001920055</v>
      </c>
      <c r="AQ18" s="232">
        <f>('Summary Data'!CP18/'Summary Data'!CP$45)*100</f>
        <v>1.9494306118509941</v>
      </c>
      <c r="AR18" s="232">
        <f>('Summary Data'!CQ18/'Summary Data'!CQ$45)*100</f>
        <v>1.8850237758423805</v>
      </c>
      <c r="AS18" s="232">
        <f>('Summary Data'!CR18/'Summary Data'!CR$45)*100</f>
        <v>1.8353236957888122</v>
      </c>
      <c r="AT18" s="232">
        <f>('Summary Data'!CS18/'Summary Data'!CS$45)*100</f>
        <v>2.0062364917259243</v>
      </c>
      <c r="AU18" s="232" t="e">
        <f>('Summary Data'!CT18/'Summary Data'!CT$45)*100</f>
        <v>#DIV/0!</v>
      </c>
      <c r="AV18" s="232" t="e">
        <f>('Summary Data'!CU18/'Summary Data'!CU$45)*100</f>
        <v>#DIV/0!</v>
      </c>
      <c r="AW18" s="232">
        <f>('Summary Data'!CV18/'Summary Data'!CV$45)*100</f>
        <v>1.8651616032452929</v>
      </c>
      <c r="AX18" s="232" t="e">
        <f>('Summary Data'!CW18/'Summary Data'!CW$45)*100</f>
        <v>#DIV/0!</v>
      </c>
      <c r="AY18" s="232">
        <f>('Summary Data'!CX18/'Summary Data'!CX$45)*100</f>
        <v>1.9669774331271237</v>
      </c>
      <c r="AZ18" s="231">
        <f>('Summary Data'!DG18/'Summary Data'!DG$45)*100</f>
        <v>1.6519890677194047</v>
      </c>
      <c r="BA18" s="230">
        <f>('Summary Data'!DH18/'Summary Data'!DH$45)*100</f>
        <v>1.8117073780221153</v>
      </c>
      <c r="BB18" s="230">
        <f>('Summary Data'!DI18/'Summary Data'!DI$45)*100</f>
        <v>1.8501225633243843</v>
      </c>
      <c r="BC18" s="230" t="e">
        <f>('Summary Data'!DJ18/'Summary Data'!DJ$45)*100</f>
        <v>#DIV/0!</v>
      </c>
      <c r="BD18" s="230" t="e">
        <f>('Summary Data'!DK18/'Summary Data'!DK$45)*100</f>
        <v>#DIV/0!</v>
      </c>
      <c r="BE18" s="230">
        <f>('Summary Data'!DL18/'Summary Data'!DL$45)*100</f>
        <v>1.7992424242424243</v>
      </c>
      <c r="BF18" s="230" t="e">
        <f>('Summary Data'!DM18/'Summary Data'!DM$45)*100</f>
        <v>#DIV/0!</v>
      </c>
      <c r="BG18" s="230">
        <f>('Summary Data'!DN18/'Summary Data'!DN$45)*100</f>
        <v>1.6171174352093778</v>
      </c>
      <c r="BH18" s="231">
        <f>('Summary Data'!DW18/'Summary Data'!DW$45)*100</f>
        <v>1.8199877304197947</v>
      </c>
      <c r="BI18" s="230">
        <f>('Summary Data'!DX18/'Summary Data'!DX$45)*100</f>
        <v>1.9092946678103986</v>
      </c>
      <c r="BJ18" s="230">
        <f>('Summary Data'!DY18/'Summary Data'!DY$45)*100</f>
        <v>1.9255184088023698</v>
      </c>
      <c r="BK18" s="230" t="e">
        <f>('Summary Data'!DZ18/'Summary Data'!DZ$45)*100</f>
        <v>#DIV/0!</v>
      </c>
      <c r="BL18" s="230" t="e">
        <f>('Summary Data'!EA18/'Summary Data'!EA$45)*100</f>
        <v>#DIV/0!</v>
      </c>
      <c r="BM18" s="230">
        <f>('Summary Data'!EB18/'Summary Data'!EB$45)*100</f>
        <v>1.8102253268462396</v>
      </c>
      <c r="BN18" s="230" t="e">
        <f>('Summary Data'!EC18/'Summary Data'!EC$45)*100</f>
        <v>#DIV/0!</v>
      </c>
      <c r="BO18" s="230">
        <f>('Summary Data'!ED18/'Summary Data'!ED$45)*100</f>
        <v>1.8624786066646533</v>
      </c>
      <c r="BP18" s="231">
        <f>('Summary Data'!EM18/'Summary Data'!EM$45)*100</f>
        <v>1.5892778672916361</v>
      </c>
      <c r="BQ18" s="230">
        <f>('Summary Data'!EN18/'Summary Data'!EN$45)*100</f>
        <v>1.7148894668400521</v>
      </c>
      <c r="BR18" s="230">
        <f>('Summary Data'!EO18/'Summary Data'!EO$45)*100</f>
        <v>1.8037177063642094</v>
      </c>
      <c r="BS18" s="230" t="e">
        <f>('Summary Data'!EP18/'Summary Data'!EP$45)*100</f>
        <v>#DIV/0!</v>
      </c>
      <c r="BT18" s="230" t="e">
        <f>('Summary Data'!EQ18/'Summary Data'!EQ$45)*100</f>
        <v>#DIV/0!</v>
      </c>
      <c r="BU18" s="230">
        <f>('Summary Data'!ER18/'Summary Data'!ER$45)*100</f>
        <v>1.9998524094162793</v>
      </c>
      <c r="BV18" s="230" t="e">
        <f>('Summary Data'!ES18/'Summary Data'!ES$45)*100</f>
        <v>#DIV/0!</v>
      </c>
      <c r="BW18" s="230">
        <f>('Summary Data'!ET18/'Summary Data'!ET$45)*100</f>
        <v>2.1358675197591266</v>
      </c>
    </row>
    <row r="19" spans="1:75">
      <c r="A19" s="11" t="s">
        <v>37</v>
      </c>
      <c r="B19" s="232">
        <f>('Summary Data'!AB19/'Summary Data'!AB$45)*100</f>
        <v>11.580163009612749</v>
      </c>
      <c r="C19" s="232">
        <f>('Summary Data'!AC19/'Summary Data'!AC$45)*100</f>
        <v>11.543778801843319</v>
      </c>
      <c r="D19" s="232">
        <f>('Summary Data'!AD19/'Summary Data'!AD$45)*100</f>
        <v>11.757393106046337</v>
      </c>
      <c r="E19" s="232">
        <f>('Summary Data'!AE19/'Summary Data'!AE$45)*100</f>
        <v>11.735367463693706</v>
      </c>
      <c r="F19" s="232">
        <f>('Summary Data'!AF19/'Summary Data'!AF$45)*100</f>
        <v>12.053163343095354</v>
      </c>
      <c r="G19" s="232">
        <f>('Summary Data'!AG19/'Summary Data'!AG$45)*100</f>
        <v>11.658440550133097</v>
      </c>
      <c r="H19" s="232">
        <f>('Summary Data'!AH19/'Summary Data'!AH$45)*100</f>
        <v>11.681925727805782</v>
      </c>
      <c r="I19" s="232">
        <f>('Summary Data'!AI19/'Summary Data'!AI$45)*100</f>
        <v>11.609575106378577</v>
      </c>
      <c r="J19" s="232">
        <f>('Summary Data'!AJ19/'Summary Data'!AJ$45)*100</f>
        <v>11.605945199015874</v>
      </c>
      <c r="K19" s="232">
        <f>('Summary Data'!AK19/'Summary Data'!AK$45)*100</f>
        <v>11.63879735845445</v>
      </c>
      <c r="L19" s="232">
        <f>('Summary Data'!AL19/'Summary Data'!AL$45)*100</f>
        <v>8.1973293768545989</v>
      </c>
      <c r="M19" s="232">
        <f>('Summary Data'!AM19/'Summary Data'!AM$45)*100</f>
        <v>11.309581765877406</v>
      </c>
      <c r="N19" s="232">
        <f>('Summary Data'!AN19/'Summary Data'!AN$45)*100</f>
        <v>10.538975158267428</v>
      </c>
      <c r="O19" s="232">
        <f>('Summary Data'!AO19/'Summary Data'!AO$45)*100</f>
        <v>10.915122378358353</v>
      </c>
      <c r="P19" s="232">
        <f>('Summary Data'!AP19/'Summary Data'!AP$45)*100</f>
        <v>10.882887164949329</v>
      </c>
      <c r="Q19" s="232">
        <f>('Summary Data'!AQ19/'Summary Data'!AQ$45)*100</f>
        <v>10.936519935024206</v>
      </c>
      <c r="R19" s="232">
        <f>('Summary Data'!AR19/'Summary Data'!AR$45)*100</f>
        <v>10.82502465213104</v>
      </c>
      <c r="S19" s="232">
        <f>('Summary Data'!AS19/'Summary Data'!AS$45)*100</f>
        <v>10.58033154881584</v>
      </c>
      <c r="T19" s="232">
        <f>('Summary Data'!AT19/'Summary Data'!AT$45)*100</f>
        <v>11.033779075554966</v>
      </c>
      <c r="U19" s="232">
        <f>('Summary Data'!AU19/'Summary Data'!AU$45)*100</f>
        <v>10.719279167313967</v>
      </c>
      <c r="V19" s="232" t="e">
        <f>('Summary Data'!AV19/'Summary Data'!AV$45)*100</f>
        <v>#DIV/0!</v>
      </c>
      <c r="W19" s="232" t="e">
        <f>('Summary Data'!AW19/'Summary Data'!AW$45)*100</f>
        <v>#DIV/0!</v>
      </c>
      <c r="X19" s="232">
        <f>('Summary Data'!AX19/'Summary Data'!AX$45)*100</f>
        <v>10.240304854636211</v>
      </c>
      <c r="Y19" s="232" t="e">
        <f>('Summary Data'!AY19/'Summary Data'!AY$45)*100</f>
        <v>#DIV/0!</v>
      </c>
      <c r="Z19" s="232">
        <f>('Summary Data'!AZ19/'Summary Data'!AZ$45)*100</f>
        <v>11.2863523573201</v>
      </c>
      <c r="AA19" s="231">
        <f>('Summary Data'!BZ19/'Summary Data'!BZ$45)*100</f>
        <v>10.666238947811618</v>
      </c>
      <c r="AB19" s="230">
        <f>('Summary Data'!CA19/'Summary Data'!CA$45)*100</f>
        <v>10.598800204843077</v>
      </c>
      <c r="AC19" s="230">
        <f>('Summary Data'!CB19/'Summary Data'!CB$45)*100</f>
        <v>10.888193435415969</v>
      </c>
      <c r="AD19" s="230">
        <f>('Summary Data'!CC19/'Summary Data'!CC$45)*100</f>
        <v>10.703683713399</v>
      </c>
      <c r="AE19" s="230">
        <f>('Summary Data'!CD19/'Summary Data'!CD$45)*100</f>
        <v>10.944475096554147</v>
      </c>
      <c r="AF19" s="232">
        <f>('Summary Data'!CE19/'Summary Data'!CE$45)*100</f>
        <v>10.681956332451659</v>
      </c>
      <c r="AG19" s="232">
        <f>('Summary Data'!CF19/'Summary Data'!CF$45)*100</f>
        <v>10.496688741721854</v>
      </c>
      <c r="AH19" s="232">
        <f>('Summary Data'!CG19/'Summary Data'!CG$45)*100</f>
        <v>10.478504794833322</v>
      </c>
      <c r="AI19" s="232">
        <f>('Summary Data'!CH19/'Summary Data'!CH$45)*100</f>
        <v>10.765350410272369</v>
      </c>
      <c r="AJ19" s="232">
        <f>('Summary Data'!CI19/'Summary Data'!CI$45)*100</f>
        <v>10.616924902639187</v>
      </c>
      <c r="AK19" s="232">
        <f>('Summary Data'!CJ19/'Summary Data'!CJ$45)*100</f>
        <v>8.209244609896075</v>
      </c>
      <c r="AL19" s="232">
        <f>('Summary Data'!CK19/'Summary Data'!CK$45)*100</f>
        <v>10.8926540604098</v>
      </c>
      <c r="AM19" s="232">
        <f>('Summary Data'!CL19/'Summary Data'!CL$45)*100</f>
        <v>10.538975158267428</v>
      </c>
      <c r="AN19" s="232">
        <f>('Summary Data'!CM19/'Summary Data'!CM$45)*100</f>
        <v>10.280460451925038</v>
      </c>
      <c r="AO19" s="232">
        <f>('Summary Data'!CN19/'Summary Data'!CN$45)*100</f>
        <v>10.417826228815999</v>
      </c>
      <c r="AP19" s="232">
        <f>('Summary Data'!CO19/'Summary Data'!CO$45)*100</f>
        <v>10.560307208936988</v>
      </c>
      <c r="AQ19" s="232">
        <f>('Summary Data'!CP19/'Summary Data'!CP$45)*100</f>
        <v>10.894702672351775</v>
      </c>
      <c r="AR19" s="232">
        <f>('Summary Data'!CQ19/'Summary Data'!CQ$45)*100</f>
        <v>10.285821417006119</v>
      </c>
      <c r="AS19" s="232">
        <f>('Summary Data'!CR19/'Summary Data'!CR$45)*100</f>
        <v>10.631229235880399</v>
      </c>
      <c r="AT19" s="232">
        <f>('Summary Data'!CS19/'Summary Data'!CS$45)*100</f>
        <v>10.181320222401874</v>
      </c>
      <c r="AU19" s="232" t="e">
        <f>('Summary Data'!CT19/'Summary Data'!CT$45)*100</f>
        <v>#DIV/0!</v>
      </c>
      <c r="AV19" s="232" t="e">
        <f>('Summary Data'!CU19/'Summary Data'!CU$45)*100</f>
        <v>#DIV/0!</v>
      </c>
      <c r="AW19" s="232">
        <f>('Summary Data'!CV19/'Summary Data'!CV$45)*100</f>
        <v>9.8314152593441797</v>
      </c>
      <c r="AX19" s="232" t="e">
        <f>('Summary Data'!CW19/'Summary Data'!CW$45)*100</f>
        <v>#DIV/0!</v>
      </c>
      <c r="AY19" s="232">
        <f>('Summary Data'!CX19/'Summary Data'!CX$45)*100</f>
        <v>10.666986146205454</v>
      </c>
      <c r="AZ19" s="231">
        <f>('Summary Data'!DG19/'Summary Data'!DG$45)*100</f>
        <v>10.294564227148497</v>
      </c>
      <c r="BA19" s="230">
        <f>('Summary Data'!DH19/'Summary Data'!DH$45)*100</f>
        <v>10.30799025426376</v>
      </c>
      <c r="BB19" s="230">
        <f>('Summary Data'!DI19/'Summary Data'!DI$45)*100</f>
        <v>9.5657756507528884</v>
      </c>
      <c r="BC19" s="230" t="e">
        <f>('Summary Data'!DJ19/'Summary Data'!DJ$45)*100</f>
        <v>#DIV/0!</v>
      </c>
      <c r="BD19" s="230" t="e">
        <f>('Summary Data'!DK19/'Summary Data'!DK$45)*100</f>
        <v>#DIV/0!</v>
      </c>
      <c r="BE19" s="230">
        <f>('Summary Data'!DL19/'Summary Data'!DL$45)*100</f>
        <v>9.4907407407407405</v>
      </c>
      <c r="BF19" s="230" t="e">
        <f>('Summary Data'!DM19/'Summary Data'!DM$45)*100</f>
        <v>#DIV/0!</v>
      </c>
      <c r="BG19" s="230">
        <f>('Summary Data'!DN19/'Summary Data'!DN$45)*100</f>
        <v>12.131911588164677</v>
      </c>
      <c r="BH19" s="231">
        <f>('Summary Data'!DW19/'Summary Data'!DW$45)*100</f>
        <v>10.770938622885689</v>
      </c>
      <c r="BI19" s="230">
        <f>('Summary Data'!DX19/'Summary Data'!DX$45)*100</f>
        <v>11.073909073300312</v>
      </c>
      <c r="BJ19" s="230">
        <f>('Summary Data'!DY19/'Summary Data'!DY$45)*100</f>
        <v>11.121984765129072</v>
      </c>
      <c r="BK19" s="230" t="e">
        <f>('Summary Data'!DZ19/'Summary Data'!DZ$45)*100</f>
        <v>#DIV/0!</v>
      </c>
      <c r="BL19" s="230" t="e">
        <f>('Summary Data'!EA19/'Summary Data'!EA$45)*100</f>
        <v>#DIV/0!</v>
      </c>
      <c r="BM19" s="230">
        <f>('Summary Data'!EB19/'Summary Data'!EB$45)*100</f>
        <v>10.760783887363758</v>
      </c>
      <c r="BN19" s="230" t="e">
        <f>('Summary Data'!EC19/'Summary Data'!EC$45)*100</f>
        <v>#DIV/0!</v>
      </c>
      <c r="BO19" s="230">
        <f>('Summary Data'!ED19/'Summary Data'!ED$45)*100</f>
        <v>10.953387697573744</v>
      </c>
      <c r="BP19" s="231">
        <f>('Summary Data'!EM19/'Summary Data'!EM$45)*100</f>
        <v>12.077047019188516</v>
      </c>
      <c r="BQ19" s="230">
        <f>('Summary Data'!EN19/'Summary Data'!EN$45)*100</f>
        <v>14.052340702210664</v>
      </c>
      <c r="BR19" s="230">
        <f>('Summary Data'!EO19/'Summary Data'!EO$45)*100</f>
        <v>14.035916824196597</v>
      </c>
      <c r="BS19" s="230" t="e">
        <f>('Summary Data'!EP19/'Summary Data'!EP$45)*100</f>
        <v>#DIV/0!</v>
      </c>
      <c r="BT19" s="230" t="e">
        <f>('Summary Data'!EQ19/'Summary Data'!EQ$45)*100</f>
        <v>#DIV/0!</v>
      </c>
      <c r="BU19" s="230">
        <f>('Summary Data'!ER19/'Summary Data'!ER$45)*100</f>
        <v>12.419747620101838</v>
      </c>
      <c r="BV19" s="230" t="e">
        <f>('Summary Data'!ES19/'Summary Data'!ES$45)*100</f>
        <v>#DIV/0!</v>
      </c>
      <c r="BW19" s="230">
        <f>('Summary Data'!ET19/'Summary Data'!ET$45)*100</f>
        <v>14.019570944674445</v>
      </c>
    </row>
    <row r="20" spans="1:75">
      <c r="A20" s="11" t="s">
        <v>38</v>
      </c>
      <c r="B20" s="232">
        <f>('Summary Data'!AB20/'Summary Data'!AB$45)*100</f>
        <v>0.86655976603717144</v>
      </c>
      <c r="C20" s="232">
        <f>('Summary Data'!AC20/'Summary Data'!AC$45)*100</f>
        <v>0.94305464121132321</v>
      </c>
      <c r="D20" s="232">
        <f>('Summary Data'!AD20/'Summary Data'!AD$45)*100</f>
        <v>0.42644565831606707</v>
      </c>
      <c r="E20" s="232">
        <f>('Summary Data'!AE20/'Summary Data'!AE$45)*100</f>
        <v>0.41807246589408831</v>
      </c>
      <c r="F20" s="232">
        <f>('Summary Data'!AF20/'Summary Data'!AF$45)*100</f>
        <v>0.3915156658008479</v>
      </c>
      <c r="G20" s="232">
        <f>('Summary Data'!AG20/'Summary Data'!AG$45)*100</f>
        <v>1.1493456078083406</v>
      </c>
      <c r="H20" s="232">
        <f>('Summary Data'!AH20/'Summary Data'!AH$45)*100</f>
        <v>1.3229091657236909</v>
      </c>
      <c r="I20" s="232">
        <f>('Summary Data'!AI20/'Summary Data'!AI$45)*100</f>
        <v>1.3537837670085033</v>
      </c>
      <c r="J20" s="232">
        <f>('Summary Data'!AJ20/'Summary Data'!AJ$45)*100</f>
        <v>1.4087829867547437</v>
      </c>
      <c r="K20" s="232">
        <f>('Summary Data'!AK20/'Summary Data'!AK$45)*100</f>
        <v>1.3993902022176949</v>
      </c>
      <c r="L20" s="232">
        <f>('Summary Data'!AL20/'Summary Data'!AL$45)*100</f>
        <v>2.331496396778296</v>
      </c>
      <c r="M20" s="232">
        <f>('Summary Data'!AM20/'Summary Data'!AM$45)*100</f>
        <v>1.181677362248285</v>
      </c>
      <c r="N20" s="232">
        <f>('Summary Data'!AN20/'Summary Data'!AN$45)*100</f>
        <v>1.1853220188958802</v>
      </c>
      <c r="O20" s="232">
        <f>('Summary Data'!AO20/'Summary Data'!AO$45)*100</f>
        <v>1.2469373837047766</v>
      </c>
      <c r="P20" s="232">
        <f>('Summary Data'!AP20/'Summary Data'!AP$45)*100</f>
        <v>1.2366531429832452</v>
      </c>
      <c r="Q20" s="232">
        <f>('Summary Data'!AQ20/'Summary Data'!AQ$45)*100</f>
        <v>1.1740675812599515</v>
      </c>
      <c r="R20" s="232">
        <f>('Summary Data'!AR20/'Summary Data'!AR$45)*100</f>
        <v>1.2795629920643616</v>
      </c>
      <c r="S20" s="232">
        <f>('Summary Data'!AS20/'Summary Data'!AS$45)*100</f>
        <v>1.2879209967458798</v>
      </c>
      <c r="T20" s="232">
        <f>('Summary Data'!AT20/'Summary Data'!AT$45)*100</f>
        <v>1.3198062182699009</v>
      </c>
      <c r="U20" s="232">
        <f>('Summary Data'!AU20/'Summary Data'!AU$45)*100</f>
        <v>1.3251514680751904</v>
      </c>
      <c r="V20" s="232" t="e">
        <f>('Summary Data'!AV20/'Summary Data'!AV$45)*100</f>
        <v>#DIV/0!</v>
      </c>
      <c r="W20" s="232" t="e">
        <f>('Summary Data'!AW20/'Summary Data'!AW$45)*100</f>
        <v>#DIV/0!</v>
      </c>
      <c r="X20" s="232">
        <f>('Summary Data'!AX20/'Summary Data'!AX$45)*100</f>
        <v>1.2779552715654952</v>
      </c>
      <c r="Y20" s="232" t="e">
        <f>('Summary Data'!AY20/'Summary Data'!AY$45)*100</f>
        <v>#DIV/0!</v>
      </c>
      <c r="Z20" s="232">
        <f>('Summary Data'!AZ20/'Summary Data'!AZ$45)*100</f>
        <v>1.2099255583126549</v>
      </c>
      <c r="AA20" s="231">
        <f>('Summary Data'!BZ20/'Summary Data'!BZ$45)*100</f>
        <v>0.89620466347214134</v>
      </c>
      <c r="AB20" s="230">
        <f>('Summary Data'!CA20/'Summary Data'!CA$45)*100</f>
        <v>0.82851708244933797</v>
      </c>
      <c r="AC20" s="230">
        <f>('Summary Data'!CB20/'Summary Data'!CB$45)*100</f>
        <v>0.43031183636973291</v>
      </c>
      <c r="AD20" s="230">
        <f>('Summary Data'!CC20/'Summary Data'!CC$45)*100</f>
        <v>0.38119012279044667</v>
      </c>
      <c r="AE20" s="230">
        <f>('Summary Data'!CD20/'Summary Data'!CD$45)*100</f>
        <v>0.38287271572118842</v>
      </c>
      <c r="AF20" s="232">
        <f>('Summary Data'!CE20/'Summary Data'!CE$45)*100</f>
        <v>1.0990816343294618</v>
      </c>
      <c r="AG20" s="232">
        <f>('Summary Data'!CF20/'Summary Data'!CF$45)*100</f>
        <v>1.2433774834437086</v>
      </c>
      <c r="AH20" s="232">
        <f>('Summary Data'!CG20/'Summary Data'!CG$45)*100</f>
        <v>1.2590514710679104</v>
      </c>
      <c r="AI20" s="232">
        <f>('Summary Data'!CH20/'Summary Data'!CH$45)*100</f>
        <v>1.3446451676302473</v>
      </c>
      <c r="AJ20" s="232">
        <f>('Summary Data'!CI20/'Summary Data'!CI$45)*100</f>
        <v>1.3254441825870398</v>
      </c>
      <c r="AK20" s="232">
        <f>('Summary Data'!CJ20/'Summary Data'!CJ$45)*100</f>
        <v>2.2335970218706378</v>
      </c>
      <c r="AL20" s="232">
        <f>('Summary Data'!CK20/'Summary Data'!CK$45)*100</f>
        <v>1.1044931475163362</v>
      </c>
      <c r="AM20" s="232">
        <f>('Summary Data'!CL20/'Summary Data'!CL$45)*100</f>
        <v>1.1853220188958802</v>
      </c>
      <c r="AN20" s="232">
        <f>('Summary Data'!CM20/'Summary Data'!CM$45)*100</f>
        <v>1.1455687990064323</v>
      </c>
      <c r="AO20" s="232">
        <f>('Summary Data'!CN20/'Summary Data'!CN$45)*100</f>
        <v>1.2513674836381783</v>
      </c>
      <c r="AP20" s="232">
        <f>('Summary Data'!CO20/'Summary Data'!CO$45)*100</f>
        <v>1.1293419444929307</v>
      </c>
      <c r="AQ20" s="232">
        <f>('Summary Data'!CP20/'Summary Data'!CP$45)*100</f>
        <v>1.1879068624870595</v>
      </c>
      <c r="AR20" s="232">
        <f>('Summary Data'!CQ20/'Summary Data'!CQ$45)*100</f>
        <v>1.2953147103437697</v>
      </c>
      <c r="AS20" s="232">
        <f>('Summary Data'!CR20/'Summary Data'!CR$45)*100</f>
        <v>1.2211547095268025</v>
      </c>
      <c r="AT20" s="232">
        <f>('Summary Data'!CS20/'Summary Data'!CS$45)*100</f>
        <v>1.3380409496626025</v>
      </c>
      <c r="AU20" s="232" t="e">
        <f>('Summary Data'!CT20/'Summary Data'!CT$45)*100</f>
        <v>#DIV/0!</v>
      </c>
      <c r="AV20" s="232" t="e">
        <f>('Summary Data'!CU20/'Summary Data'!CU$45)*100</f>
        <v>#DIV/0!</v>
      </c>
      <c r="AW20" s="232">
        <f>('Summary Data'!CV20/'Summary Data'!CV$45)*100</f>
        <v>1.2405014918353248</v>
      </c>
      <c r="AX20" s="232" t="e">
        <f>('Summary Data'!CW20/'Summary Data'!CW$45)*100</f>
        <v>#DIV/0!</v>
      </c>
      <c r="AY20" s="232">
        <f>('Summary Data'!CX20/'Summary Data'!CX$45)*100</f>
        <v>1.1239871046440708</v>
      </c>
      <c r="AZ20" s="231">
        <f>('Summary Data'!DG20/'Summary Data'!DG$45)*100</f>
        <v>0.95353780747039174</v>
      </c>
      <c r="BA20" s="230">
        <f>('Summary Data'!DH20/'Summary Data'!DH$45)*100</f>
        <v>1.3743987005685012</v>
      </c>
      <c r="BB20" s="230">
        <f>('Summary Data'!DI20/'Summary Data'!DI$45)*100</f>
        <v>1.0388700828761528</v>
      </c>
      <c r="BC20" s="230" t="e">
        <f>('Summary Data'!DJ20/'Summary Data'!DJ$45)*100</f>
        <v>#DIV/0!</v>
      </c>
      <c r="BD20" s="230" t="e">
        <f>('Summary Data'!DK20/'Summary Data'!DK$45)*100</f>
        <v>#DIV/0!</v>
      </c>
      <c r="BE20" s="230">
        <f>('Summary Data'!DL20/'Summary Data'!DL$45)*100</f>
        <v>1.0942760942760943</v>
      </c>
      <c r="BF20" s="230" t="e">
        <f>('Summary Data'!DM20/'Summary Data'!DM$45)*100</f>
        <v>#DIV/0!</v>
      </c>
      <c r="BG20" s="230">
        <f>('Summary Data'!DN20/'Summary Data'!DN$45)*100</f>
        <v>0.88976767177459215</v>
      </c>
      <c r="BH20" s="231">
        <f>('Summary Data'!DW20/'Summary Data'!DW$45)*100</f>
        <v>1.3671817942800386</v>
      </c>
      <c r="BI20" s="230">
        <f>('Summary Data'!DX20/'Summary Data'!DX$45)*100</f>
        <v>1.416751985389745</v>
      </c>
      <c r="BJ20" s="230">
        <f>('Summary Data'!DY20/'Summary Data'!DY$45)*100</f>
        <v>1.3938848920863309</v>
      </c>
      <c r="BK20" s="230" t="e">
        <f>('Summary Data'!DZ20/'Summary Data'!DZ$45)*100</f>
        <v>#DIV/0!</v>
      </c>
      <c r="BL20" s="230" t="e">
        <f>('Summary Data'!EA20/'Summary Data'!EA$45)*100</f>
        <v>#DIV/0!</v>
      </c>
      <c r="BM20" s="230">
        <f>('Summary Data'!EB20/'Summary Data'!EB$45)*100</f>
        <v>1.3427196868799434</v>
      </c>
      <c r="BN20" s="230" t="e">
        <f>('Summary Data'!EC20/'Summary Data'!EC$45)*100</f>
        <v>#DIV/0!</v>
      </c>
      <c r="BO20" s="230">
        <f>('Summary Data'!ED20/'Summary Data'!ED$45)*100</f>
        <v>1.3389711064129668</v>
      </c>
      <c r="BP20" s="231">
        <f>('Summary Data'!EM20/'Summary Data'!EM$45)*100</f>
        <v>1.2011132268932181</v>
      </c>
      <c r="BQ20" s="230">
        <f>('Summary Data'!EN20/'Summary Data'!EN$45)*100</f>
        <v>1.4141742522756826</v>
      </c>
      <c r="BR20" s="230">
        <f>('Summary Data'!EO20/'Summary Data'!EO$45)*100</f>
        <v>1.4335223692501575</v>
      </c>
      <c r="BS20" s="230" t="e">
        <f>('Summary Data'!EP20/'Summary Data'!EP$45)*100</f>
        <v>#DIV/0!</v>
      </c>
      <c r="BT20" s="230" t="e">
        <f>('Summary Data'!EQ20/'Summary Data'!EQ$45)*100</f>
        <v>#DIV/0!</v>
      </c>
      <c r="BU20" s="230">
        <f>('Summary Data'!ER20/'Summary Data'!ER$45)*100</f>
        <v>1.6087373625562691</v>
      </c>
      <c r="BV20" s="230" t="e">
        <f>('Summary Data'!ES20/'Summary Data'!ES$45)*100</f>
        <v>#DIV/0!</v>
      </c>
      <c r="BW20" s="230">
        <f>('Summary Data'!ET20/'Summary Data'!ET$45)*100</f>
        <v>1.6748212269476852</v>
      </c>
    </row>
    <row r="21" spans="1:75">
      <c r="A21" s="11"/>
      <c r="B21" s="232"/>
      <c r="C21" s="232"/>
      <c r="D21" s="232"/>
      <c r="E21" s="232"/>
      <c r="F21" s="232"/>
      <c r="G21" s="232"/>
      <c r="H21" s="232"/>
      <c r="I21" s="232"/>
      <c r="J21" s="232"/>
      <c r="K21" s="232"/>
      <c r="L21" s="232"/>
      <c r="M21" s="232"/>
      <c r="N21" s="232"/>
      <c r="O21" s="232"/>
      <c r="P21" s="232"/>
      <c r="Q21" s="232"/>
      <c r="R21" s="232"/>
      <c r="S21" s="232"/>
      <c r="T21" s="232"/>
      <c r="U21" s="232"/>
      <c r="V21" s="232"/>
      <c r="W21" s="232"/>
      <c r="X21" s="232"/>
      <c r="Y21" s="232"/>
      <c r="Z21" s="232"/>
      <c r="AA21" s="231"/>
      <c r="AB21" s="230"/>
      <c r="AC21" s="230"/>
      <c r="AD21" s="230"/>
      <c r="AE21" s="230"/>
      <c r="AF21" s="232"/>
      <c r="AG21" s="232"/>
      <c r="AH21" s="232"/>
      <c r="AI21" s="232"/>
      <c r="AJ21" s="232"/>
      <c r="AK21" s="232"/>
      <c r="AL21" s="232"/>
      <c r="AM21" s="232"/>
      <c r="AN21" s="232"/>
      <c r="AO21" s="232"/>
      <c r="AP21" s="232"/>
      <c r="AQ21" s="232"/>
      <c r="AR21" s="232"/>
      <c r="AS21" s="232"/>
      <c r="AT21" s="232"/>
      <c r="AU21" s="232"/>
      <c r="AV21" s="232"/>
      <c r="AW21" s="232"/>
      <c r="AX21" s="232"/>
      <c r="AY21" s="232"/>
      <c r="AZ21" s="231"/>
      <c r="BA21" s="230"/>
      <c r="BB21" s="230"/>
      <c r="BC21" s="230"/>
      <c r="BD21" s="230"/>
      <c r="BE21" s="230"/>
      <c r="BF21" s="230"/>
      <c r="BG21" s="230"/>
      <c r="BH21" s="231"/>
      <c r="BI21" s="230"/>
      <c r="BJ21" s="230"/>
      <c r="BK21" s="230"/>
      <c r="BL21" s="230"/>
      <c r="BM21" s="230"/>
      <c r="BN21" s="230"/>
      <c r="BO21" s="230"/>
      <c r="BP21" s="231"/>
      <c r="BQ21" s="230"/>
      <c r="BR21" s="230"/>
      <c r="BS21" s="230"/>
      <c r="BT21" s="230"/>
      <c r="BU21" s="230"/>
      <c r="BV21" s="230"/>
      <c r="BW21" s="230"/>
    </row>
    <row r="22" spans="1:75">
      <c r="A22" s="103" t="s">
        <v>39</v>
      </c>
      <c r="B22" s="229">
        <f>('Summary Data'!AB22/'Summary Data'!AB$45)*100</f>
        <v>35.575477106371665</v>
      </c>
      <c r="C22" s="229">
        <f>('Summary Data'!AC22/'Summary Data'!AC$45)*100</f>
        <v>34.439598420013169</v>
      </c>
      <c r="D22" s="229">
        <f>('Summary Data'!AD22/'Summary Data'!AD$45)*100</f>
        <v>34.986626483330198</v>
      </c>
      <c r="E22" s="229">
        <f>('Summary Data'!AE22/'Summary Data'!AE$45)*100</f>
        <v>34.831304092709402</v>
      </c>
      <c r="F22" s="229">
        <f>('Summary Data'!AF22/'Summary Data'!AF$45)*100</f>
        <v>33.964242719015935</v>
      </c>
      <c r="G22" s="229">
        <f>('Summary Data'!AG22/'Summary Data'!AG$45)*100</f>
        <v>33.391332076308785</v>
      </c>
      <c r="H22" s="229">
        <f>('Summary Data'!AH22/'Summary Data'!AH$45)*100</f>
        <v>33.611768336590885</v>
      </c>
      <c r="I22" s="229">
        <f>('Summary Data'!AI22/'Summary Data'!AI$45)*100</f>
        <v>34.324590864890588</v>
      </c>
      <c r="J22" s="229">
        <f>('Summary Data'!AJ22/'Summary Data'!AJ$45)*100</f>
        <v>33.795288328671091</v>
      </c>
      <c r="K22" s="229">
        <f>('Summary Data'!AK22/'Summary Data'!AK$45)*100</f>
        <v>33.638687977686324</v>
      </c>
      <c r="L22" s="229">
        <f>('Summary Data'!AL22/'Summary Data'!AL$45)*100</f>
        <v>35.034265931892044</v>
      </c>
      <c r="M22" s="229">
        <f>('Summary Data'!AM22/'Summary Data'!AM$45)*100</f>
        <v>30.98296083204249</v>
      </c>
      <c r="N22" s="229">
        <f>('Summary Data'!AN22/'Summary Data'!AN$45)*100</f>
        <v>30.829917835632781</v>
      </c>
      <c r="O22" s="229">
        <f>('Summary Data'!AO22/'Summary Data'!AO$45)*100</f>
        <v>31.490010187672073</v>
      </c>
      <c r="P22" s="229">
        <f>('Summary Data'!AP22/'Summary Data'!AP$45)*100</f>
        <v>30.733843725067477</v>
      </c>
      <c r="Q22" s="229">
        <f>('Summary Data'!AQ22/'Summary Data'!AQ$45)*100</f>
        <v>31.228589349759556</v>
      </c>
      <c r="R22" s="229">
        <f>('Summary Data'!AR22/'Summary Data'!AR$45)*100</f>
        <v>30.73220742224796</v>
      </c>
      <c r="S22" s="229">
        <f>('Summary Data'!AS22/'Summary Data'!AS$45)*100</f>
        <v>30.693700895488639</v>
      </c>
      <c r="T22" s="229">
        <f>('Summary Data'!AT22/'Summary Data'!AT$45)*100</f>
        <v>30.690679231509439</v>
      </c>
      <c r="U22" s="229">
        <f>('Summary Data'!AU22/'Summary Data'!AU$45)*100</f>
        <v>31.02687587385428</v>
      </c>
      <c r="V22" s="229" t="e">
        <f>('Summary Data'!AV22/'Summary Data'!AV$45)*100</f>
        <v>#DIV/0!</v>
      </c>
      <c r="W22" s="229" t="e">
        <f>('Summary Data'!AW22/'Summary Data'!AW$45)*100</f>
        <v>#DIV/0!</v>
      </c>
      <c r="X22" s="229">
        <f>('Summary Data'!AX22/'Summary Data'!AX$45)*100</f>
        <v>32.553809596255967</v>
      </c>
      <c r="Y22" s="229" t="e">
        <f>('Summary Data'!AY22/'Summary Data'!AY$45)*100</f>
        <v>#DIV/0!</v>
      </c>
      <c r="Z22" s="229">
        <f>('Summary Data'!AZ22/'Summary Data'!AZ$45)*100</f>
        <v>34.416873449131515</v>
      </c>
      <c r="AA22" s="224">
        <f>('Summary Data'!BZ22/'Summary Data'!BZ$45)*100</f>
        <v>36.828598351945786</v>
      </c>
      <c r="AB22" s="229">
        <f>('Summary Data'!CA22/'Summary Data'!CA$45)*100</f>
        <v>35.468944326578388</v>
      </c>
      <c r="AC22" s="229">
        <f>('Summary Data'!CB22/'Summary Data'!CB$45)*100</f>
        <v>34.981930628516075</v>
      </c>
      <c r="AD22" s="229">
        <f>('Summary Data'!CC22/'Summary Data'!CC$45)*100</f>
        <v>35.002024018351101</v>
      </c>
      <c r="AE22" s="229">
        <f>('Summary Data'!CD22/'Summary Data'!CD$45)*100</f>
        <v>33.478791526642254</v>
      </c>
      <c r="AF22" s="229">
        <f>('Summary Data'!CE22/'Summary Data'!CE$45)*100</f>
        <v>34.564392383643558</v>
      </c>
      <c r="AG22" s="229">
        <f>('Summary Data'!CF22/'Summary Data'!CF$45)*100</f>
        <v>34.274834437086092</v>
      </c>
      <c r="AH22" s="229">
        <f>('Summary Data'!CG22/'Summary Data'!CG$45)*100</f>
        <v>34.698936656011483</v>
      </c>
      <c r="AI22" s="229">
        <f>('Summary Data'!CH22/'Summary Data'!CH$45)*100</f>
        <v>33.928951635357123</v>
      </c>
      <c r="AJ22" s="229">
        <f>('Summary Data'!CI22/'Summary Data'!CI$45)*100</f>
        <v>33.971819686105398</v>
      </c>
      <c r="AK22" s="229">
        <f>('Summary Data'!CJ22/'Summary Data'!CJ$45)*100</f>
        <v>35.198541957499614</v>
      </c>
      <c r="AL22" s="229">
        <f>('Summary Data'!CK22/'Summary Data'!CK$45)*100</f>
        <v>31.700688139709708</v>
      </c>
      <c r="AM22" s="229">
        <f>('Summary Data'!CL22/'Summary Data'!CL$45)*100</f>
        <v>30.829917835632781</v>
      </c>
      <c r="AN22" s="229">
        <f>('Summary Data'!CM22/'Summary Data'!CM$45)*100</f>
        <v>31.525386027026524</v>
      </c>
      <c r="AO22" s="229">
        <f>('Summary Data'!CN22/'Summary Data'!CN$45)*100</f>
        <v>30.464656545688346</v>
      </c>
      <c r="AP22" s="229">
        <f>('Summary Data'!CO22/'Summary Data'!CO$45)*100</f>
        <v>30.024437074533079</v>
      </c>
      <c r="AQ22" s="229">
        <f>('Summary Data'!CP22/'Summary Data'!CP$45)*100</f>
        <v>30.950500956291343</v>
      </c>
      <c r="AR22" s="229">
        <f>('Summary Data'!CQ22/'Summary Data'!CQ$45)*100</f>
        <v>30.034257665365672</v>
      </c>
      <c r="AS22" s="229">
        <f>('Summary Data'!CR22/'Summary Data'!CR$45)*100</f>
        <v>30.149950615066896</v>
      </c>
      <c r="AT22" s="229">
        <f>('Summary Data'!CS22/'Summary Data'!CS$45)*100</f>
        <v>30.496114566662818</v>
      </c>
      <c r="AU22" s="229" t="e">
        <f>('Summary Data'!CT22/'Summary Data'!CT$45)*100</f>
        <v>#DIV/0!</v>
      </c>
      <c r="AV22" s="229" t="e">
        <f>('Summary Data'!CU22/'Summary Data'!CU$45)*100</f>
        <v>#DIV/0!</v>
      </c>
      <c r="AW22" s="229">
        <f>('Summary Data'!CV22/'Summary Data'!CV$45)*100</f>
        <v>32.50290283228243</v>
      </c>
      <c r="AX22" s="229" t="e">
        <f>('Summary Data'!CW22/'Summary Data'!CW$45)*100</f>
        <v>#DIV/0!</v>
      </c>
      <c r="AY22" s="229">
        <f>('Summary Data'!CX22/'Summary Data'!CX$45)*100</f>
        <v>33.819813540123725</v>
      </c>
      <c r="AZ22" s="224">
        <f>('Summary Data'!DG22/'Summary Data'!DG$45)*100</f>
        <v>33.908290312784693</v>
      </c>
      <c r="BA22" s="229">
        <f>('Summary Data'!DH22/'Summary Data'!DH$45)*100</f>
        <v>34.890985193977635</v>
      </c>
      <c r="BB22" s="229">
        <f>('Summary Data'!DI22/'Summary Data'!DI$45)*100</f>
        <v>35.648418349480565</v>
      </c>
      <c r="BC22" s="229" t="e">
        <f>('Summary Data'!DJ22/'Summary Data'!DJ$45)*100</f>
        <v>#DIV/0!</v>
      </c>
      <c r="BD22" s="229" t="e">
        <f>('Summary Data'!DK22/'Summary Data'!DK$45)*100</f>
        <v>#DIV/0!</v>
      </c>
      <c r="BE22" s="229">
        <f>('Summary Data'!DL22/'Summary Data'!DL$45)*100</f>
        <v>34.932659932659931</v>
      </c>
      <c r="BF22" s="229" t="e">
        <f>('Summary Data'!DM22/'Summary Data'!DM$45)*100</f>
        <v>#DIV/0!</v>
      </c>
      <c r="BG22" s="229">
        <f>('Summary Data'!DN22/'Summary Data'!DN$45)*100</f>
        <v>35.88729609490855</v>
      </c>
      <c r="BH22" s="224">
        <f>('Summary Data'!DW22/'Summary Data'!DW$45)*100</f>
        <v>31.193947007098828</v>
      </c>
      <c r="BI22" s="229">
        <f>('Summary Data'!DX22/'Summary Data'!DX$45)*100</f>
        <v>31.151941116245606</v>
      </c>
      <c r="BJ22" s="229">
        <f>('Summary Data'!DY22/'Summary Data'!DY$45)*100</f>
        <v>31.257934828607702</v>
      </c>
      <c r="BK22" s="229" t="e">
        <f>('Summary Data'!DZ22/'Summary Data'!DZ$45)*100</f>
        <v>#DIV/0!</v>
      </c>
      <c r="BL22" s="229" t="e">
        <f>('Summary Data'!EA22/'Summary Data'!EA$45)*100</f>
        <v>#DIV/0!</v>
      </c>
      <c r="BM22" s="229">
        <f>('Summary Data'!EB22/'Summary Data'!EB$45)*100</f>
        <v>33.203772661792286</v>
      </c>
      <c r="BN22" s="229" t="e">
        <f>('Summary Data'!EC22/'Summary Data'!EC$45)*100</f>
        <v>#DIV/0!</v>
      </c>
      <c r="BO22" s="229">
        <f>('Summary Data'!ED22/'Summary Data'!ED$45)*100</f>
        <v>36.236115305882748</v>
      </c>
      <c r="BP22" s="224">
        <f>('Summary Data'!EM22/'Summary Data'!EM$45)*100</f>
        <v>26.827303354328404</v>
      </c>
      <c r="BQ22" s="229">
        <f>('Summary Data'!EN22/'Summary Data'!EN$45)*100</f>
        <v>25.780234070221063</v>
      </c>
      <c r="BR22" s="229">
        <f>('Summary Data'!EO22/'Summary Data'!EO$45)*100</f>
        <v>26.528040327662257</v>
      </c>
      <c r="BS22" s="229" t="e">
        <f>('Summary Data'!EP22/'Summary Data'!EP$45)*100</f>
        <v>#DIV/0!</v>
      </c>
      <c r="BT22" s="229" t="e">
        <f>('Summary Data'!EQ22/'Summary Data'!EQ$45)*100</f>
        <v>#DIV/0!</v>
      </c>
      <c r="BU22" s="229">
        <f>('Summary Data'!ER22/'Summary Data'!ER$45)*100</f>
        <v>27.304257988340343</v>
      </c>
      <c r="BV22" s="229" t="e">
        <f>('Summary Data'!ES22/'Summary Data'!ES$45)*100</f>
        <v>#DIV/0!</v>
      </c>
      <c r="BW22" s="229">
        <f>('Summary Data'!ET22/'Summary Data'!ET$45)*100</f>
        <v>28.998870907038011</v>
      </c>
    </row>
    <row r="23" spans="1:75">
      <c r="A23" s="28" t="s">
        <v>41</v>
      </c>
      <c r="B23" s="230">
        <f>('Summary Data'!AB23/'Summary Data'!AB$45)*100</f>
        <v>0.9920156861441829</v>
      </c>
      <c r="C23" s="230">
        <f>('Summary Data'!AC23/'Summary Data'!AC$45)*100</f>
        <v>0.99983541803818299</v>
      </c>
      <c r="D23" s="230">
        <f>('Summary Data'!AD23/'Summary Data'!AD$45)*100</f>
        <v>0.96289320022603131</v>
      </c>
      <c r="E23" s="230">
        <f>('Summary Data'!AE23/'Summary Data'!AE$45)*100</f>
        <v>0.99237201114859908</v>
      </c>
      <c r="F23" s="230">
        <f>('Summary Data'!AF23/'Summary Data'!AF$45)*100</f>
        <v>1.4494703327710685</v>
      </c>
      <c r="G23" s="230">
        <f>('Summary Data'!AG23/'Summary Data'!AG$45)*100</f>
        <v>1.0030778615794145</v>
      </c>
      <c r="H23" s="230">
        <f>('Summary Data'!AH23/'Summary Data'!AH$45)*100</f>
        <v>1.2371841031443953</v>
      </c>
      <c r="I23" s="230">
        <f>('Summary Data'!AI23/'Summary Data'!AI$45)*100</f>
        <v>1.0861994055213411</v>
      </c>
      <c r="J23" s="230">
        <f>('Summary Data'!AJ23/'Summary Data'!AJ$45)*100</f>
        <v>1.1263523305584577</v>
      </c>
      <c r="K23" s="230">
        <f>('Summary Data'!AK23/'Summary Data'!AK$45)*100</f>
        <v>1.0876550130573293</v>
      </c>
      <c r="L23" s="230">
        <f>('Summary Data'!AL23/'Summary Data'!AL$45)*100</f>
        <v>0</v>
      </c>
      <c r="M23" s="230">
        <f>('Summary Data'!AM23/'Summary Data'!AM$45)*100</f>
        <v>0</v>
      </c>
      <c r="N23" s="230">
        <f>('Summary Data'!AN23/'Summary Data'!AN$45)*100</f>
        <v>0</v>
      </c>
      <c r="O23" s="230">
        <f>('Summary Data'!AO23/'Summary Data'!AO$45)*100</f>
        <v>0</v>
      </c>
      <c r="P23" s="230">
        <f>('Summary Data'!AP23/'Summary Data'!AP$45)*100</f>
        <v>0</v>
      </c>
      <c r="Q23" s="230">
        <f>('Summary Data'!AQ23/'Summary Data'!AQ$45)*100</f>
        <v>0</v>
      </c>
      <c r="R23" s="230">
        <f>('Summary Data'!AR23/'Summary Data'!AR$45)*100</f>
        <v>0</v>
      </c>
      <c r="S23" s="230">
        <f>('Summary Data'!AS23/'Summary Data'!AS$45)*100</f>
        <v>0</v>
      </c>
      <c r="T23" s="230">
        <f>('Summary Data'!AT23/'Summary Data'!AT$45)*100</f>
        <v>0</v>
      </c>
      <c r="U23" s="230">
        <f>('Summary Data'!AU23/'Summary Data'!AU$45)*100</f>
        <v>0</v>
      </c>
      <c r="V23" s="230" t="e">
        <f>('Summary Data'!AV23/'Summary Data'!AV$45)*100</f>
        <v>#DIV/0!</v>
      </c>
      <c r="W23" s="230" t="e">
        <f>('Summary Data'!AW23/'Summary Data'!AW$45)*100</f>
        <v>#DIV/0!</v>
      </c>
      <c r="X23" s="230">
        <f>('Summary Data'!AX23/'Summary Data'!AX$45)*100</f>
        <v>0</v>
      </c>
      <c r="Y23" s="230" t="e">
        <f>('Summary Data'!AY23/'Summary Data'!AY$45)*100</f>
        <v>#DIV/0!</v>
      </c>
      <c r="Z23" s="230">
        <f>('Summary Data'!AZ23/'Summary Data'!AZ$45)*100</f>
        <v>0</v>
      </c>
      <c r="AA23" s="231">
        <f>('Summary Data'!BZ23/'Summary Data'!BZ$45)*100</f>
        <v>1.1468211801030535</v>
      </c>
      <c r="AB23" s="230">
        <f>('Summary Data'!CA23/'Summary Data'!CA$45)*100</f>
        <v>1.2125978491477065</v>
      </c>
      <c r="AC23" s="230">
        <f>('Summary Data'!CB23/'Summary Data'!CB$45)*100</f>
        <v>1.1642636265414852</v>
      </c>
      <c r="AD23" s="230">
        <f>('Summary Data'!CC23/'Summary Data'!CC$45)*100</f>
        <v>1.1368236405343408</v>
      </c>
      <c r="AE23" s="230">
        <f>('Summary Data'!CD23/'Summary Data'!CD$45)*100</f>
        <v>1.1218672150607747</v>
      </c>
      <c r="AF23" s="230">
        <f>('Summary Data'!CE23/'Summary Data'!CE$45)*100</f>
        <v>1.0990816343294618</v>
      </c>
      <c r="AG23" s="230">
        <f>('Summary Data'!CF23/'Summary Data'!CF$45)*100</f>
        <v>1.3294701986754967</v>
      </c>
      <c r="AH23" s="230">
        <f>('Summary Data'!CG23/'Summary Data'!CG$45)*100</f>
        <v>1.3357035683997651</v>
      </c>
      <c r="AI23" s="230">
        <f>('Summary Data'!CH23/'Summary Data'!CH$45)*100</f>
        <v>1.1300915537939957</v>
      </c>
      <c r="AJ23" s="230">
        <f>('Summary Data'!CI23/'Summary Data'!CI$45)*100</f>
        <v>1.1265439836868407</v>
      </c>
      <c r="AK23" s="230">
        <f>('Summary Data'!CJ23/'Summary Data'!CJ$45)*100</f>
        <v>0</v>
      </c>
      <c r="AL23" s="230">
        <f>('Summary Data'!CK23/'Summary Data'!CK$45)*100</f>
        <v>0</v>
      </c>
      <c r="AM23" s="230">
        <f>('Summary Data'!CL23/'Summary Data'!CL$45)*100</f>
        <v>0</v>
      </c>
      <c r="AN23" s="230">
        <f>('Summary Data'!CM23/'Summary Data'!CM$45)*100</f>
        <v>0</v>
      </c>
      <c r="AO23" s="230">
        <f>('Summary Data'!CN23/'Summary Data'!CN$45)*100</f>
        <v>0</v>
      </c>
      <c r="AP23" s="230">
        <f>('Summary Data'!CO23/'Summary Data'!CO$45)*100</f>
        <v>0</v>
      </c>
      <c r="AQ23" s="230">
        <f>('Summary Data'!CP23/'Summary Data'!CP$45)*100</f>
        <v>0</v>
      </c>
      <c r="AR23" s="230">
        <f>('Summary Data'!CQ23/'Summary Data'!CQ$45)*100</f>
        <v>0</v>
      </c>
      <c r="AS23" s="230">
        <f>('Summary Data'!CR23/'Summary Data'!CR$45)*100</f>
        <v>0</v>
      </c>
      <c r="AT23" s="230">
        <f>('Summary Data'!CS23/'Summary Data'!CS$45)*100</f>
        <v>0</v>
      </c>
      <c r="AU23" s="230" t="e">
        <f>('Summary Data'!CT23/'Summary Data'!CT$45)*100</f>
        <v>#DIV/0!</v>
      </c>
      <c r="AV23" s="230" t="e">
        <f>('Summary Data'!CU23/'Summary Data'!CU$45)*100</f>
        <v>#DIV/0!</v>
      </c>
      <c r="AW23" s="230">
        <f>('Summary Data'!CV23/'Summary Data'!CV$45)*100</f>
        <v>0</v>
      </c>
      <c r="AX23" s="230" t="e">
        <f>('Summary Data'!CW23/'Summary Data'!CW$45)*100</f>
        <v>#DIV/0!</v>
      </c>
      <c r="AY23" s="230">
        <f>('Summary Data'!CX23/'Summary Data'!CX$45)*100</f>
        <v>0</v>
      </c>
      <c r="AZ23" s="231">
        <f>('Summary Data'!DG23/'Summary Data'!DG$45)*100</f>
        <v>0</v>
      </c>
      <c r="BA23" s="230">
        <f>('Summary Data'!DH23/'Summary Data'!DH$45)*100</f>
        <v>0</v>
      </c>
      <c r="BB23" s="230">
        <f>('Summary Data'!DI23/'Summary Data'!DI$45)*100</f>
        <v>0</v>
      </c>
      <c r="BC23" s="230" t="e">
        <f>('Summary Data'!DJ23/'Summary Data'!DJ$45)*100</f>
        <v>#DIV/0!</v>
      </c>
      <c r="BD23" s="230" t="e">
        <f>('Summary Data'!DK23/'Summary Data'!DK$45)*100</f>
        <v>#DIV/0!</v>
      </c>
      <c r="BE23" s="230">
        <f>('Summary Data'!DL23/'Summary Data'!DL$45)*100</f>
        <v>0</v>
      </c>
      <c r="BF23" s="230" t="e">
        <f>('Summary Data'!DM23/'Summary Data'!DM$45)*100</f>
        <v>#DIV/0!</v>
      </c>
      <c r="BG23" s="230">
        <f>('Summary Data'!DN23/'Summary Data'!DN$45)*100</f>
        <v>0</v>
      </c>
      <c r="BH23" s="231">
        <f>('Summary Data'!DW23/'Summary Data'!DW$45)*100</f>
        <v>0</v>
      </c>
      <c r="BI23" s="230">
        <f>('Summary Data'!DX23/'Summary Data'!DX$45)*100</f>
        <v>0</v>
      </c>
      <c r="BJ23" s="230">
        <f>('Summary Data'!DY23/'Summary Data'!DY$45)*100</f>
        <v>0</v>
      </c>
      <c r="BK23" s="230" t="e">
        <f>('Summary Data'!DZ23/'Summary Data'!DZ$45)*100</f>
        <v>#DIV/0!</v>
      </c>
      <c r="BL23" s="230" t="e">
        <f>('Summary Data'!EA23/'Summary Data'!EA$45)*100</f>
        <v>#DIV/0!</v>
      </c>
      <c r="BM23" s="230">
        <f>('Summary Data'!EB23/'Summary Data'!EB$45)*100</f>
        <v>0</v>
      </c>
      <c r="BN23" s="230" t="e">
        <f>('Summary Data'!EC23/'Summary Data'!EC$45)*100</f>
        <v>#DIV/0!</v>
      </c>
      <c r="BO23" s="230">
        <f>('Summary Data'!ED23/'Summary Data'!ED$45)*100</f>
        <v>0</v>
      </c>
      <c r="BP23" s="231">
        <f>('Summary Data'!EM23/'Summary Data'!EM$45)*100</f>
        <v>0</v>
      </c>
      <c r="BQ23" s="230">
        <f>('Summary Data'!EN23/'Summary Data'!EN$45)*100</f>
        <v>0</v>
      </c>
      <c r="BR23" s="230">
        <f>('Summary Data'!EO23/'Summary Data'!EO$45)*100</f>
        <v>0</v>
      </c>
      <c r="BS23" s="230" t="e">
        <f>('Summary Data'!EP23/'Summary Data'!EP$45)*100</f>
        <v>#DIV/0!</v>
      </c>
      <c r="BT23" s="230" t="e">
        <f>('Summary Data'!EQ23/'Summary Data'!EQ$45)*100</f>
        <v>#DIV/0!</v>
      </c>
      <c r="BU23" s="230">
        <f>('Summary Data'!ER23/'Summary Data'!ER$45)*100</f>
        <v>0</v>
      </c>
      <c r="BV23" s="230" t="e">
        <f>('Summary Data'!ES23/'Summary Data'!ES$45)*100</f>
        <v>#DIV/0!</v>
      </c>
      <c r="BW23" s="230">
        <f>('Summary Data'!ET23/'Summary Data'!ET$45)*100</f>
        <v>0</v>
      </c>
    </row>
    <row r="24" spans="1:75">
      <c r="A24" s="11" t="s">
        <v>43</v>
      </c>
      <c r="B24" s="232">
        <f>('Summary Data'!AB24/'Summary Data'!AB$45)*100</f>
        <v>2.5830626199516455</v>
      </c>
      <c r="C24" s="232">
        <f>('Summary Data'!AC24/'Summary Data'!AC$45)*100</f>
        <v>2.1025345622119813</v>
      </c>
      <c r="D24" s="232">
        <f>('Summary Data'!AD24/'Summary Data'!AD$45)*100</f>
        <v>2.3107929930307023</v>
      </c>
      <c r="E24" s="232">
        <f>('Summary Data'!AE24/'Summary Data'!AE$45)*100</f>
        <v>2.0353527944843774</v>
      </c>
      <c r="F24" s="232">
        <f>('Summary Data'!AF24/'Summary Data'!AF$45)*100</f>
        <v>1.6253936715890709</v>
      </c>
      <c r="G24" s="232">
        <f>('Summary Data'!AG24/'Summary Data'!AG$45)*100</f>
        <v>1.7961124667258208</v>
      </c>
      <c r="H24" s="232">
        <f>('Summary Data'!AH24/'Summary Data'!AH$45)*100</f>
        <v>1.6994136405719575</v>
      </c>
      <c r="I24" s="232">
        <f>('Summary Data'!AI24/'Summary Data'!AI$45)*100</f>
        <v>1.8592975220860546</v>
      </c>
      <c r="J24" s="232">
        <f>('Summary Data'!AJ24/'Summary Data'!AJ$45)*100</f>
        <v>1.7619898217114354</v>
      </c>
      <c r="K24" s="232">
        <f>('Summary Data'!AK24/'Summary Data'!AK$45)*100</f>
        <v>1.8088844528910704</v>
      </c>
      <c r="L24" s="232">
        <f>('Summary Data'!AL24/'Summary Data'!AL$45)*100</f>
        <v>0</v>
      </c>
      <c r="M24" s="232">
        <f>('Summary Data'!AM24/'Summary Data'!AM$45)*100</f>
        <v>0</v>
      </c>
      <c r="N24" s="232">
        <f>('Summary Data'!AN24/'Summary Data'!AN$45)*100</f>
        <v>0</v>
      </c>
      <c r="O24" s="232">
        <f>('Summary Data'!AO24/'Summary Data'!AO$45)*100</f>
        <v>0</v>
      </c>
      <c r="P24" s="232">
        <f>('Summary Data'!AP24/'Summary Data'!AP$45)*100</f>
        <v>0</v>
      </c>
      <c r="Q24" s="232">
        <f>('Summary Data'!AQ24/'Summary Data'!AQ$45)*100</f>
        <v>0</v>
      </c>
      <c r="R24" s="232">
        <f>('Summary Data'!AR24/'Summary Data'!AR$45)*100</f>
        <v>0</v>
      </c>
      <c r="S24" s="232">
        <f>('Summary Data'!AS24/'Summary Data'!AS$45)*100</f>
        <v>0</v>
      </c>
      <c r="T24" s="232">
        <f>('Summary Data'!AT24/'Summary Data'!AT$45)*100</f>
        <v>0</v>
      </c>
      <c r="U24" s="232">
        <f>('Summary Data'!AU24/'Summary Data'!AU$45)*100</f>
        <v>0</v>
      </c>
      <c r="V24" s="232" t="e">
        <f>('Summary Data'!AV24/'Summary Data'!AV$45)*100</f>
        <v>#DIV/0!</v>
      </c>
      <c r="W24" s="232" t="e">
        <f>('Summary Data'!AW24/'Summary Data'!AW$45)*100</f>
        <v>#DIV/0!</v>
      </c>
      <c r="X24" s="232">
        <f>('Summary Data'!AX24/'Summary Data'!AX$45)*100</f>
        <v>0</v>
      </c>
      <c r="Y24" s="232" t="e">
        <f>('Summary Data'!AY24/'Summary Data'!AY$45)*100</f>
        <v>#DIV/0!</v>
      </c>
      <c r="Z24" s="232">
        <f>('Summary Data'!AZ24/'Summary Data'!AZ$45)*100</f>
        <v>0</v>
      </c>
      <c r="AA24" s="231">
        <f>('Summary Data'!BZ24/'Summary Data'!BZ$45)*100</f>
        <v>3.2800689696653769</v>
      </c>
      <c r="AB24" s="230">
        <f>('Summary Data'!CA24/'Summary Data'!CA$45)*100</f>
        <v>2.6026044333894212</v>
      </c>
      <c r="AC24" s="230">
        <f>('Summary Data'!CB24/'Summary Data'!CB$45)*100</f>
        <v>2.7383480496255728</v>
      </c>
      <c r="AD24" s="230">
        <f>('Summary Data'!CC24/'Summary Data'!CC$45)*100</f>
        <v>2.5603832141411416</v>
      </c>
      <c r="AE24" s="230">
        <f>('Summary Data'!CD24/'Summary Data'!CD$45)*100</f>
        <v>1.8558459146310879</v>
      </c>
      <c r="AF24" s="232">
        <f>('Summary Data'!CE24/'Summary Data'!CE$45)*100</f>
        <v>2.2671639093791587</v>
      </c>
      <c r="AG24" s="232">
        <f>('Summary Data'!CF24/'Summary Data'!CF$45)*100</f>
        <v>2.2649006622516556</v>
      </c>
      <c r="AH24" s="232">
        <f>('Summary Data'!CG24/'Summary Data'!CG$45)*100</f>
        <v>2.2017091786809315</v>
      </c>
      <c r="AI24" s="232">
        <f>('Summary Data'!CH24/'Summary Data'!CH$45)*100</f>
        <v>2.1357092552860442</v>
      </c>
      <c r="AJ24" s="232">
        <f>('Summary Data'!CI24/'Summary Data'!CI$45)*100</f>
        <v>2.1912450483879056</v>
      </c>
      <c r="AK24" s="232">
        <f>('Summary Data'!CJ24/'Summary Data'!CJ$45)*100</f>
        <v>0</v>
      </c>
      <c r="AL24" s="232">
        <f>('Summary Data'!CK24/'Summary Data'!CK$45)*100</f>
        <v>0</v>
      </c>
      <c r="AM24" s="232">
        <f>('Summary Data'!CL24/'Summary Data'!CL$45)*100</f>
        <v>0</v>
      </c>
      <c r="AN24" s="232">
        <f>('Summary Data'!CM24/'Summary Data'!CM$45)*100</f>
        <v>0</v>
      </c>
      <c r="AO24" s="232">
        <f>('Summary Data'!CN24/'Summary Data'!CN$45)*100</f>
        <v>0</v>
      </c>
      <c r="AP24" s="232">
        <f>('Summary Data'!CO24/'Summary Data'!CO$45)*100</f>
        <v>0</v>
      </c>
      <c r="AQ24" s="232">
        <f>('Summary Data'!CP24/'Summary Data'!CP$45)*100</f>
        <v>0</v>
      </c>
      <c r="AR24" s="232">
        <f>('Summary Data'!CQ24/'Summary Data'!CQ$45)*100</f>
        <v>0</v>
      </c>
      <c r="AS24" s="232">
        <f>('Summary Data'!CR24/'Summary Data'!CR$45)*100</f>
        <v>0</v>
      </c>
      <c r="AT24" s="232">
        <f>('Summary Data'!CS24/'Summary Data'!CS$45)*100</f>
        <v>0</v>
      </c>
      <c r="AU24" s="232" t="e">
        <f>('Summary Data'!CT24/'Summary Data'!CT$45)*100</f>
        <v>#DIV/0!</v>
      </c>
      <c r="AV24" s="232" t="e">
        <f>('Summary Data'!CU24/'Summary Data'!CU$45)*100</f>
        <v>#DIV/0!</v>
      </c>
      <c r="AW24" s="232">
        <f>('Summary Data'!CV24/'Summary Data'!CV$45)*100</f>
        <v>0</v>
      </c>
      <c r="AX24" s="232" t="e">
        <f>('Summary Data'!CW24/'Summary Data'!CW$45)*100</f>
        <v>#DIV/0!</v>
      </c>
      <c r="AY24" s="232">
        <f>('Summary Data'!CX24/'Summary Data'!CX$45)*100</f>
        <v>0</v>
      </c>
      <c r="AZ24" s="231">
        <f>('Summary Data'!DG24/'Summary Data'!DG$45)*100</f>
        <v>0</v>
      </c>
      <c r="BA24" s="230">
        <f>('Summary Data'!DH24/'Summary Data'!DH$45)*100</f>
        <v>0</v>
      </c>
      <c r="BB24" s="230">
        <f>('Summary Data'!DI24/'Summary Data'!DI$45)*100</f>
        <v>0</v>
      </c>
      <c r="BC24" s="230" t="e">
        <f>('Summary Data'!DJ24/'Summary Data'!DJ$45)*100</f>
        <v>#DIV/0!</v>
      </c>
      <c r="BD24" s="230" t="e">
        <f>('Summary Data'!DK24/'Summary Data'!DK$45)*100</f>
        <v>#DIV/0!</v>
      </c>
      <c r="BE24" s="230">
        <f>('Summary Data'!DL24/'Summary Data'!DL$45)*100</f>
        <v>0</v>
      </c>
      <c r="BF24" s="230" t="e">
        <f>('Summary Data'!DM24/'Summary Data'!DM$45)*100</f>
        <v>#DIV/0!</v>
      </c>
      <c r="BG24" s="230">
        <f>('Summary Data'!DN24/'Summary Data'!DN$45)*100</f>
        <v>0</v>
      </c>
      <c r="BH24" s="231">
        <f>('Summary Data'!DW24/'Summary Data'!DW$45)*100</f>
        <v>0</v>
      </c>
      <c r="BI24" s="230">
        <f>('Summary Data'!DX24/'Summary Data'!DX$45)*100</f>
        <v>0</v>
      </c>
      <c r="BJ24" s="230">
        <f>('Summary Data'!DY24/'Summary Data'!DY$45)*100</f>
        <v>0</v>
      </c>
      <c r="BK24" s="230" t="e">
        <f>('Summary Data'!DZ24/'Summary Data'!DZ$45)*100</f>
        <v>#DIV/0!</v>
      </c>
      <c r="BL24" s="230" t="e">
        <f>('Summary Data'!EA24/'Summary Data'!EA$45)*100</f>
        <v>#DIV/0!</v>
      </c>
      <c r="BM24" s="230">
        <f>('Summary Data'!EB24/'Summary Data'!EB$45)*100</f>
        <v>0</v>
      </c>
      <c r="BN24" s="230" t="e">
        <f>('Summary Data'!EC24/'Summary Data'!EC$45)*100</f>
        <v>#DIV/0!</v>
      </c>
      <c r="BO24" s="230">
        <f>('Summary Data'!ED24/'Summary Data'!ED$45)*100</f>
        <v>0</v>
      </c>
      <c r="BP24" s="231">
        <f>('Summary Data'!EM24/'Summary Data'!EM$45)*100</f>
        <v>0</v>
      </c>
      <c r="BQ24" s="230">
        <f>('Summary Data'!EN24/'Summary Data'!EN$45)*100</f>
        <v>0</v>
      </c>
      <c r="BR24" s="230">
        <f>('Summary Data'!EO24/'Summary Data'!EO$45)*100</f>
        <v>0</v>
      </c>
      <c r="BS24" s="230" t="e">
        <f>('Summary Data'!EP24/'Summary Data'!EP$45)*100</f>
        <v>#DIV/0!</v>
      </c>
      <c r="BT24" s="230" t="e">
        <f>('Summary Data'!EQ24/'Summary Data'!EQ$45)*100</f>
        <v>#DIV/0!</v>
      </c>
      <c r="BU24" s="230">
        <f>('Summary Data'!ER24/'Summary Data'!ER$45)*100</f>
        <v>0</v>
      </c>
      <c r="BV24" s="230" t="e">
        <f>('Summary Data'!ES24/'Summary Data'!ES$45)*100</f>
        <v>#DIV/0!</v>
      </c>
      <c r="BW24" s="230">
        <f>('Summary Data'!ET24/'Summary Data'!ET$45)*100</f>
        <v>0</v>
      </c>
    </row>
    <row r="25" spans="1:75">
      <c r="A25" s="11" t="s">
        <v>95</v>
      </c>
      <c r="B25" s="232">
        <f>('Summary Data'!AB25/'Summary Data'!AB$45)*100</f>
        <v>3.5750783060958282</v>
      </c>
      <c r="C25" s="232">
        <f>('Summary Data'!AC25/'Summary Data'!AC$45)*100</f>
        <v>3.1023699802501645</v>
      </c>
      <c r="D25" s="232">
        <f>('Summary Data'!AD25/'Summary Data'!AD$45)*100</f>
        <v>3.2736861932567343</v>
      </c>
      <c r="E25" s="232">
        <f>('Summary Data'!AE25/'Summary Data'!AE$45)*100</f>
        <v>3.0277248056329764</v>
      </c>
      <c r="F25" s="232">
        <f>('Summary Data'!AF25/'Summary Data'!AF$45)*100</f>
        <v>3.0748640043601392</v>
      </c>
      <c r="G25" s="232">
        <f>('Summary Data'!AG25/'Summary Data'!AG$45)*100</f>
        <v>2.7991903283052353</v>
      </c>
      <c r="H25" s="232">
        <f>('Summary Data'!AH25/'Summary Data'!AH$45)*100</f>
        <v>2.9365977437163528</v>
      </c>
      <c r="I25" s="232">
        <f>('Summary Data'!AI25/'Summary Data'!AI$45)*100</f>
        <v>2.9454969276073961</v>
      </c>
      <c r="J25" s="232">
        <f>('Summary Data'!AJ25/'Summary Data'!AJ$45)*100</f>
        <v>2.8883421522698933</v>
      </c>
      <c r="K25" s="232">
        <f>('Summary Data'!AK25/'Summary Data'!AK$45)*100</f>
        <v>2.8965394659483996</v>
      </c>
      <c r="L25" s="232">
        <f>('Summary Data'!AL25/'Summary Data'!AL$45)*100</f>
        <v>2.4039140878903487</v>
      </c>
      <c r="M25" s="232">
        <f>('Summary Data'!AM25/'Summary Data'!AM$45)*100</f>
        <v>1.9021907501659658</v>
      </c>
      <c r="N25" s="232">
        <f>('Summary Data'!AN25/'Summary Data'!AN$45)*100</f>
        <v>1.9665569858954377</v>
      </c>
      <c r="O25" s="232">
        <f>('Summary Data'!AO25/'Summary Data'!AO$45)*100</f>
        <v>1.910399003123658</v>
      </c>
      <c r="P25" s="232">
        <f>('Summary Data'!AP25/'Summary Data'!AP$45)*100</f>
        <v>1.6686754146225533</v>
      </c>
      <c r="Q25" s="232">
        <f>('Summary Data'!AQ25/'Summary Data'!AQ$45)*100</f>
        <v>1.6404779902536308</v>
      </c>
      <c r="R25" s="232">
        <f>('Summary Data'!AR25/'Summary Data'!AR$45)*100</f>
        <v>1.7115622407613205</v>
      </c>
      <c r="S25" s="232">
        <f>('Summary Data'!AS25/'Summary Data'!AS$45)*100</f>
        <v>1.8192388750272521</v>
      </c>
      <c r="T25" s="232">
        <f>('Summary Data'!AT25/'Summary Data'!AT$45)*100</f>
        <v>1.5047947705478315</v>
      </c>
      <c r="U25" s="232">
        <f>('Summary Data'!AU25/'Summary Data'!AU$45)*100</f>
        <v>1.5457511263010719</v>
      </c>
      <c r="V25" s="232" t="e">
        <f>('Summary Data'!AV25/'Summary Data'!AV$45)*100</f>
        <v>#DIV/0!</v>
      </c>
      <c r="W25" s="232" t="e">
        <f>('Summary Data'!AW25/'Summary Data'!AW$45)*100</f>
        <v>#DIV/0!</v>
      </c>
      <c r="X25" s="232">
        <f>('Summary Data'!AX25/'Summary Data'!AX$45)*100</f>
        <v>1.530793361007875</v>
      </c>
      <c r="Y25" s="232" t="e">
        <f>('Summary Data'!AY25/'Summary Data'!AY$45)*100</f>
        <v>#DIV/0!</v>
      </c>
      <c r="Z25" s="232">
        <f>('Summary Data'!AZ25/'Summary Data'!AZ$45)*100</f>
        <v>2.0456575682382137</v>
      </c>
      <c r="AA25" s="231">
        <f>('Summary Data'!BZ25/'Summary Data'!BZ$45)*100</f>
        <v>4.4268901497684299</v>
      </c>
      <c r="AB25" s="230">
        <f>('Summary Data'!CA25/'Summary Data'!CA$45)*100</f>
        <v>3.8152022825371281</v>
      </c>
      <c r="AC25" s="230">
        <f>('Summary Data'!CB25/'Summary Data'!CB$45)*100</f>
        <v>3.9026116761670582</v>
      </c>
      <c r="AD25" s="230">
        <f>('Summary Data'!CC25/'Summary Data'!CC$45)*100</f>
        <v>3.6972068546754824</v>
      </c>
      <c r="AE25" s="230">
        <f>('Summary Data'!CD25/'Summary Data'!CD$45)*100</f>
        <v>2.9777131296918626</v>
      </c>
      <c r="AF25" s="232">
        <f>('Summary Data'!CE25/'Summary Data'!CE$45)*100</f>
        <v>3.3662455437086201</v>
      </c>
      <c r="AG25" s="232">
        <f>('Summary Data'!CF25/'Summary Data'!CF$45)*100</f>
        <v>3.5943708609271519</v>
      </c>
      <c r="AH25" s="232">
        <f>('Summary Data'!CG25/'Summary Data'!CG$45)*100</f>
        <v>3.5374127470806966</v>
      </c>
      <c r="AI25" s="232">
        <f>('Summary Data'!CH25/'Summary Data'!CH$45)*100</f>
        <v>3.2658008090800399</v>
      </c>
      <c r="AJ25" s="232">
        <f>('Summary Data'!CI25/'Summary Data'!CI$45)*100</f>
        <v>3.3177890320747463</v>
      </c>
      <c r="AK25" s="232">
        <f>('Summary Data'!CJ25/'Summary Data'!CJ$45)*100</f>
        <v>3.0750736776795411</v>
      </c>
      <c r="AL25" s="232">
        <f>('Summary Data'!CK25/'Summary Data'!CK$45)*100</f>
        <v>2.168507488579194</v>
      </c>
      <c r="AM25" s="232">
        <f>('Summary Data'!CL25/'Summary Data'!CL$45)*100</f>
        <v>1.9665569858954377</v>
      </c>
      <c r="AN25" s="232">
        <f>('Summary Data'!CM25/'Summary Data'!CM$45)*100</f>
        <v>2.1836246686562739</v>
      </c>
      <c r="AO25" s="232">
        <f>('Summary Data'!CN25/'Summary Data'!CN$45)*100</f>
        <v>1.6563345680670978</v>
      </c>
      <c r="AP25" s="232">
        <f>('Summary Data'!CO25/'Summary Data'!CO$45)*100</f>
        <v>1.6041193925641473</v>
      </c>
      <c r="AQ25" s="232">
        <f>('Summary Data'!CP25/'Summary Data'!CP$45)*100</f>
        <v>1.7406257128318507</v>
      </c>
      <c r="AR25" s="232">
        <f>('Summary Data'!CQ25/'Summary Data'!CQ$45)*100</f>
        <v>1.8765019685374875</v>
      </c>
      <c r="AS25" s="232">
        <f>('Summary Data'!CR25/'Summary Data'!CR$45)*100</f>
        <v>1.5479931759001526</v>
      </c>
      <c r="AT25" s="232">
        <f>('Summary Data'!CS25/'Summary Data'!CS$45)*100</f>
        <v>1.6498655359588192</v>
      </c>
      <c r="AU25" s="232" t="e">
        <f>('Summary Data'!CT25/'Summary Data'!CT$45)*100</f>
        <v>#DIV/0!</v>
      </c>
      <c r="AV25" s="232" t="e">
        <f>('Summary Data'!CU25/'Summary Data'!CU$45)*100</f>
        <v>#DIV/0!</v>
      </c>
      <c r="AW25" s="232">
        <f>('Summary Data'!CV25/'Summary Data'!CV$45)*100</f>
        <v>1.6696797330864088</v>
      </c>
      <c r="AX25" s="232" t="e">
        <f>('Summary Data'!CW25/'Summary Data'!CW$45)*100</f>
        <v>#DIV/0!</v>
      </c>
      <c r="AY25" s="232">
        <f>('Summary Data'!CX25/'Summary Data'!CX$45)*100</f>
        <v>2.2958961401062994</v>
      </c>
      <c r="AZ25" s="231">
        <f>('Summary Data'!DG25/'Summary Data'!DG$45)*100</f>
        <v>2.9274218038262982</v>
      </c>
      <c r="BA25" s="230">
        <f>('Summary Data'!DH25/'Summary Data'!DH$45)*100</f>
        <v>2.7737864684200662</v>
      </c>
      <c r="BB25" s="230">
        <f>('Summary Data'!DI25/'Summary Data'!DI$45)*100</f>
        <v>2.8189564608380997</v>
      </c>
      <c r="BC25" s="230" t="e">
        <f>('Summary Data'!DJ25/'Summary Data'!DJ$45)*100</f>
        <v>#DIV/0!</v>
      </c>
      <c r="BD25" s="230" t="e">
        <f>('Summary Data'!DK25/'Summary Data'!DK$45)*100</f>
        <v>#DIV/0!</v>
      </c>
      <c r="BE25" s="230">
        <f>('Summary Data'!DL25/'Summary Data'!DL$45)*100</f>
        <v>2.0570286195286194</v>
      </c>
      <c r="BF25" s="230" t="e">
        <f>('Summary Data'!DM25/'Summary Data'!DM$45)*100</f>
        <v>#DIV/0!</v>
      </c>
      <c r="BG25" s="230">
        <f>('Summary Data'!DN25/'Summary Data'!DN$45)*100</f>
        <v>2.6198714780029659</v>
      </c>
      <c r="BH25" s="231">
        <f>('Summary Data'!DW25/'Summary Data'!DW$45)*100</f>
        <v>1.4343723525459378</v>
      </c>
      <c r="BI25" s="230">
        <f>('Summary Data'!DX25/'Summary Data'!DX$45)*100</f>
        <v>1.1013033011428097</v>
      </c>
      <c r="BJ25" s="230">
        <f>('Summary Data'!DY25/'Summary Data'!DY$45)*100</f>
        <v>1.068556919170546</v>
      </c>
      <c r="BK25" s="230" t="e">
        <f>('Summary Data'!DZ25/'Summary Data'!DZ$45)*100</f>
        <v>#DIV/0!</v>
      </c>
      <c r="BL25" s="230" t="e">
        <f>('Summary Data'!EA25/'Summary Data'!EA$45)*100</f>
        <v>#DIV/0!</v>
      </c>
      <c r="BM25" s="230">
        <f>('Summary Data'!EB25/'Summary Data'!EB$45)*100</f>
        <v>1.212252996656791</v>
      </c>
      <c r="BN25" s="230" t="e">
        <f>('Summary Data'!EC25/'Summary Data'!EC$45)*100</f>
        <v>#DIV/0!</v>
      </c>
      <c r="BO25" s="230">
        <f>('Summary Data'!ED25/'Summary Data'!ED$45)*100</f>
        <v>1.8725460585925704</v>
      </c>
      <c r="BP25" s="231">
        <f>('Summary Data'!EM25/'Summary Data'!EM$45)*100</f>
        <v>0</v>
      </c>
      <c r="BQ25" s="230">
        <f>('Summary Data'!EN25/'Summary Data'!EN$45)*100</f>
        <v>0</v>
      </c>
      <c r="BR25" s="230">
        <f>('Summary Data'!EO25/'Summary Data'!EO$45)*100</f>
        <v>0</v>
      </c>
      <c r="BS25" s="230" t="e">
        <f>('Summary Data'!EP25/'Summary Data'!EP$45)*100</f>
        <v>#DIV/0!</v>
      </c>
      <c r="BT25" s="230" t="e">
        <f>('Summary Data'!EQ25/'Summary Data'!EQ$45)*100</f>
        <v>#DIV/0!</v>
      </c>
      <c r="BU25" s="230">
        <f>('Summary Data'!ER25/'Summary Data'!ER$45)*100</f>
        <v>0</v>
      </c>
      <c r="BV25" s="230" t="e">
        <f>('Summary Data'!ES25/'Summary Data'!ES$45)*100</f>
        <v>#DIV/0!</v>
      </c>
      <c r="BW25" s="230">
        <f>('Summary Data'!ET25/'Summary Data'!ET$45)*100</f>
        <v>0</v>
      </c>
    </row>
    <row r="26" spans="1:75">
      <c r="A26" s="11" t="s">
        <v>76</v>
      </c>
      <c r="B26" s="232">
        <f>('Summary Data'!AB26/'Summary Data'!AB$45)*100</f>
        <v>1.3201950798015969</v>
      </c>
      <c r="C26" s="232">
        <f>('Summary Data'!AC26/'Summary Data'!AC$45)*100</f>
        <v>1.1611257406188282</v>
      </c>
      <c r="D26" s="232">
        <f>('Summary Data'!AD26/'Summary Data'!AD$45)*100</f>
        <v>1.1889244678847242</v>
      </c>
      <c r="E26" s="232">
        <f>('Summary Data'!AE26/'Summary Data'!AE$45)*100</f>
        <v>1.197740941763239</v>
      </c>
      <c r="F26" s="232">
        <f>('Summary Data'!AF26/'Summary Data'!AF$45)*100</f>
        <v>1.0493309738909069</v>
      </c>
      <c r="G26" s="232">
        <f>('Summary Data'!AG26/'Summary Data'!AG$45)*100</f>
        <v>1.1417202750665485</v>
      </c>
      <c r="H26" s="232">
        <f>('Summary Data'!AH26/'Summary Data'!AH$45)*100</f>
        <v>1.1596886465727121</v>
      </c>
      <c r="I26" s="232">
        <f>('Summary Data'!AI26/'Summary Data'!AI$45)*100</f>
        <v>1.1551644471417437</v>
      </c>
      <c r="J26" s="232">
        <f>('Summary Data'!AJ26/'Summary Data'!AJ$45)*100</f>
        <v>1.1405075663105388</v>
      </c>
      <c r="K26" s="232">
        <f>('Summary Data'!AK26/'Summary Data'!AK$45)*100</f>
        <v>1.181312295765597</v>
      </c>
      <c r="L26" s="232">
        <f>('Summary Data'!AL26/'Summary Data'!AL$45)*100</f>
        <v>1.4801469549244031</v>
      </c>
      <c r="M26" s="232">
        <f>('Summary Data'!AM26/'Summary Data'!AM$45)*100</f>
        <v>0.88603673379066172</v>
      </c>
      <c r="N26" s="232">
        <f>('Summary Data'!AN26/'Summary Data'!AN$45)*100</f>
        <v>0.80240143162269817</v>
      </c>
      <c r="O26" s="232">
        <f>('Summary Data'!AO26/'Summary Data'!AO$45)*100</f>
        <v>0.86637310454572236</v>
      </c>
      <c r="P26" s="232">
        <f>('Summary Data'!AP26/'Summary Data'!AP$45)*100</f>
        <v>0.77747033560236978</v>
      </c>
      <c r="Q26" s="232">
        <f>('Summary Data'!AQ26/'Summary Data'!AQ$45)*100</f>
        <v>0.76233977194139313</v>
      </c>
      <c r="R26" s="232">
        <f>('Summary Data'!AR26/'Summary Data'!AR$45)*100</f>
        <v>0.82486813066412057</v>
      </c>
      <c r="S26" s="232">
        <f>('Summary Data'!AS26/'Summary Data'!AS$45)*100</f>
        <v>0.84704020412942205</v>
      </c>
      <c r="T26" s="232">
        <f>('Summary Data'!AT26/'Summary Data'!AT$45)*100</f>
        <v>0.83369280286690783</v>
      </c>
      <c r="U26" s="232">
        <f>('Summary Data'!AU26/'Summary Data'!AU$45)*100</f>
        <v>0.93599502874009632</v>
      </c>
      <c r="V26" s="232" t="e">
        <f>('Summary Data'!AV26/'Summary Data'!AV$45)*100</f>
        <v>#DIV/0!</v>
      </c>
      <c r="W26" s="232" t="e">
        <f>('Summary Data'!AW26/'Summary Data'!AW$45)*100</f>
        <v>#DIV/0!</v>
      </c>
      <c r="X26" s="232">
        <f>('Summary Data'!AX26/'Summary Data'!AX$45)*100</f>
        <v>0.96208877587243624</v>
      </c>
      <c r="Y26" s="232" t="e">
        <f>('Summary Data'!AY26/'Summary Data'!AY$45)*100</f>
        <v>#DIV/0!</v>
      </c>
      <c r="Z26" s="232">
        <f>('Summary Data'!AZ26/'Summary Data'!AZ$45)*100</f>
        <v>0.98064516129032253</v>
      </c>
      <c r="AA26" s="231">
        <f>('Summary Data'!BZ26/'Summary Data'!BZ$45)*100</f>
        <v>1.5678569280429857</v>
      </c>
      <c r="AB26" s="230">
        <f>('Summary Data'!CA26/'Summary Data'!CA$45)*100</f>
        <v>1.349769551539981</v>
      </c>
      <c r="AC26" s="230">
        <f>('Summary Data'!CB26/'Summary Data'!CB$45)*100</f>
        <v>1.2983867963190641</v>
      </c>
      <c r="AD26" s="230">
        <f>('Summary Data'!CC26/'Summary Data'!CC$45)*100</f>
        <v>1.2329645122115773</v>
      </c>
      <c r="AE26" s="230">
        <f>('Summary Data'!CD26/'Summary Data'!CD$45)*100</f>
        <v>1.1268830148300479</v>
      </c>
      <c r="AF26" s="232">
        <f>('Summary Data'!CE26/'Summary Data'!CE$45)*100</f>
        <v>1.2288685537794279</v>
      </c>
      <c r="AG26" s="232">
        <f>('Summary Data'!CF26/'Summary Data'!CF$45)*100</f>
        <v>1.2582781456953642</v>
      </c>
      <c r="AH26" s="232">
        <f>('Summary Data'!CG26/'Summary Data'!CG$45)*100</f>
        <v>1.2329571400613217</v>
      </c>
      <c r="AI26" s="232">
        <f>('Summary Data'!CH26/'Summary Data'!CH$45)*100</f>
        <v>1.1612100168694826</v>
      </c>
      <c r="AJ26" s="232">
        <f>('Summary Data'!CI26/'Summary Data'!CI$45)*100</f>
        <v>1.2335155192298048</v>
      </c>
      <c r="AK26" s="232">
        <f>('Summary Data'!CJ26/'Summary Data'!CJ$45)*100</f>
        <v>1.8186753528773074</v>
      </c>
      <c r="AL26" s="232">
        <f>('Summary Data'!CK26/'Summary Data'!CK$45)*100</f>
        <v>1.0485938433662947</v>
      </c>
      <c r="AM26" s="232">
        <f>('Summary Data'!CL26/'Summary Data'!CL$45)*100</f>
        <v>0.80240143162269817</v>
      </c>
      <c r="AN26" s="232">
        <f>('Summary Data'!CM26/'Summary Data'!CM$45)*100</f>
        <v>0.93239661148905406</v>
      </c>
      <c r="AO26" s="232">
        <f>('Summary Data'!CN26/'Summary Data'!CN$45)*100</f>
        <v>0.79074141604130277</v>
      </c>
      <c r="AP26" s="232">
        <f>('Summary Data'!CO26/'Summary Data'!CO$45)*100</f>
        <v>0.67376505498341765</v>
      </c>
      <c r="AQ26" s="232">
        <f>('Summary Data'!CP26/'Summary Data'!CP$45)*100</f>
        <v>0.79310768366935136</v>
      </c>
      <c r="AR26" s="232">
        <f>('Summary Data'!CQ26/'Summary Data'!CQ$45)*100</f>
        <v>0.88115487532595904</v>
      </c>
      <c r="AS26" s="232">
        <f>('Summary Data'!CR26/'Summary Data'!CR$45)*100</f>
        <v>0.85660411241806589</v>
      </c>
      <c r="AT26" s="232">
        <f>('Summary Data'!CS26/'Summary Data'!CS$45)*100</f>
        <v>0.95032254871227995</v>
      </c>
      <c r="AU26" s="232" t="e">
        <f>('Summary Data'!CT26/'Summary Data'!CT$45)*100</f>
        <v>#DIV/0!</v>
      </c>
      <c r="AV26" s="232" t="e">
        <f>('Summary Data'!CU26/'Summary Data'!CU$45)*100</f>
        <v>#DIV/0!</v>
      </c>
      <c r="AW26" s="232">
        <f>('Summary Data'!CV26/'Summary Data'!CV$45)*100</f>
        <v>0.89363140644061323</v>
      </c>
      <c r="AX26" s="232" t="e">
        <f>('Summary Data'!CW26/'Summary Data'!CW$45)*100</f>
        <v>#DIV/0!</v>
      </c>
      <c r="AY26" s="232">
        <f>('Summary Data'!CX26/'Summary Data'!CX$45)*100</f>
        <v>0.95190380761523052</v>
      </c>
      <c r="AZ26" s="231">
        <f>('Summary Data'!DG26/'Summary Data'!DG$45)*100</f>
        <v>0.63771636805344678</v>
      </c>
      <c r="BA26" s="230">
        <f>('Summary Data'!DH26/'Summary Data'!DH$45)*100</f>
        <v>0.74342475167114386</v>
      </c>
      <c r="BB26" s="230">
        <f>('Summary Data'!DI26/'Summary Data'!DI$45)*100</f>
        <v>0.9688338975137154</v>
      </c>
      <c r="BC26" s="230" t="e">
        <f>('Summary Data'!DJ26/'Summary Data'!DJ$45)*100</f>
        <v>#DIV/0!</v>
      </c>
      <c r="BD26" s="230" t="e">
        <f>('Summary Data'!DK26/'Summary Data'!DK$45)*100</f>
        <v>#DIV/0!</v>
      </c>
      <c r="BE26" s="230">
        <f>('Summary Data'!DL26/'Summary Data'!DL$45)*100</f>
        <v>1.1153198653198653</v>
      </c>
      <c r="BF26" s="230" t="e">
        <f>('Summary Data'!DM26/'Summary Data'!DM$45)*100</f>
        <v>#DIV/0!</v>
      </c>
      <c r="BG26" s="230">
        <f>('Summary Data'!DN26/'Summary Data'!DN$45)*100</f>
        <v>1.1651719511333944</v>
      </c>
      <c r="BH26" s="231">
        <f>('Summary Data'!DW26/'Summary Data'!DW$45)*100</f>
        <v>0.99617305950746393</v>
      </c>
      <c r="BI26" s="230">
        <f>('Summary Data'!DX26/'Summary Data'!DX$45)*100</f>
        <v>0.99061955228423593</v>
      </c>
      <c r="BJ26" s="230">
        <f>('Summary Data'!DY26/'Summary Data'!DY$45)*100</f>
        <v>1.0130131189166314</v>
      </c>
      <c r="BK26" s="230" t="e">
        <f>('Summary Data'!DZ26/'Summary Data'!DZ$45)*100</f>
        <v>#DIV/0!</v>
      </c>
      <c r="BL26" s="230" t="e">
        <f>('Summary Data'!EA26/'Summary Data'!EA$45)*100</f>
        <v>#DIV/0!</v>
      </c>
      <c r="BM26" s="230">
        <f>('Summary Data'!EB26/'Summary Data'!EB$45)*100</f>
        <v>1.0274251855073251</v>
      </c>
      <c r="BN26" s="230" t="e">
        <f>('Summary Data'!EC26/'Summary Data'!EC$45)*100</f>
        <v>#DIV/0!</v>
      </c>
      <c r="BO26" s="230">
        <f>('Summary Data'!ED26/'Summary Data'!ED$45)*100</f>
        <v>0.99667774086378735</v>
      </c>
      <c r="BP26" s="231">
        <f>('Summary Data'!EM26/'Summary Data'!EM$45)*100</f>
        <v>0.45407939065475317</v>
      </c>
      <c r="BQ26" s="230">
        <f>('Summary Data'!EN26/'Summary Data'!EN$45)*100</f>
        <v>0</v>
      </c>
      <c r="BR26" s="230">
        <f>('Summary Data'!EO26/'Summary Data'!EO$45)*100</f>
        <v>0.4410838059231254</v>
      </c>
      <c r="BS26" s="230" t="e">
        <f>('Summary Data'!EP26/'Summary Data'!EP$45)*100</f>
        <v>#DIV/0!</v>
      </c>
      <c r="BT26" s="230" t="e">
        <f>('Summary Data'!EQ26/'Summary Data'!EQ$45)*100</f>
        <v>#DIV/0!</v>
      </c>
      <c r="BU26" s="230">
        <f>('Summary Data'!ER26/'Summary Data'!ER$45)*100</f>
        <v>0.80436868127813455</v>
      </c>
      <c r="BV26" s="230" t="e">
        <f>('Summary Data'!ES26/'Summary Data'!ES$45)*100</f>
        <v>#DIV/0!</v>
      </c>
      <c r="BW26" s="230">
        <f>('Summary Data'!ET26/'Summary Data'!ET$45)*100</f>
        <v>0.84681972149040274</v>
      </c>
    </row>
    <row r="27" spans="1:75">
      <c r="A27" s="11" t="s">
        <v>47</v>
      </c>
      <c r="B27" s="232">
        <f>('Summary Data'!AB27/'Summary Data'!AB$45)*100</f>
        <v>2.1784465067588337</v>
      </c>
      <c r="C27" s="232">
        <f>('Summary Data'!AC27/'Summary Data'!AC$45)*100</f>
        <v>2.3074391046741276</v>
      </c>
      <c r="D27" s="232">
        <f>('Summary Data'!AD27/'Summary Data'!AD$45)*100</f>
        <v>2.1744207948766245</v>
      </c>
      <c r="E27" s="232">
        <f>('Summary Data'!AE27/'Summary Data'!AE$45)*100</f>
        <v>2.2847293530878687</v>
      </c>
      <c r="F27" s="232">
        <f>('Summary Data'!AF27/'Summary Data'!AF$45)*100</f>
        <v>2.2193936508922074</v>
      </c>
      <c r="G27" s="232">
        <f>('Summary Data'!AG27/'Summary Data'!AG$45)*100</f>
        <v>2.300077639751553</v>
      </c>
      <c r="H27" s="232">
        <f>('Summary Data'!AH27/'Summary Data'!AH$45)*100</f>
        <v>2.381785138703151</v>
      </c>
      <c r="I27" s="232">
        <f>('Summary Data'!AI27/'Summary Data'!AI$45)*100</f>
        <v>2.4855000999993102</v>
      </c>
      <c r="J27" s="232">
        <f>('Summary Data'!AJ27/'Summary Data'!AJ$45)*100</f>
        <v>2.5843416130228167</v>
      </c>
      <c r="K27" s="232">
        <f>('Summary Data'!AK27/'Summary Data'!AK$45)*100</f>
        <v>2.7522935779816518</v>
      </c>
      <c r="L27" s="232">
        <f>('Summary Data'!AL27/'Summary Data'!AL$45)*100</f>
        <v>4.901441288681645</v>
      </c>
      <c r="M27" s="232">
        <f>('Summary Data'!AM27/'Summary Data'!AM$45)*100</f>
        <v>3.0351847753927861</v>
      </c>
      <c r="N27" s="232">
        <f>('Summary Data'!AN27/'Summary Data'!AN$45)*100</f>
        <v>3.3154380496064966</v>
      </c>
      <c r="O27" s="232">
        <f>('Summary Data'!AO27/'Summary Data'!AO$45)*100</f>
        <v>2.9552668580714148</v>
      </c>
      <c r="P27" s="232">
        <f>('Summary Data'!AP27/'Summary Data'!AP$45)*100</f>
        <v>2.8824118555738512</v>
      </c>
      <c r="Q27" s="232">
        <f>('Summary Data'!AQ27/'Summary Data'!AQ$45)*100</f>
        <v>2.9633144088650143</v>
      </c>
      <c r="R27" s="232">
        <f>('Summary Data'!AR27/'Summary Data'!AR$45)*100</f>
        <v>2.9042558186855327</v>
      </c>
      <c r="S27" s="232">
        <f>('Summary Data'!AS27/'Summary Data'!AS$45)*100</f>
        <v>2.7849777540918743</v>
      </c>
      <c r="T27" s="232">
        <f>('Summary Data'!AT27/'Summary Data'!AT$45)*100</f>
        <v>2.8005441815708267</v>
      </c>
      <c r="U27" s="232">
        <f>('Summary Data'!AU27/'Summary Data'!AU$45)*100</f>
        <v>2.6961317383874475</v>
      </c>
      <c r="V27" s="232" t="e">
        <f>('Summary Data'!AV27/'Summary Data'!AV$45)*100</f>
        <v>#DIV/0!</v>
      </c>
      <c r="W27" s="232" t="e">
        <f>('Summary Data'!AW27/'Summary Data'!AW$45)*100</f>
        <v>#DIV/0!</v>
      </c>
      <c r="X27" s="232">
        <f>('Summary Data'!AX27/'Summary Data'!AX$45)*100</f>
        <v>2.6479175269681887</v>
      </c>
      <c r="Y27" s="232" t="e">
        <f>('Summary Data'!AY27/'Summary Data'!AY$45)*100</f>
        <v>#DIV/0!</v>
      </c>
      <c r="Z27" s="232">
        <f>('Summary Data'!AZ27/'Summary Data'!AZ$45)*100</f>
        <v>2.875434243176179</v>
      </c>
      <c r="AA27" s="231">
        <f>('Summary Data'!BZ27/'Summary Data'!BZ$45)*100</f>
        <v>2.3838643061932356</v>
      </c>
      <c r="AB27" s="230">
        <f>('Summary Data'!CA27/'Summary Data'!CA$45)*100</f>
        <v>2.4599458629014559</v>
      </c>
      <c r="AC27" s="230">
        <f>('Summary Data'!CB27/'Summary Data'!CB$45)*100</f>
        <v>2.3825490853544951</v>
      </c>
      <c r="AD27" s="230">
        <f>('Summary Data'!CC27/'Summary Data'!CC$45)*100</f>
        <v>2.4507488867899068</v>
      </c>
      <c r="AE27" s="230">
        <f>('Summary Data'!CD27/'Summary Data'!CD$45)*100</f>
        <v>2.4360067546103559</v>
      </c>
      <c r="AF27" s="232">
        <f>('Summary Data'!CE27/'Summary Data'!CE$45)*100</f>
        <v>2.5825954098145196</v>
      </c>
      <c r="AG27" s="232">
        <f>('Summary Data'!CF27/'Summary Data'!CF$45)*100</f>
        <v>2.6721854304635762</v>
      </c>
      <c r="AH27" s="232">
        <f>('Summary Data'!CG27/'Summary Data'!CG$45)*100</f>
        <v>2.894839846043447</v>
      </c>
      <c r="AI27" s="232">
        <f>('Summary Data'!CH27/'Summary Data'!CH$45)*100</f>
        <v>2.8972926937124326</v>
      </c>
      <c r="AJ27" s="232">
        <f>('Summary Data'!CI27/'Summary Data'!CI$45)*100</f>
        <v>2.9684601113172544</v>
      </c>
      <c r="AK27" s="232">
        <f>('Summary Data'!CJ27/'Summary Data'!CJ$45)*100</f>
        <v>5.2582596556537924</v>
      </c>
      <c r="AL27" s="232">
        <f>('Summary Data'!CK27/'Summary Data'!CK$45)*100</f>
        <v>3.0725341660402092</v>
      </c>
      <c r="AM27" s="232">
        <f>('Summary Data'!CL27/'Summary Data'!CL$45)*100</f>
        <v>3.3154380496064966</v>
      </c>
      <c r="AN27" s="232">
        <f>('Summary Data'!CM27/'Summary Data'!CM$45)*100</f>
        <v>3.1048992529705077</v>
      </c>
      <c r="AO27" s="232">
        <f>('Summary Data'!CN27/'Summary Data'!CN$45)*100</f>
        <v>3.2474137765579716</v>
      </c>
      <c r="AP27" s="232">
        <f>('Summary Data'!CO27/'Summary Data'!CO$45)*100</f>
        <v>3.2501309128992841</v>
      </c>
      <c r="AQ27" s="232">
        <f>('Summary Data'!CP27/'Summary Data'!CP$45)*100</f>
        <v>3.2180519731185622</v>
      </c>
      <c r="AR27" s="232">
        <f>('Summary Data'!CQ27/'Summary Data'!CQ$45)*100</f>
        <v>3.0542157380737307</v>
      </c>
      <c r="AS27" s="232">
        <f>('Summary Data'!CR27/'Summary Data'!CR$45)*100</f>
        <v>3.1911645865134237</v>
      </c>
      <c r="AT27" s="232">
        <f>('Summary Data'!CS27/'Summary Data'!CS$45)*100</f>
        <v>2.9813070234775867</v>
      </c>
      <c r="AU27" s="232" t="e">
        <f>('Summary Data'!CT27/'Summary Data'!CT$45)*100</f>
        <v>#DIV/0!</v>
      </c>
      <c r="AV27" s="232" t="e">
        <f>('Summary Data'!CU27/'Summary Data'!CU$45)*100</f>
        <v>#DIV/0!</v>
      </c>
      <c r="AW27" s="232">
        <f>('Summary Data'!CV27/'Summary Data'!CV$45)*100</f>
        <v>2.8763760894807238</v>
      </c>
      <c r="AX27" s="232" t="e">
        <f>('Summary Data'!CW27/'Summary Data'!CW$45)*100</f>
        <v>#DIV/0!</v>
      </c>
      <c r="AY27" s="232">
        <f>('Summary Data'!CX27/'Summary Data'!CX$45)*100</f>
        <v>3.1345299294240654</v>
      </c>
      <c r="AZ27" s="231">
        <f>('Summary Data'!DG27/'Summary Data'!DG$45)*100</f>
        <v>2.4658366231399937</v>
      </c>
      <c r="BA27" s="230">
        <f>('Summary Data'!DH27/'Summary Data'!DH$45)*100</f>
        <v>2.2302742550134318</v>
      </c>
      <c r="BB27" s="230">
        <f>('Summary Data'!DI27/'Summary Data'!DI$45)*100</f>
        <v>2.2878487218396173</v>
      </c>
      <c r="BC27" s="230" t="e">
        <f>('Summary Data'!DJ27/'Summary Data'!DJ$45)*100</f>
        <v>#DIV/0!</v>
      </c>
      <c r="BD27" s="230" t="e">
        <f>('Summary Data'!DK27/'Summary Data'!DK$45)*100</f>
        <v>#DIV/0!</v>
      </c>
      <c r="BE27" s="230">
        <f>('Summary Data'!DL27/'Summary Data'!DL$45)*100</f>
        <v>2.4305555555555558</v>
      </c>
      <c r="BF27" s="230" t="e">
        <f>('Summary Data'!DM27/'Summary Data'!DM$45)*100</f>
        <v>#DIV/0!</v>
      </c>
      <c r="BG27" s="230">
        <f>('Summary Data'!DN27/'Summary Data'!DN$45)*100</f>
        <v>2.8317209236635832</v>
      </c>
      <c r="BH27" s="231">
        <f>('Summary Data'!DW27/'Summary Data'!DW$45)*100</f>
        <v>2.5649265285852008</v>
      </c>
      <c r="BI27" s="230">
        <f>('Summary Data'!DX27/'Summary Data'!DX$45)*100</f>
        <v>2.5125210990896263</v>
      </c>
      <c r="BJ27" s="230">
        <f>('Summary Data'!DY27/'Summary Data'!DY$45)*100</f>
        <v>2.459796868387643</v>
      </c>
      <c r="BK27" s="230" t="e">
        <f>('Summary Data'!DZ27/'Summary Data'!DZ$45)*100</f>
        <v>#DIV/0!</v>
      </c>
      <c r="BL27" s="230" t="e">
        <f>('Summary Data'!EA27/'Summary Data'!EA$45)*100</f>
        <v>#DIV/0!</v>
      </c>
      <c r="BM27" s="230">
        <f>('Summary Data'!EB27/'Summary Data'!EB$45)*100</f>
        <v>2.5685629637683132</v>
      </c>
      <c r="BN27" s="230" t="e">
        <f>('Summary Data'!EC27/'Summary Data'!EC$45)*100</f>
        <v>#DIV/0!</v>
      </c>
      <c r="BO27" s="230">
        <f>('Summary Data'!ED27/'Summary Data'!ED$45)*100</f>
        <v>2.7014329339910734</v>
      </c>
      <c r="BP27" s="231">
        <f>('Summary Data'!EM27/'Summary Data'!EM$45)*100</f>
        <v>2.7684195107660758</v>
      </c>
      <c r="BQ27" s="230">
        <f>('Summary Data'!EN27/'Summary Data'!EN$45)*100</f>
        <v>2.7145643693107933</v>
      </c>
      <c r="BR27" s="230">
        <f>('Summary Data'!EO27/'Summary Data'!EO$45)*100</f>
        <v>2.5913673597983617</v>
      </c>
      <c r="BS27" s="230" t="e">
        <f>('Summary Data'!EP27/'Summary Data'!EP$45)*100</f>
        <v>#DIV/0!</v>
      </c>
      <c r="BT27" s="230" t="e">
        <f>('Summary Data'!EQ27/'Summary Data'!EQ$45)*100</f>
        <v>#DIV/0!</v>
      </c>
      <c r="BU27" s="230">
        <f>('Summary Data'!ER27/'Summary Data'!ER$45)*100</f>
        <v>2.1474429931370378</v>
      </c>
      <c r="BV27" s="230" t="e">
        <f>('Summary Data'!ES27/'Summary Data'!ES$45)*100</f>
        <v>#DIV/0!</v>
      </c>
      <c r="BW27" s="230">
        <f>('Summary Data'!ET27/'Summary Data'!ET$45)*100</f>
        <v>2.3428678961234475</v>
      </c>
    </row>
    <row r="28" spans="1:75">
      <c r="A28" s="11" t="s">
        <v>49</v>
      </c>
      <c r="B28" s="232">
        <f>('Summary Data'!AB28/'Summary Data'!AB$45)*100</f>
        <v>7.7807595483586871</v>
      </c>
      <c r="C28" s="232">
        <f>('Summary Data'!AC28/'Summary Data'!AC$45)*100</f>
        <v>7.1362738643844636</v>
      </c>
      <c r="D28" s="232">
        <f>('Summary Data'!AD28/'Summary Data'!AD$45)*100</f>
        <v>7.4386890186475787</v>
      </c>
      <c r="E28" s="232">
        <f>('Summary Data'!AE28/'Summary Data'!AE$45)*100</f>
        <v>7.4006161067918432</v>
      </c>
      <c r="F28" s="232">
        <f>('Summary Data'!AF28/'Summary Data'!AF$45)*100</f>
        <v>6.8147872189969609</v>
      </c>
      <c r="G28" s="232">
        <f>('Summary Data'!AG28/'Summary Data'!AG$45)*100</f>
        <v>6.979259094942325</v>
      </c>
      <c r="H28" s="232">
        <f>('Summary Data'!AH28/'Summary Data'!AH$45)*100</f>
        <v>6.9224702534032847</v>
      </c>
      <c r="I28" s="232">
        <f>('Summary Data'!AI28/'Summary Data'!AI$45)*100</f>
        <v>7.3378804284108385</v>
      </c>
      <c r="J28" s="232">
        <f>('Summary Data'!AJ28/'Summary Data'!AJ$45)*100</f>
        <v>7.1504162313369948</v>
      </c>
      <c r="K28" s="232">
        <f>('Summary Data'!AK28/'Summary Data'!AK$45)*100</f>
        <v>6.9422606270252523</v>
      </c>
      <c r="L28" s="232">
        <f>('Summary Data'!AL28/'Summary Data'!AL$45)*100</f>
        <v>2.7801328246432102</v>
      </c>
      <c r="M28" s="232">
        <f>('Summary Data'!AM28/'Summary Data'!AM$45)*100</f>
        <v>5.9783137862358924</v>
      </c>
      <c r="N28" s="232">
        <f>('Summary Data'!AN28/'Summary Data'!AN$45)*100</f>
        <v>6.2171679270334232</v>
      </c>
      <c r="O28" s="232">
        <f>('Summary Data'!AO28/'Summary Data'!AO$45)*100</f>
        <v>6.3769775450236166</v>
      </c>
      <c r="P28" s="232">
        <f>('Summary Data'!AP28/'Summary Data'!AP$45)*100</f>
        <v>6.0236975674345175</v>
      </c>
      <c r="Q28" s="232">
        <f>('Summary Data'!AQ28/'Summary Data'!AQ$45)*100</f>
        <v>6.3656979268861473</v>
      </c>
      <c r="R28" s="232">
        <f>('Summary Data'!AR28/'Summary Data'!AR$45)*100</f>
        <v>6.0824242044796444</v>
      </c>
      <c r="S28" s="232">
        <f>('Summary Data'!AS28/'Summary Data'!AS$45)*100</f>
        <v>6.0907762247361577</v>
      </c>
      <c r="T28" s="232">
        <f>('Summary Data'!AT28/'Summary Data'!AT$45)*100</f>
        <v>6.0755881474599329</v>
      </c>
      <c r="U28" s="232">
        <f>('Summary Data'!AU28/'Summary Data'!AU$45)*100</f>
        <v>6.3834084200714623</v>
      </c>
      <c r="V28" s="232" t="e">
        <f>('Summary Data'!AV28/'Summary Data'!AV$45)*100</f>
        <v>#DIV/0!</v>
      </c>
      <c r="W28" s="232" t="e">
        <f>('Summary Data'!AW28/'Summary Data'!AW$45)*100</f>
        <v>#DIV/0!</v>
      </c>
      <c r="X28" s="232">
        <f>('Summary Data'!AX28/'Summary Data'!AX$45)*100</f>
        <v>6.920084327660776</v>
      </c>
      <c r="Y28" s="232" t="e">
        <f>('Summary Data'!AY28/'Summary Data'!AY$45)*100</f>
        <v>#DIV/0!</v>
      </c>
      <c r="Z28" s="232">
        <f>('Summary Data'!AZ28/'Summary Data'!AZ$45)*100</f>
        <v>8.1062034739454099</v>
      </c>
      <c r="AA28" s="231">
        <f>('Summary Data'!BZ28/'Summary Data'!BZ$45)*100</f>
        <v>8.2162118812278209</v>
      </c>
      <c r="AB28" s="230">
        <f>('Summary Data'!CA28/'Summary Data'!CA$45)*100</f>
        <v>7.6029702245958006</v>
      </c>
      <c r="AC28" s="230">
        <f>('Summary Data'!CB28/'Summary Data'!CB$45)*100</f>
        <v>7.2501024551991353</v>
      </c>
      <c r="AD28" s="230">
        <f>('Summary Data'!CC28/'Summary Data'!CC$45)*100</f>
        <v>7.5040480367021987</v>
      </c>
      <c r="AE28" s="230">
        <f>('Summary Data'!CD28/'Summary Data'!CD$45)*100</f>
        <v>7.0087442109310993</v>
      </c>
      <c r="AF28" s="232">
        <f>('Summary Data'!CE28/'Summary Data'!CE$45)*100</f>
        <v>7.430711856610098</v>
      </c>
      <c r="AG28" s="232">
        <f>('Summary Data'!CF28/'Summary Data'!CF$45)*100</f>
        <v>7.1076158940397356</v>
      </c>
      <c r="AH28" s="232">
        <f>('Summary Data'!CG28/'Summary Data'!CG$45)*100</f>
        <v>7.3814338834888122</v>
      </c>
      <c r="AI28" s="232">
        <f>('Summary Data'!CH28/'Summary Data'!CH$45)*100</f>
        <v>7.0147567027531652</v>
      </c>
      <c r="AJ28" s="232">
        <f>('Summary Data'!CI28/'Summary Data'!CI$45)*100</f>
        <v>7.2055357769643491</v>
      </c>
      <c r="AK28" s="232">
        <f>('Summary Data'!CJ28/'Summary Data'!CJ$45)*100</f>
        <v>3.0673181324647123</v>
      </c>
      <c r="AL28" s="232">
        <f>('Summary Data'!CK28/'Summary Data'!CK$45)*100</f>
        <v>6.8023670463964221</v>
      </c>
      <c r="AM28" s="232">
        <f>('Summary Data'!CL28/'Summary Data'!CL$45)*100</f>
        <v>6.2171679270334232</v>
      </c>
      <c r="AN28" s="232">
        <f>('Summary Data'!CM28/'Summary Data'!CM$45)*100</f>
        <v>6.5323372940107882</v>
      </c>
      <c r="AO28" s="232">
        <f>('Summary Data'!CN28/'Summary Data'!CN$45)*100</f>
        <v>6.2088555361495494</v>
      </c>
      <c r="AP28" s="232">
        <f>('Summary Data'!CO28/'Summary Data'!CO$45)*100</f>
        <v>6.0778495374410895</v>
      </c>
      <c r="AQ28" s="232">
        <f>('Summary Data'!CP28/'Summary Data'!CP$45)*100</f>
        <v>6.462423891491639</v>
      </c>
      <c r="AR28" s="232">
        <f>('Summary Data'!CQ28/'Summary Data'!CQ$45)*100</f>
        <v>6.2737545378623905</v>
      </c>
      <c r="AS28" s="232">
        <f>('Summary Data'!CR28/'Summary Data'!CR$45)*100</f>
        <v>6.2709885965699916</v>
      </c>
      <c r="AT28" s="232">
        <f>('Summary Data'!CS28/'Summary Data'!CS$45)*100</f>
        <v>6.5169688670373374</v>
      </c>
      <c r="AU28" s="232" t="e">
        <f>('Summary Data'!CT28/'Summary Data'!CT$45)*100</f>
        <v>#DIV/0!</v>
      </c>
      <c r="AV28" s="232" t="e">
        <f>('Summary Data'!CU28/'Summary Data'!CU$45)*100</f>
        <v>#DIV/0!</v>
      </c>
      <c r="AW28" s="232">
        <f>('Summary Data'!CV28/'Summary Data'!CV$45)*100</f>
        <v>7.0623337301762277</v>
      </c>
      <c r="AX28" s="232" t="e">
        <f>('Summary Data'!CW28/'Summary Data'!CW$45)*100</f>
        <v>#DIV/0!</v>
      </c>
      <c r="AY28" s="232">
        <f>('Summary Data'!CX28/'Summary Data'!CX$45)*100</f>
        <v>7.4475037030582909</v>
      </c>
      <c r="AZ28" s="231">
        <f>('Summary Data'!DG28/'Summary Data'!DG$45)*100</f>
        <v>6.5107804433647125</v>
      </c>
      <c r="BA28" s="230">
        <f>('Summary Data'!DH28/'Summary Data'!DH$45)*100</f>
        <v>6.7470481664271889</v>
      </c>
      <c r="BB28" s="230">
        <f>('Summary Data'!DI28/'Summary Data'!DI$45)*100</f>
        <v>7.3829812069569272</v>
      </c>
      <c r="BC28" s="230" t="e">
        <f>('Summary Data'!DJ28/'Summary Data'!DJ$45)*100</f>
        <v>#DIV/0!</v>
      </c>
      <c r="BD28" s="230" t="e">
        <f>('Summary Data'!DK28/'Summary Data'!DK$45)*100</f>
        <v>#DIV/0!</v>
      </c>
      <c r="BE28" s="230">
        <f>('Summary Data'!DL28/'Summary Data'!DL$45)*100</f>
        <v>7.6020622895622889</v>
      </c>
      <c r="BF28" s="230" t="e">
        <f>('Summary Data'!DM28/'Summary Data'!DM$45)*100</f>
        <v>#DIV/0!</v>
      </c>
      <c r="BG28" s="230">
        <f>('Summary Data'!DN28/'Summary Data'!DN$45)*100</f>
        <v>8.18445025068851</v>
      </c>
      <c r="BH28" s="231">
        <f>('Summary Data'!DW28/'Summary Data'!DW$45)*100</f>
        <v>6.1961380035640206</v>
      </c>
      <c r="BI28" s="230">
        <f>('Summary Data'!DX28/'Summary Data'!DX$45)*100</f>
        <v>6.1484822490937772</v>
      </c>
      <c r="BJ28" s="230">
        <f>('Summary Data'!DY28/'Summary Data'!DY$45)*100</f>
        <v>6.3954718578078715</v>
      </c>
      <c r="BK28" s="230" t="e">
        <f>('Summary Data'!DZ28/'Summary Data'!DZ$45)*100</f>
        <v>#DIV/0!</v>
      </c>
      <c r="BL28" s="230" t="e">
        <f>('Summary Data'!EA28/'Summary Data'!EA$45)*100</f>
        <v>#DIV/0!</v>
      </c>
      <c r="BM28" s="230">
        <f>('Summary Data'!EB28/'Summary Data'!EB$45)*100</f>
        <v>6.9555054225218127</v>
      </c>
      <c r="BN28" s="230" t="e">
        <f>('Summary Data'!EC28/'Summary Data'!EC$45)*100</f>
        <v>#DIV/0!</v>
      </c>
      <c r="BO28" s="230">
        <f>('Summary Data'!ED28/'Summary Data'!ED$45)*100</f>
        <v>9.5070304372629941</v>
      </c>
      <c r="BP28" s="231">
        <f>('Summary Data'!EM28/'Summary Data'!EM$45)*100</f>
        <v>4.1233338215907427</v>
      </c>
      <c r="BQ28" s="230">
        <f>('Summary Data'!EN28/'Summary Data'!EN$45)*100</f>
        <v>4.299414824447334</v>
      </c>
      <c r="BR28" s="230">
        <f>('Summary Data'!EO28/'Summary Data'!EO$45)*100</f>
        <v>4.4974795211090113</v>
      </c>
      <c r="BS28" s="230" t="e">
        <f>('Summary Data'!EP28/'Summary Data'!EP$45)*100</f>
        <v>#DIV/0!</v>
      </c>
      <c r="BT28" s="230" t="e">
        <f>('Summary Data'!EQ28/'Summary Data'!EQ$45)*100</f>
        <v>#DIV/0!</v>
      </c>
      <c r="BU28" s="230">
        <f>('Summary Data'!ER28/'Summary Data'!ER$45)*100</f>
        <v>5.2320861929008933</v>
      </c>
      <c r="BV28" s="230" t="e">
        <f>('Summary Data'!ES28/'Summary Data'!ES$45)*100</f>
        <v>#DIV/0!</v>
      </c>
      <c r="BW28" s="230">
        <f>('Summary Data'!ET28/'Summary Data'!ET$45)*100</f>
        <v>6.7651486639066611</v>
      </c>
    </row>
    <row r="29" spans="1:75">
      <c r="A29" s="11" t="s">
        <v>51</v>
      </c>
      <c r="B29" s="232">
        <f>('Summary Data'!AB29/'Summary Data'!AB$45)*100</f>
        <v>1.0260798763719146</v>
      </c>
      <c r="C29" s="232">
        <f>('Summary Data'!AC29/'Summary Data'!AC$45)*100</f>
        <v>1.0895325872284398</v>
      </c>
      <c r="D29" s="232">
        <f>('Summary Data'!AD29/'Summary Data'!AD$45)*100</f>
        <v>1.0457713317008854</v>
      </c>
      <c r="E29" s="232">
        <f>('Summary Data'!AE29/'Summary Data'!AE$45)*100</f>
        <v>0.98430394601730975</v>
      </c>
      <c r="F29" s="232">
        <f>('Summary Data'!AF29/'Summary Data'!AF$45)*100</f>
        <v>0.88513585766077152</v>
      </c>
      <c r="G29" s="232">
        <f>('Summary Data'!AG29/'Summary Data'!AG$45)*100</f>
        <v>0.94554125998225369</v>
      </c>
      <c r="H29" s="232">
        <f>('Summary Data'!AH29/'Summary Data'!AH$45)*100</f>
        <v>0.85862222679422562</v>
      </c>
      <c r="I29" s="232">
        <f>('Summary Data'!AI29/'Summary Data'!AI$45)*100</f>
        <v>0.86413197150364485</v>
      </c>
      <c r="J29" s="232">
        <f>('Summary Data'!AJ29/'Summary Data'!AJ$45)*100</f>
        <v>0.98884432610966932</v>
      </c>
      <c r="K29" s="232">
        <f>('Summary Data'!AK29/'Summary Data'!AK$45)*100</f>
        <v>1.0145066243727696</v>
      </c>
      <c r="L29" s="232">
        <f>('Summary Data'!AL29/'Summary Data'!AL$45)*100</f>
        <v>2.3297301116292215</v>
      </c>
      <c r="M29" s="232">
        <f>('Summary Data'!AM29/'Summary Data'!AM$45)*100</f>
        <v>1.209117061296747</v>
      </c>
      <c r="N29" s="232">
        <f>('Summary Data'!AN29/'Summary Data'!AN$45)*100</f>
        <v>1.108353056629914</v>
      </c>
      <c r="O29" s="232">
        <f>('Summary Data'!AO29/'Summary Data'!AO$45)*100</f>
        <v>1.2696702056899412</v>
      </c>
      <c r="P29" s="232">
        <f>('Summary Data'!AP29/'Summary Data'!AP$45)*100</f>
        <v>1.1568690692423909</v>
      </c>
      <c r="Q29" s="232">
        <f>('Summary Data'!AQ29/'Summary Data'!AQ$45)*100</f>
        <v>1.1603969313411713</v>
      </c>
      <c r="R29" s="232">
        <f>('Summary Data'!AR29/'Summary Data'!AR$45)*100</f>
        <v>1.1073893784532547</v>
      </c>
      <c r="S29" s="232">
        <f>('Summary Data'!AS29/'Summary Data'!AS$45)*100</f>
        <v>1.068288074416802</v>
      </c>
      <c r="T29" s="232">
        <f>('Summary Data'!AT29/'Summary Data'!AT$45)*100</f>
        <v>1.0808972359558018</v>
      </c>
      <c r="U29" s="232">
        <f>('Summary Data'!AU29/'Summary Data'!AU$45)*100</f>
        <v>1.0618300450520428</v>
      </c>
      <c r="V29" s="232" t="e">
        <f>('Summary Data'!AV29/'Summary Data'!AV$45)*100</f>
        <v>#DIV/0!</v>
      </c>
      <c r="W29" s="232" t="e">
        <f>('Summary Data'!AW29/'Summary Data'!AW$45)*100</f>
        <v>#DIV/0!</v>
      </c>
      <c r="X29" s="232">
        <f>('Summary Data'!AX29/'Summary Data'!AX$45)*100</f>
        <v>0.92006983837198353</v>
      </c>
      <c r="Y29" s="232" t="e">
        <f>('Summary Data'!AY29/'Summary Data'!AY$45)*100</f>
        <v>#DIV/0!</v>
      </c>
      <c r="Z29" s="232">
        <f>('Summary Data'!AZ29/'Summary Data'!AZ$45)*100</f>
        <v>0.92605459057071948</v>
      </c>
      <c r="AA29" s="231">
        <f>('Summary Data'!BZ29/'Summary Data'!BZ$45)*100</f>
        <v>0.70774104296569562</v>
      </c>
      <c r="AB29" s="230">
        <f>('Summary Data'!CA29/'Summary Data'!CA$45)*100</f>
        <v>0.90716219182090874</v>
      </c>
      <c r="AC29" s="230">
        <f>('Summary Data'!CB29/'Summary Data'!CB$45)*100</f>
        <v>0.92209679222085617</v>
      </c>
      <c r="AD29" s="230">
        <f>('Summary Data'!CC29/'Summary Data'!CC$45)*100</f>
        <v>0.93104844150586963</v>
      </c>
      <c r="AE29" s="230">
        <f>('Summary Data'!CD29/'Summary Data'!CD$45)*100</f>
        <v>0.85435789403287021</v>
      </c>
      <c r="AF29" s="232">
        <f>('Summary Data'!CE29/'Summary Data'!CE$45)*100</f>
        <v>0.86907949859534406</v>
      </c>
      <c r="AG29" s="232">
        <f>('Summary Data'!CF29/'Summary Data'!CF$45)*100</f>
        <v>0.81788079470198671</v>
      </c>
      <c r="AH29" s="232">
        <f>('Summary Data'!CG29/'Summary Data'!CG$45)*100</f>
        <v>0.87905277578446073</v>
      </c>
      <c r="AI29" s="232">
        <f>('Summary Data'!CH29/'Summary Data'!CH$45)*100</f>
        <v>0.87295477995970971</v>
      </c>
      <c r="AJ29" s="232">
        <f>('Summary Data'!CI29/'Summary Data'!CI$45)*100</f>
        <v>0.8708151565294423</v>
      </c>
      <c r="AK29" s="232">
        <f>('Summary Data'!CJ29/'Summary Data'!CJ$45)*100</f>
        <v>1.3882425934543199</v>
      </c>
      <c r="AL29" s="232">
        <f>('Summary Data'!CK29/'Summary Data'!CK$45)*100</f>
        <v>0.96763623045933811</v>
      </c>
      <c r="AM29" s="232">
        <f>('Summary Data'!CL29/'Summary Data'!CL$45)*100</f>
        <v>1.108353056629914</v>
      </c>
      <c r="AN29" s="232">
        <f>('Summary Data'!CM29/'Summary Data'!CM$45)*100</f>
        <v>0.98244573377574285</v>
      </c>
      <c r="AO29" s="232">
        <f>('Summary Data'!CN29/'Summary Data'!CN$45)*100</f>
        <v>0.86367387674414142</v>
      </c>
      <c r="AP29" s="232">
        <f>('Summary Data'!CO29/'Summary Data'!CO$45)*100</f>
        <v>0.85006109268633256</v>
      </c>
      <c r="AQ29" s="232">
        <f>('Summary Data'!CP29/'Summary Data'!CP$45)*100</f>
        <v>0.85101156322928173</v>
      </c>
      <c r="AR29" s="232">
        <f>('Summary Data'!CQ29/'Summary Data'!CQ$45)*100</f>
        <v>0.86581562217715125</v>
      </c>
      <c r="AS29" s="232">
        <f>('Summary Data'!CR29/'Summary Data'!CR$45)*100</f>
        <v>0.85660411241806589</v>
      </c>
      <c r="AT29" s="232">
        <f>('Summary Data'!CS29/'Summary Data'!CS$45)*100</f>
        <v>0.85793007869858595</v>
      </c>
      <c r="AU29" s="232" t="e">
        <f>('Summary Data'!CT29/'Summary Data'!CT$45)*100</f>
        <v>#DIV/0!</v>
      </c>
      <c r="AV29" s="232" t="e">
        <f>('Summary Data'!CU29/'Summary Data'!CU$45)*100</f>
        <v>#DIV/0!</v>
      </c>
      <c r="AW29" s="232">
        <f>('Summary Data'!CV29/'Summary Data'!CV$45)*100</f>
        <v>0.77016917265605478</v>
      </c>
      <c r="AX29" s="232" t="e">
        <f>('Summary Data'!CW29/'Summary Data'!CW$45)*100</f>
        <v>#DIV/0!</v>
      </c>
      <c r="AY29" s="232">
        <f>('Summary Data'!CX29/'Summary Data'!CX$45)*100</f>
        <v>0.85605994597891433</v>
      </c>
      <c r="AZ29" s="231">
        <f>('Summary Data'!DG29/'Summary Data'!DG$45)*100</f>
        <v>0.98997874278773157</v>
      </c>
      <c r="BA29" s="230">
        <f>('Summary Data'!DH29/'Summary Data'!DH$45)*100</f>
        <v>1.4181295683138628</v>
      </c>
      <c r="BB29" s="230">
        <f>('Summary Data'!DI29/'Summary Data'!DI$45)*100</f>
        <v>1.3248511731061048</v>
      </c>
      <c r="BC29" s="230" t="e">
        <f>('Summary Data'!DJ29/'Summary Data'!DJ$45)*100</f>
        <v>#DIV/0!</v>
      </c>
      <c r="BD29" s="230" t="e">
        <f>('Summary Data'!DK29/'Summary Data'!DK$45)*100</f>
        <v>#DIV/0!</v>
      </c>
      <c r="BE29" s="230">
        <f>('Summary Data'!DL29/'Summary Data'!DL$45)*100</f>
        <v>1.0206228956228958</v>
      </c>
      <c r="BF29" s="230" t="e">
        <f>('Summary Data'!DM29/'Summary Data'!DM$45)*100</f>
        <v>#DIV/0!</v>
      </c>
      <c r="BG29" s="230">
        <f>('Summary Data'!DN29/'Summary Data'!DN$45)*100</f>
        <v>0.37426735400042366</v>
      </c>
      <c r="BH29" s="231">
        <f>('Summary Data'!DW29/'Summary Data'!DW$45)*100</f>
        <v>1.7177412287108178</v>
      </c>
      <c r="BI29" s="230">
        <f>('Summary Data'!DX29/'Summary Data'!DX$45)*100</f>
        <v>1.5052989844766043</v>
      </c>
      <c r="BJ29" s="230">
        <f>('Summary Data'!DY29/'Summary Data'!DY$45)*100</f>
        <v>1.3198264917477782</v>
      </c>
      <c r="BK29" s="230" t="e">
        <f>('Summary Data'!DZ29/'Summary Data'!DZ$45)*100</f>
        <v>#DIV/0!</v>
      </c>
      <c r="BL29" s="230" t="e">
        <f>('Summary Data'!EA29/'Summary Data'!EA$45)*100</f>
        <v>#DIV/0!</v>
      </c>
      <c r="BM29" s="230">
        <f>('Summary Data'!EB29/'Summary Data'!EB$45)*100</f>
        <v>1.3236932945557338</v>
      </c>
      <c r="BN29" s="230" t="e">
        <f>('Summary Data'!EC29/'Summary Data'!EC$45)*100</f>
        <v>#DIV/0!</v>
      </c>
      <c r="BO29" s="230">
        <f>('Summary Data'!ED29/'Summary Data'!ED$45)*100</f>
        <v>1.5168294238061679</v>
      </c>
      <c r="BP29" s="231">
        <f>('Summary Data'!EM29/'Summary Data'!EM$45)*100</f>
        <v>0.51267027977149549</v>
      </c>
      <c r="BQ29" s="230">
        <f>('Summary Data'!EN29/'Summary Data'!EN$45)*100</f>
        <v>0.26820546163849157</v>
      </c>
      <c r="BR29" s="230">
        <f>('Summary Data'!EO29/'Summary Data'!EO$45)*100</f>
        <v>0.85853812224322612</v>
      </c>
      <c r="BS29" s="230" t="e">
        <f>('Summary Data'!EP29/'Summary Data'!EP$45)*100</f>
        <v>#DIV/0!</v>
      </c>
      <c r="BT29" s="230" t="e">
        <f>('Summary Data'!EQ29/'Summary Data'!EQ$45)*100</f>
        <v>#DIV/0!</v>
      </c>
      <c r="BU29" s="230">
        <f>('Summary Data'!ER29/'Summary Data'!ER$45)*100</f>
        <v>0.14021105453472069</v>
      </c>
      <c r="BV29" s="230" t="e">
        <f>('Summary Data'!ES29/'Summary Data'!ES$45)*100</f>
        <v>#DIV/0!</v>
      </c>
      <c r="BW29" s="230">
        <f>('Summary Data'!ET29/'Summary Data'!ET$45)*100</f>
        <v>0</v>
      </c>
    </row>
    <row r="30" spans="1:75">
      <c r="A30" s="11" t="s">
        <v>77</v>
      </c>
      <c r="B30" s="232">
        <f>('Summary Data'!AB30/'Summary Data'!AB$45)*100</f>
        <v>6.311845199026263</v>
      </c>
      <c r="C30" s="232">
        <f>('Summary Data'!AC30/'Summary Data'!AC$45)*100</f>
        <v>6.2993745885450956</v>
      </c>
      <c r="D30" s="232">
        <f>('Summary Data'!AD30/'Summary Data'!AD$45)*100</f>
        <v>6.3740817479751373</v>
      </c>
      <c r="E30" s="232">
        <f>('Summary Data'!AE30/'Summary Data'!AE$45)*100</f>
        <v>6.4427167375678458</v>
      </c>
      <c r="F30" s="232">
        <f>('Summary Data'!AF30/'Summary Data'!AF$45)*100</f>
        <v>6.5257210269783608</v>
      </c>
      <c r="G30" s="232">
        <f>('Summary Data'!AG30/'Summary Data'!AG$45)*100</f>
        <v>6.1578027950310563</v>
      </c>
      <c r="H30" s="232">
        <f>('Summary Data'!AH30/'Summary Data'!AH$45)*100</f>
        <v>6.136542879676302</v>
      </c>
      <c r="I30" s="232">
        <f>('Summary Data'!AI30/'Summary Data'!AI$45)*100</f>
        <v>6.3034048041047992</v>
      </c>
      <c r="J30" s="232">
        <f>('Summary Data'!AJ30/'Summary Data'!AJ$45)*100</f>
        <v>6.1878602001954768</v>
      </c>
      <c r="K30" s="232">
        <f>('Summary Data'!AK30/'Summary Data'!AK$45)*100</f>
        <v>6.1396792408974692</v>
      </c>
      <c r="L30" s="232">
        <f>('Summary Data'!AL30/'Summary Data'!AL$45)*100</f>
        <v>8.820828034477886</v>
      </c>
      <c r="M30" s="232">
        <f>('Summary Data'!AM30/'Summary Data'!AM$45)*100</f>
        <v>5.7225049789776499</v>
      </c>
      <c r="N30" s="232">
        <f>('Summary Data'!AN30/'Summary Data'!AN$45)*100</f>
        <v>5.4532509765437087</v>
      </c>
      <c r="O30" s="232">
        <f>('Summary Data'!AO30/'Summary Data'!AO$45)*100</f>
        <v>6.0258817388082946</v>
      </c>
      <c r="P30" s="232">
        <f>('Summary Data'!AP30/'Summary Data'!AP$45)*100</f>
        <v>6.0941452070142086</v>
      </c>
      <c r="Q30" s="232">
        <f>('Summary Data'!AQ30/'Summary Data'!AQ$45)*100</f>
        <v>6.1477716840632386</v>
      </c>
      <c r="R30" s="232">
        <f>('Summary Data'!AR30/'Summary Data'!AR$45)*100</f>
        <v>6.06598945045313</v>
      </c>
      <c r="S30" s="232">
        <f>('Summary Data'!AS30/'Summary Data'!AS$45)*100</f>
        <v>6.2902222975864603</v>
      </c>
      <c r="T30" s="232">
        <f>('Summary Data'!AT30/'Summary Data'!AT$45)*100</f>
        <v>6.4663038789527825</v>
      </c>
      <c r="U30" s="232">
        <f>('Summary Data'!AU30/'Summary Data'!AU$45)*100</f>
        <v>6.4051576821500698</v>
      </c>
      <c r="V30" s="232" t="e">
        <f>('Summary Data'!AV30/'Summary Data'!AV$45)*100</f>
        <v>#DIV/0!</v>
      </c>
      <c r="W30" s="232" t="e">
        <f>('Summary Data'!AW30/'Summary Data'!AW$45)*100</f>
        <v>#DIV/0!</v>
      </c>
      <c r="X30" s="232">
        <f>('Summary Data'!AX30/'Summary Data'!AX$45)*100</f>
        <v>7.229430643396868</v>
      </c>
      <c r="Y30" s="232" t="e">
        <f>('Summary Data'!AY30/'Summary Data'!AY$45)*100</f>
        <v>#DIV/0!</v>
      </c>
      <c r="Z30" s="232">
        <f>('Summary Data'!AZ30/'Summary Data'!AZ$45)*100</f>
        <v>7.4620347394540945</v>
      </c>
      <c r="AA30" s="231">
        <f>('Summary Data'!BZ30/'Summary Data'!BZ$45)*100</f>
        <v>6.5902119213264641</v>
      </c>
      <c r="AB30" s="230">
        <f>('Summary Data'!CA30/'Summary Data'!CA$45)*100</f>
        <v>6.1324895749506183</v>
      </c>
      <c r="AC30" s="230">
        <f>('Summary Data'!CB30/'Summary Data'!CB$45)*100</f>
        <v>6.041131105398458</v>
      </c>
      <c r="AD30" s="230">
        <f>('Summary Data'!CC30/'Summary Data'!CC$45)*100</f>
        <v>5.9961543651329112</v>
      </c>
      <c r="AE30" s="230">
        <f>('Summary Data'!CD30/'Summary Data'!CD$45)*100</f>
        <v>6.1142599187440441</v>
      </c>
      <c r="AF30" s="232">
        <f>('Summary Data'!CE30/'Summary Data'!CE$45)*100</f>
        <v>6.0901279797598118</v>
      </c>
      <c r="AG30" s="232">
        <f>('Summary Data'!CF30/'Summary Data'!CF$45)*100</f>
        <v>5.9569536423841063</v>
      </c>
      <c r="AH30" s="232">
        <f>('Summary Data'!CG30/'Summary Data'!CG$45)*100</f>
        <v>5.9804944875725745</v>
      </c>
      <c r="AI30" s="232">
        <f>('Summary Data'!CH30/'Summary Data'!CH$45)*100</f>
        <v>6.2679135889414805</v>
      </c>
      <c r="AJ30" s="232">
        <f>('Summary Data'!CI30/'Summary Data'!CI$45)*100</f>
        <v>6.0422203279346141</v>
      </c>
      <c r="AK30" s="232">
        <f>('Summary Data'!CJ30/'Summary Data'!CJ$45)*100</f>
        <v>9.0933767643865355</v>
      </c>
      <c r="AL30" s="232">
        <f>('Summary Data'!CK30/'Summary Data'!CK$45)*100</f>
        <v>5.3971741937971043</v>
      </c>
      <c r="AM30" s="232">
        <f>('Summary Data'!CL30/'Summary Data'!CL$45)*100</f>
        <v>5.4532509765437087</v>
      </c>
      <c r="AN30" s="232">
        <f>('Summary Data'!CM30/'Summary Data'!CM$45)*100</f>
        <v>5.8557473075425879</v>
      </c>
      <c r="AO30" s="232">
        <f>('Summary Data'!CN30/'Summary Data'!CN$45)*100</f>
        <v>5.6944897606663725</v>
      </c>
      <c r="AP30" s="232">
        <f>('Summary Data'!CO30/'Summary Data'!CO$45)*100</f>
        <v>5.6536917437598184</v>
      </c>
      <c r="AQ30" s="232">
        <f>('Summary Data'!CP30/'Summary Data'!CP$45)*100</f>
        <v>5.7658226737555047</v>
      </c>
      <c r="AR30" s="232">
        <f>('Summary Data'!CQ30/'Summary Data'!CQ$45)*100</f>
        <v>5.6533669660661632</v>
      </c>
      <c r="AS30" s="232">
        <f>('Summary Data'!CR30/'Summary Data'!CR$45)*100</f>
        <v>5.8525635269821317</v>
      </c>
      <c r="AT30" s="232">
        <f>('Summary Data'!CS30/'Summary Data'!CS$45)*100</f>
        <v>5.9428156605236673</v>
      </c>
      <c r="AU30" s="232" t="e">
        <f>('Summary Data'!CT30/'Summary Data'!CT$45)*100</f>
        <v>#DIV/0!</v>
      </c>
      <c r="AV30" s="232" t="e">
        <f>('Summary Data'!CU30/'Summary Data'!CU$45)*100</f>
        <v>#DIV/0!</v>
      </c>
      <c r="AW30" s="232">
        <f>('Summary Data'!CV30/'Summary Data'!CV$45)*100</f>
        <v>6.9300527654070576</v>
      </c>
      <c r="AX30" s="232" t="e">
        <f>('Summary Data'!CW30/'Summary Data'!CW$45)*100</f>
        <v>#DIV/0!</v>
      </c>
      <c r="AY30" s="232">
        <f>('Summary Data'!CX30/'Summary Data'!CX$45)*100</f>
        <v>7.5629519909383989</v>
      </c>
      <c r="AZ30" s="231">
        <f>('Summary Data'!DG30/'Summary Data'!DG$45)*100</f>
        <v>6.7172790768296382</v>
      </c>
      <c r="BA30" s="230">
        <f>('Summary Data'!DH30/'Summary Data'!DH$45)*100</f>
        <v>7.1843568438808028</v>
      </c>
      <c r="BB30" s="230">
        <f>('Summary Data'!DI30/'Summary Data'!DI$45)*100</f>
        <v>6.665110306991946</v>
      </c>
      <c r="BC30" s="230" t="e">
        <f>('Summary Data'!DJ30/'Summary Data'!DJ$45)*100</f>
        <v>#DIV/0!</v>
      </c>
      <c r="BD30" s="230" t="e">
        <f>('Summary Data'!DK30/'Summary Data'!DK$45)*100</f>
        <v>#DIV/0!</v>
      </c>
      <c r="BE30" s="230">
        <f>('Summary Data'!DL30/'Summary Data'!DL$45)*100</f>
        <v>7.5126262626262621</v>
      </c>
      <c r="BF30" s="230" t="e">
        <f>('Summary Data'!DM30/'Summary Data'!DM$45)*100</f>
        <v>#DIV/0!</v>
      </c>
      <c r="BG30" s="230">
        <f>('Summary Data'!DN30/'Summary Data'!DN$45)*100</f>
        <v>7.386484005366853</v>
      </c>
      <c r="BH30" s="231">
        <f>('Summary Data'!DW30/'Summary Data'!DW$45)*100</f>
        <v>6.7657970845140376</v>
      </c>
      <c r="BI30" s="230">
        <f>('Summary Data'!DX30/'Summary Data'!DX$45)*100</f>
        <v>7.0367193336838314</v>
      </c>
      <c r="BJ30" s="230">
        <f>('Summary Data'!DY30/'Summary Data'!DY$45)*100</f>
        <v>7.0937367752856542</v>
      </c>
      <c r="BK30" s="230" t="e">
        <f>('Summary Data'!DZ30/'Summary Data'!DZ$45)*100</f>
        <v>#DIV/0!</v>
      </c>
      <c r="BL30" s="230" t="e">
        <f>('Summary Data'!EA30/'Summary Data'!EA$45)*100</f>
        <v>#DIV/0!</v>
      </c>
      <c r="BM30" s="230">
        <f>('Summary Data'!EB30/'Summary Data'!EB$45)*100</f>
        <v>7.7084069473512535</v>
      </c>
      <c r="BN30" s="230" t="e">
        <f>('Summary Data'!EC30/'Summary Data'!EC$45)*100</f>
        <v>#DIV/0!</v>
      </c>
      <c r="BO30" s="230">
        <f>('Summary Data'!ED30/'Summary Data'!ED$45)*100</f>
        <v>7.4197120708748621</v>
      </c>
      <c r="BP30" s="231">
        <f>('Summary Data'!EM30/'Summary Data'!EM$45)*100</f>
        <v>6.9723158048923386</v>
      </c>
      <c r="BQ30" s="230">
        <f>('Summary Data'!EN30/'Summary Data'!EN$45)*100</f>
        <v>6.8514304291287385</v>
      </c>
      <c r="BR30" s="230">
        <f>('Summary Data'!EO30/'Summary Data'!EO$45)*100</f>
        <v>6.4587271581600509</v>
      </c>
      <c r="BS30" s="230" t="e">
        <f>('Summary Data'!EP30/'Summary Data'!EP$45)*100</f>
        <v>#DIV/0!</v>
      </c>
      <c r="BT30" s="230" t="e">
        <f>('Summary Data'!EQ30/'Summary Data'!EQ$45)*100</f>
        <v>#DIV/0!</v>
      </c>
      <c r="BU30" s="230">
        <f>('Summary Data'!ER30/'Summary Data'!ER$45)*100</f>
        <v>7.2983543649915132</v>
      </c>
      <c r="BV30" s="230" t="e">
        <f>('Summary Data'!ES30/'Summary Data'!ES$45)*100</f>
        <v>#DIV/0!</v>
      </c>
      <c r="BW30" s="230">
        <f>('Summary Data'!ET30/'Summary Data'!ET$45)*100</f>
        <v>7.376740684983063</v>
      </c>
    </row>
    <row r="31" spans="1:75">
      <c r="A31" s="11" t="s">
        <v>54</v>
      </c>
      <c r="B31" s="232">
        <f>('Summary Data'!AB31/'Summary Data'!AB$45)*100</f>
        <v>5.6878889341231798</v>
      </c>
      <c r="C31" s="232">
        <f>('Summary Data'!AC31/'Summary Data'!AC$45)*100</f>
        <v>5.7669519420671493</v>
      </c>
      <c r="D31" s="232">
        <f>('Summary Data'!AD31/'Summary Data'!AD$45)*100</f>
        <v>5.7954417027688834</v>
      </c>
      <c r="E31" s="232">
        <f>('Summary Data'!AE31/'Summary Data'!AE$45)*100</f>
        <v>5.7848026991345165</v>
      </c>
      <c r="F31" s="232">
        <f>('Summary Data'!AF31/'Summary Data'!AF$45)*100</f>
        <v>5.5364109569194788</v>
      </c>
      <c r="G31" s="232">
        <f>('Summary Data'!AG31/'Summary Data'!AG$45)*100</f>
        <v>5.5651064773735586</v>
      </c>
      <c r="H31" s="232">
        <f>('Summary Data'!AH31/'Summary Data'!AH$45)*100</f>
        <v>5.6681411377430306</v>
      </c>
      <c r="I31" s="232">
        <f>('Summary Data'!AI31/'Summary Data'!AI$45)*100</f>
        <v>5.613754387900773</v>
      </c>
      <c r="J31" s="232">
        <f>('Summary Data'!AJ31/'Summary Data'!AJ$45)*100</f>
        <v>5.5171716490849647</v>
      </c>
      <c r="K31" s="232">
        <f>('Summary Data'!AK31/'Summary Data'!AK$45)*100</f>
        <v>5.430755137477953</v>
      </c>
      <c r="L31" s="232">
        <f>('Summary Data'!AL31/'Summary Data'!AL$45)*100</f>
        <v>10.654232019217183</v>
      </c>
      <c r="M31" s="232">
        <f>('Summary Data'!AM31/'Summary Data'!AM$45)*100</f>
        <v>5.405620712547023</v>
      </c>
      <c r="N31" s="232">
        <f>('Summary Data'!AN31/'Summary Data'!AN$45)*100</f>
        <v>5.3820546864476899</v>
      </c>
      <c r="O31" s="232">
        <f>('Summary Data'!AO31/'Summary Data'!AO$45)*100</f>
        <v>5.2453881839843053</v>
      </c>
      <c r="P31" s="232">
        <f>('Summary Data'!AP31/'Summary Data'!AP$45)*100</f>
        <v>5.3149773379279903</v>
      </c>
      <c r="Q31" s="232">
        <f>('Summary Data'!AQ31/'Summary Data'!AQ$45)*100</f>
        <v>5.3677404828151891</v>
      </c>
      <c r="R31" s="232">
        <f>('Summary Data'!AR31/'Summary Data'!AR$45)*100</f>
        <v>5.2489473931349684</v>
      </c>
      <c r="S31" s="232">
        <f>('Summary Data'!AS31/'Summary Data'!AS$45)*100</f>
        <v>5.1072729181302128</v>
      </c>
      <c r="T31" s="232">
        <f>('Summary Data'!AT31/'Summary Data'!AT$45)*100</f>
        <v>5.1622590171549927</v>
      </c>
      <c r="U31" s="232">
        <f>('Summary Data'!AU31/'Summary Data'!AU$45)*100</f>
        <v>5.1491377971104546</v>
      </c>
      <c r="V31" s="232" t="e">
        <f>('Summary Data'!AV31/'Summary Data'!AV$45)*100</f>
        <v>#DIV/0!</v>
      </c>
      <c r="W31" s="232" t="e">
        <f>('Summary Data'!AW31/'Summary Data'!AW$45)*100</f>
        <v>#DIV/0!</v>
      </c>
      <c r="X31" s="232">
        <f>('Summary Data'!AX31/'Summary Data'!AX$45)*100</f>
        <v>5.1784718147109752</v>
      </c>
      <c r="Y31" s="232" t="e">
        <f>('Summary Data'!AY31/'Summary Data'!AY$45)*100</f>
        <v>#DIV/0!</v>
      </c>
      <c r="Z31" s="232">
        <f>('Summary Data'!AZ31/'Summary Data'!AZ$45)*100</f>
        <v>4.8377171215880894</v>
      </c>
      <c r="AA31" s="231">
        <f>('Summary Data'!BZ31/'Summary Data'!BZ$45)*100</f>
        <v>5.8283377107684906</v>
      </c>
      <c r="AB31" s="230">
        <f>('Summary Data'!CA31/'Summary Data'!CA$45)*100</f>
        <v>5.9239885873143612</v>
      </c>
      <c r="AC31" s="230">
        <f>('Summary Data'!CB31/'Summary Data'!CB$45)*100</f>
        <v>6.015051600163928</v>
      </c>
      <c r="AD31" s="230">
        <f>('Summary Data'!CC31/'Summary Data'!CC$45)*100</f>
        <v>5.9877209553366617</v>
      </c>
      <c r="AE31" s="230">
        <f>('Summary Data'!CD31/'Summary Data'!CD$45)*100</f>
        <v>5.7046362709200649</v>
      </c>
      <c r="AF31" s="232">
        <f>('Summary Data'!CE31/'Summary Data'!CE$45)*100</f>
        <v>5.7993395652959636</v>
      </c>
      <c r="AG31" s="232">
        <f>('Summary Data'!CF31/'Summary Data'!CF$45)*100</f>
        <v>5.8129139072847682</v>
      </c>
      <c r="AH31" s="232">
        <f>('Summary Data'!CG31/'Summary Data'!CG$45)*100</f>
        <v>5.7277056559462451</v>
      </c>
      <c r="AI31" s="232">
        <f>('Summary Data'!CH31/'Summary Data'!CH$45)*100</f>
        <v>5.5554645658974406</v>
      </c>
      <c r="AJ31" s="232">
        <f>('Summary Data'!CI31/'Summary Data'!CI$45)*100</f>
        <v>5.5524912667769808</v>
      </c>
      <c r="AK31" s="232">
        <f>('Summary Data'!CJ31/'Summary Data'!CJ$45)*100</f>
        <v>10.749185667752444</v>
      </c>
      <c r="AL31" s="232">
        <f>('Summary Data'!CK31/'Summary Data'!CK$45)*100</f>
        <v>5.5012625532489059</v>
      </c>
      <c r="AM31" s="232">
        <f>('Summary Data'!CL31/'Summary Data'!CL$45)*100</f>
        <v>5.3820546864476899</v>
      </c>
      <c r="AN31" s="232">
        <f>('Summary Data'!CM31/'Summary Data'!CM$45)*100</f>
        <v>5.2570115112981259</v>
      </c>
      <c r="AO31" s="232">
        <f>('Summary Data'!CN31/'Summary Data'!CN$45)*100</f>
        <v>5.3816478897568274</v>
      </c>
      <c r="AP31" s="232">
        <f>('Summary Data'!CO31/'Summary Data'!CO$45)*100</f>
        <v>5.342991796124978</v>
      </c>
      <c r="AQ31" s="232">
        <f>('Summary Data'!CP31/'Summary Data'!CP$45)*100</f>
        <v>5.4219087224298574</v>
      </c>
      <c r="AR31" s="232">
        <f>('Summary Data'!CQ31/'Summary Data'!CQ$45)*100</f>
        <v>5.1403541663115915</v>
      </c>
      <c r="AS31" s="232">
        <f>('Summary Data'!CR31/'Summary Data'!CR$45)*100</f>
        <v>5.0821585705306633</v>
      </c>
      <c r="AT31" s="232">
        <f>('Summary Data'!CS31/'Summary Data'!CS$45)*100</f>
        <v>5.1178828925442579</v>
      </c>
      <c r="AU31" s="232" t="e">
        <f>('Summary Data'!CT31/'Summary Data'!CT$45)*100</f>
        <v>#DIV/0!</v>
      </c>
      <c r="AV31" s="232" t="e">
        <f>('Summary Data'!CU31/'Summary Data'!CU$45)*100</f>
        <v>#DIV/0!</v>
      </c>
      <c r="AW31" s="232">
        <f>('Summary Data'!CV31/'Summary Data'!CV$45)*100</f>
        <v>5.2030512809206755</v>
      </c>
      <c r="AX31" s="232" t="e">
        <f>('Summary Data'!CW31/'Summary Data'!CW$45)*100</f>
        <v>#DIV/0!</v>
      </c>
      <c r="AY31" s="232">
        <f>('Summary Data'!CX31/'Summary Data'!CX$45)*100</f>
        <v>4.8553628997124685</v>
      </c>
      <c r="AZ31" s="231">
        <f>('Summary Data'!DG31/'Summary Data'!DG$45)*100</f>
        <v>5.217127239599149</v>
      </c>
      <c r="BA31" s="230">
        <f>('Summary Data'!DH31/'Summary Data'!DH$45)*100</f>
        <v>5.0415443243580933</v>
      </c>
      <c r="BB31" s="230">
        <f>('Summary Data'!DI31/'Summary Data'!DI$45)*100</f>
        <v>5.171005019259951</v>
      </c>
      <c r="BC31" s="230" t="e">
        <f>('Summary Data'!DJ31/'Summary Data'!DJ$45)*100</f>
        <v>#DIV/0!</v>
      </c>
      <c r="BD31" s="230" t="e">
        <f>('Summary Data'!DK31/'Summary Data'!DK$45)*100</f>
        <v>#DIV/0!</v>
      </c>
      <c r="BE31" s="230">
        <f>('Summary Data'!DL31/'Summary Data'!DL$45)*100</f>
        <v>4.8663720538720545</v>
      </c>
      <c r="BF31" s="230" t="e">
        <f>('Summary Data'!DM31/'Summary Data'!DM$45)*100</f>
        <v>#DIV/0!</v>
      </c>
      <c r="BG31" s="230">
        <f>('Summary Data'!DN31/'Summary Data'!DN$45)*100</f>
        <v>4.6536261563448909</v>
      </c>
      <c r="BH31" s="231">
        <f>('Summary Data'!DW31/'Summary Data'!DW$45)*100</f>
        <v>4.9779439689170628</v>
      </c>
      <c r="BI31" s="230">
        <f>('Summary Data'!DX31/'Summary Data'!DX$45)*100</f>
        <v>5.3958327568554747</v>
      </c>
      <c r="BJ31" s="230">
        <f>('Summary Data'!DY31/'Summary Data'!DY$45)*100</f>
        <v>5.3057553956834536</v>
      </c>
      <c r="BK31" s="230" t="e">
        <f>('Summary Data'!DZ31/'Summary Data'!DZ$45)*100</f>
        <v>#DIV/0!</v>
      </c>
      <c r="BL31" s="230" t="e">
        <f>('Summary Data'!EA31/'Summary Data'!EA$45)*100</f>
        <v>#DIV/0!</v>
      </c>
      <c r="BM31" s="230">
        <f>('Summary Data'!EB31/'Summary Data'!EB$45)*100</f>
        <v>5.4279579244924028</v>
      </c>
      <c r="BN31" s="230" t="e">
        <f>('Summary Data'!EC31/'Summary Data'!EC$45)*100</f>
        <v>#DIV/0!</v>
      </c>
      <c r="BO31" s="230">
        <f>('Summary Data'!ED31/'Summary Data'!ED$45)*100</f>
        <v>5.0203026947212992</v>
      </c>
      <c r="BP31" s="231">
        <f>('Summary Data'!EM31/'Summary Data'!EM$45)*100</f>
        <v>5.324447048483961</v>
      </c>
      <c r="BQ31" s="230">
        <f>('Summary Data'!EN31/'Summary Data'!EN$45)*100</f>
        <v>5.1690507152145644</v>
      </c>
      <c r="BR31" s="230">
        <f>('Summary Data'!EO31/'Summary Data'!EO$45)*100</f>
        <v>5.0015752993068689</v>
      </c>
      <c r="BS31" s="230" t="e">
        <f>('Summary Data'!EP31/'Summary Data'!EP$45)*100</f>
        <v>#DIV/0!</v>
      </c>
      <c r="BT31" s="230" t="e">
        <f>('Summary Data'!EQ31/'Summary Data'!EQ$45)*100</f>
        <v>#DIV/0!</v>
      </c>
      <c r="BU31" s="230">
        <f>('Summary Data'!ER31/'Summary Data'!ER$45)*100</f>
        <v>4.966423142203527</v>
      </c>
      <c r="BV31" s="230" t="e">
        <f>('Summary Data'!ES31/'Summary Data'!ES$45)*100</f>
        <v>#DIV/0!</v>
      </c>
      <c r="BW31" s="230">
        <f>('Summary Data'!ET31/'Summary Data'!ET$45)*100</f>
        <v>4.5351900639819345</v>
      </c>
    </row>
    <row r="32" spans="1:75">
      <c r="A32" s="11" t="s">
        <v>56</v>
      </c>
      <c r="B32" s="232">
        <f>('Summary Data'!AB32/'Summary Data'!AB$45)*100</f>
        <v>7.6951836558353621</v>
      </c>
      <c r="C32" s="232">
        <f>('Summary Data'!AC32/'Summary Data'!AC$45)*100</f>
        <v>7.5765306122448983</v>
      </c>
      <c r="D32" s="232">
        <f>('Summary Data'!AD32/'Summary Data'!AD$45)*100</f>
        <v>7.6956112262196275</v>
      </c>
      <c r="E32" s="232">
        <f>('Summary Data'!AE32/'Summary Data'!AE$45)*100</f>
        <v>7.7086695027138035</v>
      </c>
      <c r="F32" s="232">
        <f>('Summary Data'!AF32/'Summary Data'!AF$45)*100</f>
        <v>7.8585990293171069</v>
      </c>
      <c r="G32" s="232">
        <f>('Summary Data'!AG32/'Summary Data'!AG$45)*100</f>
        <v>7.5026342058562552</v>
      </c>
      <c r="H32" s="232">
        <f>('Summary Data'!AH32/'Summary Data'!AH$45)*100</f>
        <v>7.5479203099818264</v>
      </c>
      <c r="I32" s="232">
        <f>('Summary Data'!AI32/'Summary Data'!AI$45)*100</f>
        <v>7.6192577982220815</v>
      </c>
      <c r="J32" s="232">
        <f>('Summary Data'!AJ32/'Summary Data'!AJ$45)*100</f>
        <v>7.3378045903407365</v>
      </c>
      <c r="K32" s="232">
        <f>('Summary Data'!AK32/'Summary Data'!AK$45)*100</f>
        <v>7.2813410082172307</v>
      </c>
      <c r="L32" s="232">
        <f>('Summary Data'!AL32/'Summary Data'!AL$45)*100</f>
        <v>1.6638406104281473</v>
      </c>
      <c r="M32" s="232">
        <f>('Summary Data'!AM32/'Summary Data'!AM$45)*100</f>
        <v>6.8439920336357591</v>
      </c>
      <c r="N32" s="232">
        <f>('Summary Data'!AN32/'Summary Data'!AN$45)*100</f>
        <v>6.5846947218534124</v>
      </c>
      <c r="O32" s="232">
        <f>('Summary Data'!AO32/'Summary Data'!AO$45)*100</f>
        <v>6.8400535484251206</v>
      </c>
      <c r="P32" s="232">
        <f>('Summary Data'!AP32/'Summary Data'!AP$45)*100</f>
        <v>6.8155969376495955</v>
      </c>
      <c r="Q32" s="232">
        <f>('Summary Data'!AQ32/'Summary Data'!AQ$45)*100</f>
        <v>6.8208501535937733</v>
      </c>
      <c r="R32" s="232">
        <f>('Summary Data'!AR32/'Summary Data'!AR$45)*100</f>
        <v>6.7867708056159906</v>
      </c>
      <c r="S32" s="232">
        <f>('Summary Data'!AS32/'Summary Data'!AS$45)*100</f>
        <v>6.6858845473704607</v>
      </c>
      <c r="T32" s="232">
        <f>('Summary Data'!AT32/'Summary Data'!AT$45)*100</f>
        <v>6.7665991970003656</v>
      </c>
      <c r="U32" s="232">
        <f>('Summary Data'!AU32/'Summary Data'!AU$45)*100</f>
        <v>6.8494640360416348</v>
      </c>
      <c r="V32" s="232" t="e">
        <f>('Summary Data'!AV32/'Summary Data'!AV$45)*100</f>
        <v>#DIV/0!</v>
      </c>
      <c r="W32" s="232" t="e">
        <f>('Summary Data'!AW32/'Summary Data'!AW$45)*100</f>
        <v>#DIV/0!</v>
      </c>
      <c r="X32" s="232">
        <f>('Summary Data'!AX32/'Summary Data'!AX$45)*100</f>
        <v>7.1649533082668633</v>
      </c>
      <c r="Y32" s="232" t="e">
        <f>('Summary Data'!AY32/'Summary Data'!AY$45)*100</f>
        <v>#DIV/0!</v>
      </c>
      <c r="Z32" s="232">
        <f>('Summary Data'!AZ32/'Summary Data'!AZ$45)*100</f>
        <v>7.1831265508684865</v>
      </c>
      <c r="AA32" s="231">
        <f>('Summary Data'!BZ32/'Summary Data'!BZ$45)*100</f>
        <v>7.1074844116526661</v>
      </c>
      <c r="AB32" s="230">
        <f>('Summary Data'!CA32/'Summary Data'!CA$45)*100</f>
        <v>7.2774160509181351</v>
      </c>
      <c r="AC32" s="230">
        <f>('Summary Data'!CB32/'Summary Data'!CB$45)*100</f>
        <v>7.1700011176930811</v>
      </c>
      <c r="AD32" s="230">
        <f>('Summary Data'!CC32/'Summary Data'!CC$45)*100</f>
        <v>7.2021319659964913</v>
      </c>
      <c r="AE32" s="230">
        <f>('Summary Data'!CD32/'Summary Data'!CD$45)*100</f>
        <v>7.2561903328819106</v>
      </c>
      <c r="AF32" s="232">
        <f>('Summary Data'!CE32/'Summary Data'!CE$45)*100</f>
        <v>7.1974239760797785</v>
      </c>
      <c r="AG32" s="232">
        <f>('Summary Data'!CF32/'Summary Data'!CF$45)*100</f>
        <v>7.0546357615894033</v>
      </c>
      <c r="AH32" s="232">
        <f>('Summary Data'!CG32/'Summary Data'!CG$45)*100</f>
        <v>7.065040120033923</v>
      </c>
      <c r="AI32" s="232">
        <f>('Summary Data'!CH32/'Summary Data'!CH$45)*100</f>
        <v>6.8935584781433743</v>
      </c>
      <c r="AJ32" s="232">
        <f>('Summary Data'!CI32/'Summary Data'!CI$45)*100</f>
        <v>6.7809924952782099</v>
      </c>
      <c r="AK32" s="232">
        <f>('Summary Data'!CJ32/'Summary Data'!CJ$45)*100</f>
        <v>0.74841011323096018</v>
      </c>
      <c r="AL32" s="232">
        <f>('Summary Data'!CK32/'Summary Data'!CK$45)*100</f>
        <v>6.7426126178222399</v>
      </c>
      <c r="AM32" s="232">
        <f>('Summary Data'!CL32/'Summary Data'!CL$45)*100</f>
        <v>6.5846947218534124</v>
      </c>
      <c r="AN32" s="232">
        <f>('Summary Data'!CM32/'Summary Data'!CM$45)*100</f>
        <v>6.676923647283445</v>
      </c>
      <c r="AO32" s="232">
        <f>('Summary Data'!CN32/'Summary Data'!CN$45)*100</f>
        <v>6.6214997217050851</v>
      </c>
      <c r="AP32" s="232">
        <f>('Summary Data'!CO32/'Summary Data'!CO$45)*100</f>
        <v>6.5718275440740088</v>
      </c>
      <c r="AQ32" s="232">
        <f>('Summary Data'!CP32/'Summary Data'!CP$45)*100</f>
        <v>6.6975487357652961</v>
      </c>
      <c r="AR32" s="232">
        <f>('Summary Data'!CQ32/'Summary Data'!CQ$45)*100</f>
        <v>6.2890937910111981</v>
      </c>
      <c r="AS32" s="232">
        <f>('Summary Data'!CR32/'Summary Data'!CR$45)*100</f>
        <v>6.4918739337343991</v>
      </c>
      <c r="AT32" s="232">
        <f>('Summary Data'!CS32/'Summary Data'!CS$45)*100</f>
        <v>6.4790219597102832</v>
      </c>
      <c r="AU32" s="232" t="e">
        <f>('Summary Data'!CT32/'Summary Data'!CT$45)*100</f>
        <v>#DIV/0!</v>
      </c>
      <c r="AV32" s="232" t="e">
        <f>('Summary Data'!CU32/'Summary Data'!CU$45)*100</f>
        <v>#DIV/0!</v>
      </c>
      <c r="AW32" s="232">
        <f>('Summary Data'!CV32/'Summary Data'!CV$45)*100</f>
        <v>7.0976086541146728</v>
      </c>
      <c r="AX32" s="232" t="e">
        <f>('Summary Data'!CW32/'Summary Data'!CW$45)*100</f>
        <v>#DIV/0!</v>
      </c>
      <c r="AY32" s="232">
        <f>('Summary Data'!CX32/'Summary Data'!CX$45)*100</f>
        <v>6.7156051232900582</v>
      </c>
      <c r="AZ32" s="231">
        <f>('Summary Data'!DG32/'Summary Data'!DG$45)*100</f>
        <v>8.4421500151837225</v>
      </c>
      <c r="BA32" s="230">
        <f>('Summary Data'!DH32/'Summary Data'!DH$45)*100</f>
        <v>8.7524208158930463</v>
      </c>
      <c r="BB32" s="230">
        <f>('Summary Data'!DI32/'Summary Data'!DI$45)*100</f>
        <v>9.0288315629742026</v>
      </c>
      <c r="BC32" s="230" t="e">
        <f>('Summary Data'!DJ32/'Summary Data'!DJ$45)*100</f>
        <v>#DIV/0!</v>
      </c>
      <c r="BD32" s="230" t="e">
        <f>('Summary Data'!DK32/'Summary Data'!DK$45)*100</f>
        <v>#DIV/0!</v>
      </c>
      <c r="BE32" s="230">
        <f>('Summary Data'!DL32/'Summary Data'!DL$45)*100</f>
        <v>8.3280723905723892</v>
      </c>
      <c r="BF32" s="230" t="e">
        <f>('Summary Data'!DM32/'Summary Data'!DM$45)*100</f>
        <v>#DIV/0!</v>
      </c>
      <c r="BG32" s="230">
        <f>('Summary Data'!DN32/'Summary Data'!DN$45)*100</f>
        <v>8.6717039757079295</v>
      </c>
      <c r="BH32" s="231">
        <f>('Summary Data'!DW32/'Summary Data'!DW$45)*100</f>
        <v>6.5408547807542874</v>
      </c>
      <c r="BI32" s="230">
        <f>('Summary Data'!DX32/'Summary Data'!DX$45)*100</f>
        <v>6.4611638396192479</v>
      </c>
      <c r="BJ32" s="230">
        <f>('Summary Data'!DY32/'Summary Data'!DY$45)*100</f>
        <v>6.6017774016081248</v>
      </c>
      <c r="BK32" s="230" t="e">
        <f>('Summary Data'!DZ32/'Summary Data'!DZ$45)*100</f>
        <v>#DIV/0!</v>
      </c>
      <c r="BL32" s="230" t="e">
        <f>('Summary Data'!EA32/'Summary Data'!EA$45)*100</f>
        <v>#DIV/0!</v>
      </c>
      <c r="BM32" s="230">
        <f>('Summary Data'!EB32/'Summary Data'!EB$45)*100</f>
        <v>6.9799679269386532</v>
      </c>
      <c r="BN32" s="230" t="e">
        <f>('Summary Data'!EC32/'Summary Data'!EC$45)*100</f>
        <v>#DIV/0!</v>
      </c>
      <c r="BO32" s="230">
        <f>('Summary Data'!ED32/'Summary Data'!ED$45)*100</f>
        <v>7.2015839457699915</v>
      </c>
      <c r="BP32" s="231">
        <f>('Summary Data'!EM32/'Summary Data'!EM$45)*100</f>
        <v>6.6720374981690354</v>
      </c>
      <c r="BQ32" s="230">
        <f>('Summary Data'!EN32/'Summary Data'!EN$45)*100</f>
        <v>6.4775682704811448</v>
      </c>
      <c r="BR32" s="230">
        <f>('Summary Data'!EO32/'Summary Data'!EO$45)*100</f>
        <v>6.6792690611216132</v>
      </c>
      <c r="BS32" s="230" t="e">
        <f>('Summary Data'!EP32/'Summary Data'!EP$45)*100</f>
        <v>#DIV/0!</v>
      </c>
      <c r="BT32" s="230" t="e">
        <f>('Summary Data'!EQ32/'Summary Data'!EQ$45)*100</f>
        <v>#DIV/0!</v>
      </c>
      <c r="BU32" s="230">
        <f>('Summary Data'!ER32/'Summary Data'!ER$45)*100</f>
        <v>6.7153715592945167</v>
      </c>
      <c r="BV32" s="230" t="e">
        <f>('Summary Data'!ES32/'Summary Data'!ES$45)*100</f>
        <v>#DIV/0!</v>
      </c>
      <c r="BW32" s="230">
        <f>('Summary Data'!ET32/'Summary Data'!ET$45)*100</f>
        <v>7.1321038765525024</v>
      </c>
    </row>
    <row r="33" spans="1:75">
      <c r="A33" s="11"/>
      <c r="B33" s="232"/>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1"/>
      <c r="AB33" s="230"/>
      <c r="AC33" s="230"/>
      <c r="AD33" s="230"/>
      <c r="AE33" s="230"/>
      <c r="AF33" s="232"/>
      <c r="AG33" s="232"/>
      <c r="AH33" s="232"/>
      <c r="AI33" s="232"/>
      <c r="AJ33" s="232"/>
      <c r="AK33" s="232"/>
      <c r="AL33" s="232"/>
      <c r="AM33" s="232"/>
      <c r="AN33" s="232"/>
      <c r="AO33" s="232"/>
      <c r="AP33" s="232"/>
      <c r="AQ33" s="232"/>
      <c r="AR33" s="232"/>
      <c r="AS33" s="232"/>
      <c r="AT33" s="232"/>
      <c r="AU33" s="232"/>
      <c r="AV33" s="232"/>
      <c r="AW33" s="232"/>
      <c r="AX33" s="232"/>
      <c r="AY33" s="232"/>
      <c r="AZ33" s="231"/>
      <c r="BA33" s="230"/>
      <c r="BB33" s="230"/>
      <c r="BC33" s="230"/>
      <c r="BD33" s="230"/>
      <c r="BE33" s="230"/>
      <c r="BF33" s="230"/>
      <c r="BG33" s="230"/>
      <c r="BH33" s="231"/>
      <c r="BI33" s="230"/>
      <c r="BJ33" s="230"/>
      <c r="BK33" s="230"/>
      <c r="BL33" s="230"/>
      <c r="BM33" s="230"/>
      <c r="BN33" s="230"/>
      <c r="BO33" s="230"/>
      <c r="BP33" s="231"/>
      <c r="BQ33" s="230"/>
      <c r="BR33" s="230"/>
      <c r="BS33" s="230"/>
      <c r="BT33" s="230"/>
      <c r="BU33" s="230"/>
      <c r="BV33" s="230"/>
      <c r="BW33" s="230"/>
    </row>
    <row r="34" spans="1:75">
      <c r="A34" s="33" t="s">
        <v>58</v>
      </c>
      <c r="B34" s="233">
        <f>('Summary Data'!AB34/'Summary Data'!AB$45)*100</f>
        <v>8.7819144074907989</v>
      </c>
      <c r="C34" s="233">
        <f>('Summary Data'!AC34/'Summary Data'!AC$45)*100</f>
        <v>9.2190585911784062</v>
      </c>
      <c r="D34" s="233">
        <f>('Summary Data'!AD34/'Summary Data'!AD$45)*100</f>
        <v>9.0759088340553777</v>
      </c>
      <c r="E34" s="233">
        <f>('Summary Data'!AE34/'Summary Data'!AE$45)*100</f>
        <v>9.0809740354994872</v>
      </c>
      <c r="F34" s="233">
        <f>('Summary Data'!AF34/'Summary Data'!AF$45)*100</f>
        <v>8.8865432443713157</v>
      </c>
      <c r="G34" s="233">
        <f>('Summary Data'!AG34/'Summary Data'!AG$45)*100</f>
        <v>8.7996339840283948</v>
      </c>
      <c r="H34" s="233">
        <f>('Summary Data'!AH34/'Summary Data'!AH$45)*100</f>
        <v>9.0957720399135891</v>
      </c>
      <c r="I34" s="233">
        <f>('Summary Data'!AI34/'Summary Data'!AI$45)*100</f>
        <v>8.8771801573782252</v>
      </c>
      <c r="J34" s="233">
        <f>('Summary Data'!AJ34/'Summary Data'!AJ$45)*100</f>
        <v>9.0930538235987992</v>
      </c>
      <c r="K34" s="233">
        <f>('Summary Data'!AK34/'Summary Data'!AK$45)*100</f>
        <v>9.1339777683588785</v>
      </c>
      <c r="L34" s="233">
        <f>('Summary Data'!AL34/'Summary Data'!AL$45)*100</f>
        <v>4.1136781121944326</v>
      </c>
      <c r="M34" s="233">
        <f>('Summary Data'!AM34/'Summary Data'!AM$45)*100</f>
        <v>9.7720734675813237</v>
      </c>
      <c r="N34" s="233">
        <f>('Summary Data'!AN34/'Summary Data'!AN$45)*100</f>
        <v>10.781427389405222</v>
      </c>
      <c r="O34" s="233">
        <f>('Summary Data'!AO34/'Summary Data'!AO$45)*100</f>
        <v>9.4812706805533331</v>
      </c>
      <c r="P34" s="233">
        <f>('Summary Data'!AP34/'Summary Data'!AP$45)*100</f>
        <v>9.5418357127094335</v>
      </c>
      <c r="Q34" s="233">
        <f>('Summary Data'!AQ34/'Summary Data'!AQ$45)*100</f>
        <v>9.596796242983741</v>
      </c>
      <c r="R34" s="233">
        <f>('Summary Data'!AR34/'Summary Data'!AR$45)*100</f>
        <v>9.6745918702750089</v>
      </c>
      <c r="S34" s="233">
        <f>('Summary Data'!AS34/'Summary Data'!AS$45)*100</f>
        <v>9.7986967369976501</v>
      </c>
      <c r="T34" s="233">
        <f>('Summary Data'!AT34/'Summary Data'!AT$45)*100</f>
        <v>9.9678136509937953</v>
      </c>
      <c r="U34" s="233">
        <f>('Summary Data'!AU34/'Summary Data'!AU$45)*100</f>
        <v>9.7390088550567029</v>
      </c>
      <c r="V34" s="233" t="e">
        <f>('Summary Data'!AV34/'Summary Data'!AV$45)*100</f>
        <v>#DIV/0!</v>
      </c>
      <c r="W34" s="233" t="e">
        <f>('Summary Data'!AW34/'Summary Data'!AW$45)*100</f>
        <v>#DIV/0!</v>
      </c>
      <c r="X34" s="233">
        <f>('Summary Data'!AX34/'Summary Data'!AX$45)*100</f>
        <v>9.5274318460078398</v>
      </c>
      <c r="Y34" s="233" t="e">
        <f>('Summary Data'!AY34/'Summary Data'!AY$45)*100</f>
        <v>#DIV/0!</v>
      </c>
      <c r="Z34" s="233">
        <f>('Summary Data'!AZ34/'Summary Data'!AZ$45)*100</f>
        <v>9.3786600496277917</v>
      </c>
      <c r="AA34" s="234">
        <f>('Summary Data'!BZ34/'Summary Data'!BZ$45)*100</f>
        <v>9.2307075405497532</v>
      </c>
      <c r="AB34" s="233">
        <f>('Summary Data'!CA34/'Summary Data'!CA$45)*100</f>
        <v>9.7830858146170172</v>
      </c>
      <c r="AC34" s="233">
        <f>('Summary Data'!CB34/'Summary Data'!CB$45)*100</f>
        <v>9.8077567899854703</v>
      </c>
      <c r="AD34" s="233">
        <f>('Summary Data'!CC34/'Summary Data'!CC$45)*100</f>
        <v>10.175752260153825</v>
      </c>
      <c r="AE34" s="233">
        <f>('Summary Data'!CD34/'Summary Data'!CD$45)*100</f>
        <v>10.00819247295648</v>
      </c>
      <c r="AF34" s="233">
        <f>('Summary Data'!CE34/'Summary Data'!CE$45)*100</f>
        <v>9.781662258292398</v>
      </c>
      <c r="AG34" s="233">
        <f>('Summary Data'!CF34/'Summary Data'!CF$45)*100</f>
        <v>10.071192052980132</v>
      </c>
      <c r="AH34" s="233">
        <f>('Summary Data'!CG34/'Summary Data'!CG$45)*100</f>
        <v>9.9924978798356054</v>
      </c>
      <c r="AI34" s="233">
        <f>('Summary Data'!CH34/'Summary Data'!CH$45)*100</f>
        <v>9.9104115826195187</v>
      </c>
      <c r="AJ34" s="233">
        <f>('Summary Data'!CI34/'Summary Data'!CI$45)*100</f>
        <v>10.12051012051012</v>
      </c>
      <c r="AK34" s="233">
        <f>('Summary Data'!CJ34/'Summary Data'!CJ$45)*100</f>
        <v>4.1065611912517452</v>
      </c>
      <c r="AL34" s="233">
        <f>('Summary Data'!CK34/'Summary Data'!CK$45)*100</f>
        <v>10.769290078837294</v>
      </c>
      <c r="AM34" s="233">
        <f>('Summary Data'!CL34/'Summary Data'!CL$45)*100</f>
        <v>10.781427389405222</v>
      </c>
      <c r="AN34" s="233">
        <f>('Summary Data'!CM34/'Summary Data'!CM$45)*100</f>
        <v>10.612267595973826</v>
      </c>
      <c r="AO34" s="233">
        <f>('Summary Data'!CN34/'Summary Data'!CN$45)*100</f>
        <v>10.82855113908988</v>
      </c>
      <c r="AP34" s="233">
        <f>('Summary Data'!CO34/'Summary Data'!CO$45)*100</f>
        <v>10.967009949380344</v>
      </c>
      <c r="AQ34" s="233">
        <f>('Summary Data'!CP34/'Summary Data'!CP$45)*100</f>
        <v>11.098243582320015</v>
      </c>
      <c r="AR34" s="233">
        <f>('Summary Data'!CQ34/'Summary Data'!CQ$45)*100</f>
        <v>10.526136383004108</v>
      </c>
      <c r="AS34" s="233">
        <f>('Summary Data'!CR34/'Summary Data'!CR$45)*100</f>
        <v>10.780281943072641</v>
      </c>
      <c r="AT34" s="233">
        <f>('Summary Data'!CS34/'Summary Data'!CS$45)*100</f>
        <v>10.512943195129596</v>
      </c>
      <c r="AU34" s="233" t="e">
        <f>('Summary Data'!CT34/'Summary Data'!CT$45)*100</f>
        <v>#DIV/0!</v>
      </c>
      <c r="AV34" s="233" t="e">
        <f>('Summary Data'!CU34/'Summary Data'!CU$45)*100</f>
        <v>#DIV/0!</v>
      </c>
      <c r="AW34" s="233">
        <f>('Summary Data'!CV34/'Summary Data'!CV$45)*100</f>
        <v>10.06805120743125</v>
      </c>
      <c r="AX34" s="233" t="e">
        <f>('Summary Data'!CW34/'Summary Data'!CW$45)*100</f>
        <v>#DIV/0!</v>
      </c>
      <c r="AY34" s="233">
        <f>('Summary Data'!CX34/'Summary Data'!CX$45)*100</f>
        <v>10.067962010978478</v>
      </c>
      <c r="AZ34" s="234">
        <f>('Summary Data'!DG34/'Summary Data'!DG$45)*100</f>
        <v>8.9887640449438209</v>
      </c>
      <c r="BA34" s="233">
        <f>('Summary Data'!DH34/'Summary Data'!DH$45)*100</f>
        <v>8.7399262822515151</v>
      </c>
      <c r="BB34" s="233">
        <f>('Summary Data'!DI34/'Summary Data'!DI$45)*100</f>
        <v>8.655305241041205</v>
      </c>
      <c r="BC34" s="233" t="e">
        <f>('Summary Data'!DJ34/'Summary Data'!DJ$45)*100</f>
        <v>#DIV/0!</v>
      </c>
      <c r="BD34" s="233" t="e">
        <f>('Summary Data'!DK34/'Summary Data'!DK$45)*100</f>
        <v>#DIV/0!</v>
      </c>
      <c r="BE34" s="233">
        <f>('Summary Data'!DL34/'Summary Data'!DL$45)*100</f>
        <v>8.1649831649831661</v>
      </c>
      <c r="BF34" s="233" t="e">
        <f>('Summary Data'!DM34/'Summary Data'!DM$45)*100</f>
        <v>#DIV/0!</v>
      </c>
      <c r="BG34" s="233">
        <f>('Summary Data'!DN34/'Summary Data'!DN$45)*100</f>
        <v>8.2833133253301305</v>
      </c>
      <c r="BH34" s="234">
        <f>('Summary Data'!DW34/'Summary Data'!DW$45)*100</f>
        <v>9.1671292103648749</v>
      </c>
      <c r="BI34" s="233">
        <f>('Summary Data'!DX34/'Summary Data'!DX$45)*100</f>
        <v>9.291900716677274</v>
      </c>
      <c r="BJ34" s="233">
        <f>('Summary Data'!DY34/'Summary Data'!DY$45)*100</f>
        <v>9.0853787558188728</v>
      </c>
      <c r="BK34" s="233" t="e">
        <f>('Summary Data'!DZ34/'Summary Data'!DZ$45)*100</f>
        <v>#DIV/0!</v>
      </c>
      <c r="BL34" s="233" t="e">
        <f>('Summary Data'!EA34/'Summary Data'!EA$45)*100</f>
        <v>#DIV/0!</v>
      </c>
      <c r="BM34" s="233">
        <f>('Summary Data'!EB34/'Summary Data'!EB$45)*100</f>
        <v>9.1027696991111959</v>
      </c>
      <c r="BN34" s="233" t="e">
        <f>('Summary Data'!EC34/'Summary Data'!EC$45)*100</f>
        <v>#DIV/0!</v>
      </c>
      <c r="BO34" s="233">
        <f>('Summary Data'!ED34/'Summary Data'!ED$45)*100</f>
        <v>9.0305043793415898</v>
      </c>
      <c r="BP34" s="234">
        <f>('Summary Data'!EM34/'Summary Data'!EM$45)*100</f>
        <v>9.7553830379376016</v>
      </c>
      <c r="BQ34" s="233">
        <f>('Summary Data'!EN34/'Summary Data'!EN$45)*100</f>
        <v>10.208062418725618</v>
      </c>
      <c r="BR34" s="233">
        <f>('Summary Data'!EO34/'Summary Data'!EO$45)*100</f>
        <v>9.8298676748582228</v>
      </c>
      <c r="BS34" s="233" t="e">
        <f>('Summary Data'!EP34/'Summary Data'!EP$45)*100</f>
        <v>#DIV/0!</v>
      </c>
      <c r="BT34" s="233" t="e">
        <f>('Summary Data'!EQ34/'Summary Data'!EQ$45)*100</f>
        <v>#DIV/0!</v>
      </c>
      <c r="BU34" s="233">
        <f>('Summary Data'!ER34/'Summary Data'!ER$45)*100</f>
        <v>10.124714043244042</v>
      </c>
      <c r="BV34" s="233" t="e">
        <f>('Summary Data'!ES34/'Summary Data'!ES$45)*100</f>
        <v>#DIV/0!</v>
      </c>
      <c r="BW34" s="233">
        <f>('Summary Data'!ET34/'Summary Data'!ET$45)*100</f>
        <v>9.0609710199473081</v>
      </c>
    </row>
    <row r="35" spans="1:75">
      <c r="A35" s="28"/>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1"/>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1"/>
      <c r="BA35" s="230"/>
      <c r="BB35" s="230"/>
      <c r="BC35" s="230"/>
      <c r="BD35" s="230"/>
      <c r="BE35" s="230"/>
      <c r="BF35" s="230"/>
      <c r="BG35" s="230"/>
      <c r="BH35" s="231"/>
      <c r="BI35" s="230"/>
      <c r="BJ35" s="230"/>
      <c r="BK35" s="230"/>
      <c r="BL35" s="230"/>
      <c r="BM35" s="230"/>
      <c r="BN35" s="230"/>
      <c r="BO35" s="230"/>
      <c r="BP35" s="231"/>
      <c r="BQ35" s="230"/>
      <c r="BR35" s="230"/>
      <c r="BS35" s="230"/>
      <c r="BT35" s="230"/>
      <c r="BU35" s="230"/>
      <c r="BV35" s="230"/>
      <c r="BW35" s="230"/>
    </row>
    <row r="36" spans="1:75">
      <c r="A36" s="33" t="s">
        <v>60</v>
      </c>
      <c r="B36" s="233">
        <f>('Summary Data'!AB36/'Summary Data'!AB$45)*100</f>
        <v>9.9209876953498224</v>
      </c>
      <c r="C36" s="233">
        <f>('Summary Data'!AC36/'Summary Data'!AC$45)*100</f>
        <v>10.249341672152731</v>
      </c>
      <c r="D36" s="233">
        <f>('Summary Data'!AD36/'Summary Data'!AD$45)*100</f>
        <v>9.8074967037106795</v>
      </c>
      <c r="E36" s="233">
        <f>('Summary Data'!AE36/'Summary Data'!AE$45)*100</f>
        <v>9.6618747249523249</v>
      </c>
      <c r="F36" s="233">
        <f>('Summary Data'!AF36/'Summary Data'!AF$45)*100</f>
        <v>10.023490939948051</v>
      </c>
      <c r="G36" s="233">
        <f>('Summary Data'!AG36/'Summary Data'!AG$45)*100</f>
        <v>10.032165039929016</v>
      </c>
      <c r="H36" s="233">
        <f>('Summary Data'!AH36/'Summary Data'!AH$45)*100</f>
        <v>9.9221616431780006</v>
      </c>
      <c r="I36" s="233">
        <f>('Summary Data'!AI36/'Summary Data'!AI$45)*100</f>
        <v>9.7620016413679895</v>
      </c>
      <c r="J36" s="233">
        <f>('Summary Data'!AJ36/'Summary Data'!AJ$45)*100</f>
        <v>9.8271039061710077</v>
      </c>
      <c r="K36" s="233">
        <f>('Summary Data'!AK36/'Summary Data'!AK$45)*100</f>
        <v>9.7020741328155982</v>
      </c>
      <c r="L36" s="233">
        <f>('Summary Data'!AL36/'Summary Data'!AL$45)*100</f>
        <v>6.1502048890772922</v>
      </c>
      <c r="M36" s="233">
        <f>('Summary Data'!AM36/'Summary Data'!AM$45)*100</f>
        <v>10.378402301394114</v>
      </c>
      <c r="N36" s="233">
        <f>('Summary Data'!AN36/'Summary Data'!AN$45)*100</f>
        <v>10.552444726663973</v>
      </c>
      <c r="O36" s="233">
        <f>('Summary Data'!AO36/'Summary Data'!AO$45)*100</f>
        <v>10.132944910794722</v>
      </c>
      <c r="P36" s="233">
        <f>('Summary Data'!AP36/'Summary Data'!AP$45)*100</f>
        <v>10.483118029503132</v>
      </c>
      <c r="Q36" s="233">
        <f>('Summary Data'!AQ36/'Summary Data'!AQ$45)*100</f>
        <v>10.257812374350644</v>
      </c>
      <c r="R36" s="233">
        <f>('Summary Data'!AR36/'Summary Data'!AR$45)*100</f>
        <v>10.118330228990907</v>
      </c>
      <c r="S36" s="233">
        <f>('Summary Data'!AS36/'Summary Data'!AS$45)*100</f>
        <v>10.052243566451072</v>
      </c>
      <c r="T36" s="233">
        <f>('Summary Data'!AT36/'Summary Data'!AT$45)*100</f>
        <v>9.7272455785247374</v>
      </c>
      <c r="U36" s="233">
        <f>('Summary Data'!AU36/'Summary Data'!AU$45)*100</f>
        <v>9.5013204909119153</v>
      </c>
      <c r="V36" s="233" t="e">
        <f>('Summary Data'!AV36/'Summary Data'!AV$45)*100</f>
        <v>#DIV/0!</v>
      </c>
      <c r="W36" s="233" t="e">
        <f>('Summary Data'!AW36/'Summary Data'!AW$45)*100</f>
        <v>#DIV/0!</v>
      </c>
      <c r="X36" s="233">
        <f>('Summary Data'!AX36/'Summary Data'!AX$45)*100</f>
        <v>8.5964950410409102</v>
      </c>
      <c r="Y36" s="233" t="e">
        <f>('Summary Data'!AY36/'Summary Data'!AY$45)*100</f>
        <v>#DIV/0!</v>
      </c>
      <c r="Z36" s="233">
        <f>('Summary Data'!AZ36/'Summary Data'!AZ$45)*100</f>
        <v>8.1875930521091806</v>
      </c>
      <c r="AA36" s="234">
        <f>('Summary Data'!BZ36/'Summary Data'!BZ$45)*100</f>
        <v>10.317380756661388</v>
      </c>
      <c r="AB36" s="233">
        <f>('Summary Data'!CA36/'Summary Data'!CA$45)*100</f>
        <v>10.909722730265564</v>
      </c>
      <c r="AC36" s="233">
        <f>('Summary Data'!CB36/'Summary Data'!CB$45)*100</f>
        <v>10.601318877836146</v>
      </c>
      <c r="AD36" s="233">
        <f>('Summary Data'!CC36/'Summary Data'!CC$45)*100</f>
        <v>10.970179462960465</v>
      </c>
      <c r="AE36" s="233">
        <f>('Summary Data'!CD36/'Summary Data'!CD$45)*100</f>
        <v>10.372673922856999</v>
      </c>
      <c r="AF36" s="233">
        <f>('Summary Data'!CE36/'Summary Data'!CE$45)*100</f>
        <v>10.810100379503524</v>
      </c>
      <c r="AG36" s="233">
        <f>('Summary Data'!CF36/'Summary Data'!CF$45)*100</f>
        <v>10.670529801324504</v>
      </c>
      <c r="AH36" s="233">
        <f>('Summary Data'!CG36/'Summary Data'!CG$45)*100</f>
        <v>10.400221801813556</v>
      </c>
      <c r="AI36" s="233">
        <f>('Summary Data'!CH36/'Summary Data'!CH$45)*100</f>
        <v>10.156083659531259</v>
      </c>
      <c r="AJ36" s="233">
        <f>('Summary Data'!CI36/'Summary Data'!CI$45)*100</f>
        <v>10.34615320329606</v>
      </c>
      <c r="AK36" s="233">
        <f>('Summary Data'!CJ36/'Summary Data'!CJ$45)*100</f>
        <v>6.0687141306033814</v>
      </c>
      <c r="AL36" s="233">
        <f>('Summary Data'!CK36/'Summary Data'!CK$45)*100</f>
        <v>10.487865995875017</v>
      </c>
      <c r="AM36" s="233">
        <f>('Summary Data'!CL36/'Summary Data'!CL$45)*100</f>
        <v>10.552444726663973</v>
      </c>
      <c r="AN36" s="233">
        <f>('Summary Data'!CM36/'Summary Data'!CM$45)*100</f>
        <v>10.193337905722283</v>
      </c>
      <c r="AO36" s="233">
        <f>('Summary Data'!CN36/'Summary Data'!CN$45)*100</f>
        <v>10.916837802045947</v>
      </c>
      <c r="AP36" s="233">
        <f>('Summary Data'!CO36/'Summary Data'!CO$45)*100</f>
        <v>10.687729097573747</v>
      </c>
      <c r="AQ36" s="233">
        <f>('Summary Data'!CP36/'Summary Data'!CP$45)*100</f>
        <v>10.780649576248882</v>
      </c>
      <c r="AR36" s="233">
        <f>('Summary Data'!CQ36/'Summary Data'!CQ$45)*100</f>
        <v>10.372743851516029</v>
      </c>
      <c r="AS36" s="233">
        <f>('Summary Data'!CR36/'Summary Data'!CR$45)*100</f>
        <v>10.336715452994524</v>
      </c>
      <c r="AT36" s="233">
        <f>('Summary Data'!CS36/'Summary Data'!CS$45)*100</f>
        <v>10.303410272062827</v>
      </c>
      <c r="AU36" s="233" t="e">
        <f>('Summary Data'!CT36/'Summary Data'!CT$45)*100</f>
        <v>#DIV/0!</v>
      </c>
      <c r="AV36" s="233" t="e">
        <f>('Summary Data'!CU36/'Summary Data'!CU$45)*100</f>
        <v>#DIV/0!</v>
      </c>
      <c r="AW36" s="233">
        <f>('Summary Data'!CV36/'Summary Data'!CV$45)*100</f>
        <v>9.1347355115598869</v>
      </c>
      <c r="AX36" s="233" t="e">
        <f>('Summary Data'!CW36/'Summary Data'!CW$45)*100</f>
        <v>#DIV/0!</v>
      </c>
      <c r="AY36" s="233">
        <f>('Summary Data'!CX36/'Summary Data'!CX$45)*100</f>
        <v>9.1487322471029024</v>
      </c>
      <c r="AZ36" s="234">
        <f>('Summary Data'!DG36/'Summary Data'!DG$45)*100</f>
        <v>8.5332523534770726</v>
      </c>
      <c r="BA36" s="233">
        <f>('Summary Data'!DH36/'Summary Data'!DH$45)*100</f>
        <v>8.4712938089585812</v>
      </c>
      <c r="BB36" s="233">
        <f>('Summary Data'!DI36/'Summary Data'!DI$45)*100</f>
        <v>8.065834014240691</v>
      </c>
      <c r="BC36" s="233" t="e">
        <f>('Summary Data'!DJ36/'Summary Data'!DJ$45)*100</f>
        <v>#DIV/0!</v>
      </c>
      <c r="BD36" s="233" t="e">
        <f>('Summary Data'!DK36/'Summary Data'!DK$45)*100</f>
        <v>#DIV/0!</v>
      </c>
      <c r="BE36" s="233">
        <f>('Summary Data'!DL36/'Summary Data'!DL$45)*100</f>
        <v>8.0545033670033668</v>
      </c>
      <c r="BF36" s="233" t="e">
        <f>('Summary Data'!DM36/'Summary Data'!DM$45)*100</f>
        <v>#DIV/0!</v>
      </c>
      <c r="BG36" s="233">
        <f>('Summary Data'!DN36/'Summary Data'!DN$45)*100</f>
        <v>7.1181413741967372</v>
      </c>
      <c r="BH36" s="234">
        <f>('Summary Data'!DW36/'Summary Data'!DW$45)*100</f>
        <v>9.4826327013525749</v>
      </c>
      <c r="BI36" s="233">
        <f>('Summary Data'!DX36/'Summary Data'!DX$45)*100</f>
        <v>9.2559284982982373</v>
      </c>
      <c r="BJ36" s="233">
        <f>('Summary Data'!DY36/'Summary Data'!DY$45)*100</f>
        <v>8.9002327549724924</v>
      </c>
      <c r="BK36" s="233" t="e">
        <f>('Summary Data'!DZ36/'Summary Data'!DZ$45)*100</f>
        <v>#DIV/0!</v>
      </c>
      <c r="BL36" s="233" t="e">
        <f>('Summary Data'!EA36/'Summary Data'!EA$45)*100</f>
        <v>#DIV/0!</v>
      </c>
      <c r="BM36" s="233">
        <f>('Summary Data'!EB36/'Summary Data'!EB$45)*100</f>
        <v>7.6621999945638883</v>
      </c>
      <c r="BN36" s="233" t="e">
        <f>('Summary Data'!EC36/'Summary Data'!EC$45)*100</f>
        <v>#DIV/0!</v>
      </c>
      <c r="BO36" s="233">
        <f>('Summary Data'!ED36/'Summary Data'!ED$45)*100</f>
        <v>7.3291050035236092</v>
      </c>
      <c r="BP36" s="234">
        <f>('Summary Data'!EM36/'Summary Data'!EM$45)*100</f>
        <v>12.69225135491431</v>
      </c>
      <c r="BQ36" s="233">
        <f>('Summary Data'!EN36/'Summary Data'!EN$45)*100</f>
        <v>10.31371911573472</v>
      </c>
      <c r="BR36" s="233">
        <f>('Summary Data'!EO36/'Summary Data'!EO$45)*100</f>
        <v>9.7668557025834914</v>
      </c>
      <c r="BS36" s="233" t="e">
        <f>('Summary Data'!EP36/'Summary Data'!EP$45)*100</f>
        <v>#DIV/0!</v>
      </c>
      <c r="BT36" s="233" t="e">
        <f>('Summary Data'!EQ36/'Summary Data'!EQ$45)*100</f>
        <v>#DIV/0!</v>
      </c>
      <c r="BU36" s="233">
        <f>('Summary Data'!ER36/'Summary Data'!ER$45)*100</f>
        <v>9.5122131208028922</v>
      </c>
      <c r="BV36" s="233" t="e">
        <f>('Summary Data'!ES36/'Summary Data'!ES$45)*100</f>
        <v>#DIV/0!</v>
      </c>
      <c r="BW36" s="233">
        <f>('Summary Data'!ET36/'Summary Data'!ET$45)*100</f>
        <v>8.0259691381257063</v>
      </c>
    </row>
    <row r="37" spans="1:75">
      <c r="A37" s="28"/>
      <c r="B37" s="230"/>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1"/>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1"/>
      <c r="BA37" s="230"/>
      <c r="BB37" s="230"/>
      <c r="BC37" s="230"/>
      <c r="BD37" s="230"/>
      <c r="BE37" s="230"/>
      <c r="BF37" s="230"/>
      <c r="BG37" s="230"/>
      <c r="BH37" s="231"/>
      <c r="BI37" s="230"/>
      <c r="BJ37" s="230"/>
      <c r="BK37" s="230"/>
      <c r="BL37" s="230"/>
      <c r="BM37" s="230"/>
      <c r="BN37" s="230"/>
      <c r="BO37" s="230"/>
      <c r="BP37" s="231"/>
      <c r="BQ37" s="230"/>
      <c r="BR37" s="230"/>
      <c r="BS37" s="230"/>
      <c r="BT37" s="230"/>
      <c r="BU37" s="230"/>
      <c r="BV37" s="230"/>
      <c r="BW37" s="230"/>
    </row>
    <row r="38" spans="1:75">
      <c r="A38" s="33" t="s">
        <v>62</v>
      </c>
      <c r="B38" s="233">
        <f>('Summary Data'!AB38/'Summary Data'!AB$45)*100</f>
        <v>2.6096493050074359</v>
      </c>
      <c r="C38" s="233">
        <f>('Summary Data'!AC38/'Summary Data'!AC$45)*100</f>
        <v>2.7806122448979593</v>
      </c>
      <c r="D38" s="233">
        <f>('Summary Data'!AD38/'Summary Data'!AD$45)*100</f>
        <v>2.8268977208513846</v>
      </c>
      <c r="E38" s="233">
        <f>('Summary Data'!AE38/'Summary Data'!AE$45)*100</f>
        <v>2.87663194953792</v>
      </c>
      <c r="F38" s="233">
        <f>('Summary Data'!AF38/'Summary Data'!AF$45)*100</f>
        <v>2.7506131445779394</v>
      </c>
      <c r="G38" s="233">
        <f>('Summary Data'!AG38/'Summary Data'!AG$45)*100</f>
        <v>2.8179070541259983</v>
      </c>
      <c r="H38" s="233">
        <f>('Summary Data'!AH38/'Summary Data'!AH$45)*100</f>
        <v>2.8735040976579915</v>
      </c>
      <c r="I38" s="233">
        <f>('Summary Data'!AI38/'Summary Data'!AI$45)*100</f>
        <v>2.7820497789670418</v>
      </c>
      <c r="J38" s="233">
        <f>('Summary Data'!AJ38/'Summary Data'!AJ$45)*100</f>
        <v>2.72791614707964</v>
      </c>
      <c r="K38" s="233">
        <f>('Summary Data'!AK38/'Summary Data'!AK$45)*100</f>
        <v>2.7591298759895544</v>
      </c>
      <c r="L38" s="233">
        <f>('Summary Data'!AL38/'Summary Data'!AL$45)*100</f>
        <v>6.2455842871273139</v>
      </c>
      <c r="M38" s="233">
        <f>('Summary Data'!AM38/'Summary Data'!AM$45)*100</f>
        <v>3.0759017481743749</v>
      </c>
      <c r="N38" s="233">
        <f>('Summary Data'!AN38/'Summary Data'!AN$45)*100</f>
        <v>3.8138120802786277</v>
      </c>
      <c r="O38" s="233">
        <f>('Summary Data'!AO38/'Summary Data'!AO$45)*100</f>
        <v>3.1270259575148818</v>
      </c>
      <c r="P38" s="233">
        <f>('Summary Data'!AP38/'Summary Data'!AP$45)*100</f>
        <v>3.5071041776299037</v>
      </c>
      <c r="Q38" s="233">
        <f>('Summary Data'!AQ38/'Summary Data'!AQ$45)*100</f>
        <v>3.505315470350773</v>
      </c>
      <c r="R38" s="233">
        <f>('Summary Data'!AR38/'Summary Data'!AR$45)*100</f>
        <v>3.5710372677612732</v>
      </c>
      <c r="S38" s="233">
        <f>('Summary Data'!AS38/'Summary Data'!AS$45)*100</f>
        <v>3.6207133225131818</v>
      </c>
      <c r="T38" s="233">
        <f>('Summary Data'!AT38/'Summary Data'!AT$45)*100</f>
        <v>3.2758735109665857</v>
      </c>
      <c r="U38" s="233">
        <f>('Summary Data'!AU38/'Summary Data'!AU$45)*100</f>
        <v>3.4969706384961938</v>
      </c>
      <c r="V38" s="233" t="e">
        <f>('Summary Data'!AV38/'Summary Data'!AV$45)*100</f>
        <v>#DIV/0!</v>
      </c>
      <c r="W38" s="233" t="e">
        <f>('Summary Data'!AW38/'Summary Data'!AW$45)*100</f>
        <v>#DIV/0!</v>
      </c>
      <c r="X38" s="233">
        <f>('Summary Data'!AX38/'Summary Data'!AX$45)*100</f>
        <v>3.7563481196525466</v>
      </c>
      <c r="Y38" s="233" t="e">
        <f>('Summary Data'!AY38/'Summary Data'!AY$45)*100</f>
        <v>#DIV/0!</v>
      </c>
      <c r="Z38" s="233">
        <f>('Summary Data'!AZ38/'Summary Data'!AZ$45)*100</f>
        <v>2.544913151364764</v>
      </c>
      <c r="AA38" s="234">
        <f>('Summary Data'!BZ38/'Summary Data'!BZ$45)*100</f>
        <v>2.9392305070473363</v>
      </c>
      <c r="AB38" s="233">
        <f>('Summary Data'!CA38/'Summary Data'!CA$45)*100</f>
        <v>3.2372521764576776</v>
      </c>
      <c r="AC38" s="233">
        <f>('Summary Data'!CB38/'Summary Data'!CB$45)*100</f>
        <v>3.2822920159457545</v>
      </c>
      <c r="AD38" s="233">
        <f>('Summary Data'!CC38/'Summary Data'!CC$45)*100</f>
        <v>3.2890298205370394</v>
      </c>
      <c r="AE38" s="233">
        <f>('Summary Data'!CD38/'Summary Data'!CD$45)*100</f>
        <v>3.2769891825918309</v>
      </c>
      <c r="AF38" s="233">
        <f>('Summary Data'!CE38/'Summary Data'!CE$45)*100</f>
        <v>3.3613169265143177</v>
      </c>
      <c r="AG38" s="233">
        <f>('Summary Data'!CF38/'Summary Data'!CF$45)*100</f>
        <v>3.3609271523178808</v>
      </c>
      <c r="AH38" s="233">
        <f>('Summary Data'!CG38/'Summary Data'!CG$45)*100</f>
        <v>3.1476286776697759</v>
      </c>
      <c r="AI38" s="233">
        <f>('Summary Data'!CH38/'Summary Data'!CH$45)*100</f>
        <v>3.170807606007501</v>
      </c>
      <c r="AJ38" s="233">
        <f>('Summary Data'!CI38/'Summary Data'!CI$45)*100</f>
        <v>3.32614618328904</v>
      </c>
      <c r="AK38" s="233">
        <f>('Summary Data'!CJ38/'Summary Data'!CJ$45)*100</f>
        <v>7.2514347758647428</v>
      </c>
      <c r="AL38" s="233">
        <f>('Summary Data'!CK38/'Summary Data'!CK$45)*100</f>
        <v>3.5351490969371033</v>
      </c>
      <c r="AM38" s="233">
        <f>('Summary Data'!CL38/'Summary Data'!CL$45)*100</f>
        <v>3.8138120802786277</v>
      </c>
      <c r="AN38" s="233">
        <f>('Summary Data'!CM38/'Summary Data'!CM$45)*100</f>
        <v>3.946465975865201</v>
      </c>
      <c r="AO38" s="233">
        <f>('Summary Data'!CN38/'Summary Data'!CN$45)*100</f>
        <v>4.0055275128111623</v>
      </c>
      <c r="AP38" s="233">
        <f>('Summary Data'!CO38/'Summary Data'!CO$45)*100</f>
        <v>4.1089195322045731</v>
      </c>
      <c r="AQ38" s="233">
        <f>('Summary Data'!CP38/'Summary Data'!CP$45)*100</f>
        <v>4.4901826604200661</v>
      </c>
      <c r="AR38" s="233">
        <f>('Summary Data'!CQ38/'Summary Data'!CQ$45)*100</f>
        <v>4.1126242053414686</v>
      </c>
      <c r="AS38" s="233">
        <f>('Summary Data'!CR38/'Summary Data'!CR$45)*100</f>
        <v>3.6921971805692735</v>
      </c>
      <c r="AT38" s="233">
        <f>('Summary Data'!CS38/'Summary Data'!CS$45)*100</f>
        <v>3.888733068254937</v>
      </c>
      <c r="AU38" s="233" t="e">
        <f>('Summary Data'!CT38/'Summary Data'!CT$45)*100</f>
        <v>#DIV/0!</v>
      </c>
      <c r="AV38" s="233" t="e">
        <f>('Summary Data'!CU38/'Summary Data'!CU$45)*100</f>
        <v>#DIV/0!</v>
      </c>
      <c r="AW38" s="233">
        <f>('Summary Data'!CV38/'Summary Data'!CV$45)*100</f>
        <v>3.9816570395520086</v>
      </c>
      <c r="AX38" s="233" t="e">
        <f>('Summary Data'!CW38/'Summary Data'!CW$45)*100</f>
        <v>#DIV/0!</v>
      </c>
      <c r="AY38" s="233">
        <f>('Summary Data'!CX38/'Summary Data'!CX$45)*100</f>
        <v>2.770758909122593</v>
      </c>
      <c r="AZ38" s="234">
        <f>('Summary Data'!DG38/'Summary Data'!DG$45)*100</f>
        <v>2.830245976313392</v>
      </c>
      <c r="BA38" s="233">
        <f>('Summary Data'!DH38/'Summary Data'!DH$45)*100</f>
        <v>2.7113138002124071</v>
      </c>
      <c r="BB38" s="233">
        <f>('Summary Data'!DI38/'Summary Data'!DI$45)*100</f>
        <v>2.8598109022995213</v>
      </c>
      <c r="BC38" s="233" t="e">
        <f>('Summary Data'!DJ38/'Summary Data'!DJ$45)*100</f>
        <v>#DIV/0!</v>
      </c>
      <c r="BD38" s="233" t="e">
        <f>('Summary Data'!DK38/'Summary Data'!DK$45)*100</f>
        <v>#DIV/0!</v>
      </c>
      <c r="BE38" s="233">
        <f>('Summary Data'!DL38/'Summary Data'!DL$45)*100</f>
        <v>3.125</v>
      </c>
      <c r="BF38" s="233" t="e">
        <f>('Summary Data'!DM38/'Summary Data'!DM$45)*100</f>
        <v>#DIV/0!</v>
      </c>
      <c r="BG38" s="233">
        <f>('Summary Data'!DN38/'Summary Data'!DN$45)*100</f>
        <v>2.026693030153238</v>
      </c>
      <c r="BH38" s="234">
        <f>('Summary Data'!DW38/'Summary Data'!DW$45)*100</f>
        <v>3.4705384008647129</v>
      </c>
      <c r="BI38" s="233">
        <f>('Summary Data'!DX38/'Summary Data'!DX$45)*100</f>
        <v>3.1102133429259249</v>
      </c>
      <c r="BJ38" s="233">
        <f>('Summary Data'!DY38/'Summary Data'!DY$45)*100</f>
        <v>3.2056707575116374</v>
      </c>
      <c r="BK38" s="233" t="e">
        <f>('Summary Data'!DZ38/'Summary Data'!DZ$45)*100</f>
        <v>#DIV/0!</v>
      </c>
      <c r="BL38" s="233" t="e">
        <f>('Summary Data'!EA38/'Summary Data'!EA$45)*100</f>
        <v>#DIV/0!</v>
      </c>
      <c r="BM38" s="233">
        <f>('Summary Data'!EB38/'Summary Data'!EB$45)*100</f>
        <v>3.7536353999619472</v>
      </c>
      <c r="BN38" s="233" t="e">
        <f>('Summary Data'!EC38/'Summary Data'!EC$45)*100</f>
        <v>#DIV/0!</v>
      </c>
      <c r="BO38" s="233">
        <f>('Summary Data'!ED38/'Summary Data'!ED$45)*100</f>
        <v>2.506795530051344</v>
      </c>
      <c r="BP38" s="234">
        <f>('Summary Data'!EM38/'Summary Data'!EM$45)*100</f>
        <v>3.0760216786289729</v>
      </c>
      <c r="BQ38" s="233">
        <f>('Summary Data'!EN38/'Summary Data'!EN$45)*100</f>
        <v>2.7226918075422626</v>
      </c>
      <c r="BR38" s="233">
        <f>('Summary Data'!EO38/'Summary Data'!EO$45)*100</f>
        <v>3.4892879647132955</v>
      </c>
      <c r="BS38" s="233" t="e">
        <f>('Summary Data'!EP38/'Summary Data'!EP$45)*100</f>
        <v>#DIV/0!</v>
      </c>
      <c r="BT38" s="233" t="e">
        <f>('Summary Data'!EQ38/'Summary Data'!EQ$45)*100</f>
        <v>#DIV/0!</v>
      </c>
      <c r="BU38" s="233">
        <f>('Summary Data'!ER38/'Summary Data'!ER$45)*100</f>
        <v>3.6971441222050032</v>
      </c>
      <c r="BV38" s="233" t="e">
        <f>('Summary Data'!ES38/'Summary Data'!ES$45)*100</f>
        <v>#DIV/0!</v>
      </c>
      <c r="BW38" s="233">
        <f>('Summary Data'!ET38/'Summary Data'!ET$45)*100</f>
        <v>2.4181407602559277</v>
      </c>
    </row>
    <row r="39" spans="1:75">
      <c r="A39" s="28"/>
      <c r="B39" s="230"/>
      <c r="C39" s="230"/>
      <c r="D39" s="230"/>
      <c r="E39" s="230"/>
      <c r="F39" s="230"/>
      <c r="G39" s="230"/>
      <c r="H39" s="230"/>
      <c r="I39" s="230"/>
      <c r="J39" s="230"/>
      <c r="K39" s="230"/>
      <c r="L39" s="230"/>
      <c r="M39" s="230"/>
      <c r="N39" s="230"/>
      <c r="O39" s="230"/>
      <c r="P39" s="230"/>
      <c r="Q39" s="230"/>
      <c r="R39" s="230"/>
      <c r="S39" s="230"/>
      <c r="T39" s="230"/>
      <c r="U39" s="230"/>
      <c r="V39" s="230"/>
      <c r="W39" s="230"/>
      <c r="X39" s="230"/>
      <c r="Y39" s="230"/>
      <c r="Z39" s="230"/>
      <c r="AA39" s="231"/>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1"/>
      <c r="BA39" s="230"/>
      <c r="BB39" s="230"/>
      <c r="BC39" s="230"/>
      <c r="BD39" s="230"/>
      <c r="BE39" s="230"/>
      <c r="BF39" s="230"/>
      <c r="BG39" s="230"/>
      <c r="BH39" s="231"/>
      <c r="BI39" s="230"/>
      <c r="BJ39" s="230"/>
      <c r="BK39" s="230"/>
      <c r="BL39" s="230"/>
      <c r="BM39" s="230"/>
      <c r="BN39" s="230"/>
      <c r="BO39" s="230"/>
      <c r="BP39" s="231"/>
      <c r="BQ39" s="230"/>
      <c r="BR39" s="230"/>
      <c r="BS39" s="230"/>
      <c r="BT39" s="230"/>
      <c r="BU39" s="230"/>
      <c r="BV39" s="230"/>
      <c r="BW39" s="230"/>
    </row>
    <row r="40" spans="1:75">
      <c r="A40" s="33" t="s">
        <v>63</v>
      </c>
      <c r="B40" s="233"/>
      <c r="C40" s="233"/>
      <c r="D40" s="233"/>
      <c r="E40" s="233"/>
      <c r="F40" s="233"/>
      <c r="G40" s="233"/>
      <c r="H40" s="233"/>
      <c r="I40" s="233"/>
      <c r="J40" s="233"/>
      <c r="K40" s="233"/>
      <c r="L40" s="233"/>
      <c r="M40" s="233"/>
      <c r="N40" s="233"/>
      <c r="O40" s="233"/>
      <c r="P40" s="233"/>
      <c r="Q40" s="233"/>
      <c r="R40" s="233"/>
      <c r="S40" s="233"/>
      <c r="T40" s="233"/>
      <c r="U40" s="233"/>
      <c r="V40" s="233"/>
      <c r="W40" s="233"/>
      <c r="X40" s="233"/>
      <c r="Y40" s="233"/>
      <c r="Z40" s="233"/>
      <c r="AA40" s="234"/>
      <c r="AB40" s="233"/>
      <c r="AC40" s="233"/>
      <c r="AD40" s="233"/>
      <c r="AE40" s="233"/>
      <c r="AF40" s="233"/>
      <c r="AG40" s="233"/>
      <c r="AH40" s="233"/>
      <c r="AI40" s="233"/>
      <c r="AJ40" s="233"/>
      <c r="AK40" s="233"/>
      <c r="AL40" s="233"/>
      <c r="AM40" s="233"/>
      <c r="AN40" s="233"/>
      <c r="AO40" s="233"/>
      <c r="AP40" s="233"/>
      <c r="AQ40" s="233"/>
      <c r="AR40" s="233"/>
      <c r="AS40" s="233"/>
      <c r="AT40" s="233"/>
      <c r="AU40" s="233"/>
      <c r="AV40" s="233"/>
      <c r="AW40" s="233"/>
      <c r="AX40" s="233"/>
      <c r="AY40" s="233"/>
      <c r="AZ40" s="234"/>
      <c r="BA40" s="233"/>
      <c r="BB40" s="233"/>
      <c r="BC40" s="233"/>
      <c r="BD40" s="233"/>
      <c r="BE40" s="233"/>
      <c r="BF40" s="233"/>
      <c r="BG40" s="233"/>
      <c r="BH40" s="234"/>
      <c r="BI40" s="233"/>
      <c r="BJ40" s="233"/>
      <c r="BK40" s="233"/>
      <c r="BL40" s="233"/>
      <c r="BM40" s="233"/>
      <c r="BN40" s="233"/>
      <c r="BO40" s="233"/>
      <c r="BP40" s="234"/>
      <c r="BQ40" s="233"/>
      <c r="BR40" s="233"/>
      <c r="BS40" s="233"/>
      <c r="BT40" s="233"/>
      <c r="BU40" s="233"/>
      <c r="BV40" s="233"/>
      <c r="BW40" s="233"/>
    </row>
    <row r="41" spans="1:75">
      <c r="A41" s="28" t="s">
        <v>65</v>
      </c>
      <c r="B41" s="230">
        <f>('Summary Data'!AB41/'Summary Data'!AB$45)*100</f>
        <v>2.307225762497819</v>
      </c>
      <c r="C41" s="230">
        <f>('Summary Data'!AC41/'Summary Data'!AC$45)*100</f>
        <v>2.3708031599736668</v>
      </c>
      <c r="D41" s="230">
        <f>('Summary Data'!AD41/'Summary Data'!AD$45)*100</f>
        <v>2.4215483141834619</v>
      </c>
      <c r="E41" s="230">
        <f>('Summary Data'!AE41/'Summary Data'!AE$45)*100</f>
        <v>2.4578260231773505</v>
      </c>
      <c r="F41" s="230">
        <f>('Summary Data'!AF41/'Summary Data'!AF$45)*100</f>
        <v>2.4236027030103586</v>
      </c>
      <c r="G41" s="230">
        <f>('Summary Data'!AG41/'Summary Data'!AG$45)*100</f>
        <v>2.3964341171251111</v>
      </c>
      <c r="H41" s="230">
        <f>('Summary Data'!AH41/'Summary Data'!AH$45)*100</f>
        <v>2.3982443507183762</v>
      </c>
      <c r="I41" s="230">
        <f>('Summary Data'!AI41/'Summary Data'!AI$45)*100</f>
        <v>2.3779146350714822</v>
      </c>
      <c r="J41" s="230">
        <f>('Summary Data'!AJ41/'Summary Data'!AJ$45)*100</f>
        <v>2.3834720771123319</v>
      </c>
      <c r="K41" s="230">
        <f>('Summary Data'!AK41/'Summary Data'!AK$45)*100</f>
        <v>2.3414320677066955</v>
      </c>
      <c r="L41" s="230">
        <f>('Summary Data'!AL41/'Summary Data'!AL$45)*100</f>
        <v>4.6788893598982622</v>
      </c>
      <c r="M41" s="230">
        <f>('Summary Data'!AM41/'Summary Data'!AM$45)*100</f>
        <v>2.6598805045364018</v>
      </c>
      <c r="N41" s="230">
        <f>('Summary Data'!AN41/'Summary Data'!AN$45)*100</f>
        <v>2.5688391156266235</v>
      </c>
      <c r="O41" s="230">
        <f>('Summary Data'!AO41/'Summary Data'!AO$45)*100</f>
        <v>2.7691945003409923</v>
      </c>
      <c r="P41" s="230">
        <f>('Summary Data'!AP41/'Summary Data'!AP$45)*100</f>
        <v>2.7058683732536624</v>
      </c>
      <c r="Q41" s="230">
        <f>('Summary Data'!AQ41/'Summary Data'!AQ$45)*100</f>
        <v>2.7220676455924218</v>
      </c>
      <c r="R41" s="230">
        <f>('Summary Data'!AR41/'Summary Data'!AR$45)*100</f>
        <v>2.8870384573244223</v>
      </c>
      <c r="S41" s="230">
        <f>('Summary Data'!AS41/'Summary Data'!AS$45)*100</f>
        <v>2.8326187188617844</v>
      </c>
      <c r="T41" s="230">
        <f>('Summary Data'!AT41/'Summary Data'!AT$45)*100</f>
        <v>3.0353054384975278</v>
      </c>
      <c r="U41" s="230">
        <f>('Summary Data'!AU41/'Summary Data'!AU$45)*100</f>
        <v>3.0946092900419448</v>
      </c>
      <c r="V41" s="230" t="e">
        <f>('Summary Data'!AV41/'Summary Data'!AV$45)*100</f>
        <v>#DIV/0!</v>
      </c>
      <c r="W41" s="230" t="e">
        <f>('Summary Data'!AW41/'Summary Data'!AW$45)*100</f>
        <v>#DIV/0!</v>
      </c>
      <c r="X41" s="230">
        <f>('Summary Data'!AX41/'Summary Data'!AX$45)*100</f>
        <v>3.2709569450783507</v>
      </c>
      <c r="Y41" s="230" t="e">
        <f>('Summary Data'!AY41/'Summary Data'!AY$45)*100</f>
        <v>#DIV/0!</v>
      </c>
      <c r="Z41" s="230">
        <f>('Summary Data'!AZ41/'Summary Data'!AZ$45)*100</f>
        <v>2.9975186104218365</v>
      </c>
      <c r="AA41" s="231">
        <f>('Summary Data'!BZ41/'Summary Data'!BZ$45)*100</f>
        <v>2.3337410028670531</v>
      </c>
      <c r="AB41" s="230">
        <f>('Summary Data'!CA41/'Summary Data'!CA$45)*100</f>
        <v>2.2057209744677739</v>
      </c>
      <c r="AC41" s="230">
        <f>('Summary Data'!CB41/'Summary Data'!CB$45)*100</f>
        <v>2.4049029469840915</v>
      </c>
      <c r="AD41" s="230">
        <f>('Summary Data'!CC41/'Summary Data'!CC$45)*100</f>
        <v>2.3090676022129268</v>
      </c>
      <c r="AE41" s="230">
        <f>('Summary Data'!CD41/'Summary Data'!CD$45)*100</f>
        <v>2.2905485613014331</v>
      </c>
      <c r="AF41" s="230">
        <f>('Summary Data'!CE41/'Summary Data'!CE$45)*100</f>
        <v>2.3164500813221838</v>
      </c>
      <c r="AG41" s="230">
        <f>('Summary Data'!CF41/'Summary Data'!CF$45)*100</f>
        <v>2.3327814569536423</v>
      </c>
      <c r="AH41" s="230">
        <f>('Summary Data'!CG41/'Summary Data'!CG$45)*100</f>
        <v>2.3696914345358469</v>
      </c>
      <c r="AI41" s="230">
        <f>('Summary Data'!CH41/'Summary Data'!CH$45)*100</f>
        <v>2.4092241675811126</v>
      </c>
      <c r="AJ41" s="230">
        <f>('Summary Data'!CI41/'Summary Data'!CI$45)*100</f>
        <v>2.2915308629594344</v>
      </c>
      <c r="AK41" s="230">
        <f>('Summary Data'!CJ41/'Summary Data'!CJ$45)*100</f>
        <v>4.4555607259190317</v>
      </c>
      <c r="AL41" s="230">
        <f>('Summary Data'!CK41/'Summary Data'!CK$45)*100</f>
        <v>2.3651188342103739</v>
      </c>
      <c r="AM41" s="230">
        <f>('Summary Data'!CL41/'Summary Data'!CL$45)*100</f>
        <v>2.5688391156266235</v>
      </c>
      <c r="AN41" s="230">
        <f>('Summary Data'!CM41/'Summary Data'!CM$45)*100</f>
        <v>2.6859695627189648</v>
      </c>
      <c r="AO41" s="230">
        <f>('Summary Data'!CN41/'Summary Data'!CN$45)*100</f>
        <v>2.5814252538241558</v>
      </c>
      <c r="AP41" s="230">
        <f>('Summary Data'!CO41/'Summary Data'!CO$45)*100</f>
        <v>2.7421888636760339</v>
      </c>
      <c r="AQ41" s="230">
        <f>('Summary Data'!CP41/'Summary Data'!CP$45)*100</f>
        <v>0.20880489901914334</v>
      </c>
      <c r="AR41" s="230">
        <f>('Summary Data'!CQ41/'Summary Data'!CQ$45)*100</f>
        <v>2.7474306750975748</v>
      </c>
      <c r="AS41" s="230">
        <f>('Summary Data'!CR41/'Summary Data'!CR$45)*100</f>
        <v>2.9056298823740683</v>
      </c>
      <c r="AT41" s="230">
        <f>('Summary Data'!CS41/'Summary Data'!CS$45)*100</f>
        <v>2.9697579647258747</v>
      </c>
      <c r="AU41" s="230" t="e">
        <f>('Summary Data'!CT41/'Summary Data'!CT$45)*100</f>
        <v>#DIV/0!</v>
      </c>
      <c r="AV41" s="230" t="e">
        <f>('Summary Data'!CU41/'Summary Data'!CU$45)*100</f>
        <v>#DIV/0!</v>
      </c>
      <c r="AW41" s="230">
        <f>('Summary Data'!CV41/'Summary Data'!CV$45)*100</f>
        <v>3.190910827931861</v>
      </c>
      <c r="AX41" s="230" t="e">
        <f>('Summary Data'!CW41/'Summary Data'!CW$45)*100</f>
        <v>#DIV/0!</v>
      </c>
      <c r="AY41" s="230">
        <f>('Summary Data'!CX41/'Summary Data'!CX$45)*100</f>
        <v>2.925416049490285</v>
      </c>
      <c r="AZ41" s="231">
        <f>('Summary Data'!DG41/'Summary Data'!DG$45)*100</f>
        <v>2.5812329183115703</v>
      </c>
      <c r="BA41" s="230">
        <f>('Summary Data'!DH41/'Summary Data'!DH$45)*100</f>
        <v>2.5051539951271318</v>
      </c>
      <c r="BB41" s="230">
        <f>('Summary Data'!DI41/'Summary Data'!DI$45)*100</f>
        <v>2.8714835998599275</v>
      </c>
      <c r="BC41" s="230" t="e">
        <f>('Summary Data'!DJ41/'Summary Data'!DJ$45)*100</f>
        <v>#DIV/0!</v>
      </c>
      <c r="BD41" s="230" t="e">
        <f>('Summary Data'!DK41/'Summary Data'!DK$45)*100</f>
        <v>#DIV/0!</v>
      </c>
      <c r="BE41" s="230">
        <f>('Summary Data'!DL41/'Summary Data'!DL$45)*100</f>
        <v>3.1197390572390571</v>
      </c>
      <c r="BF41" s="230" t="e">
        <f>('Summary Data'!DM41/'Summary Data'!DM$45)*100</f>
        <v>#DIV/0!</v>
      </c>
      <c r="BG41" s="230">
        <f>('Summary Data'!DN41/'Summary Data'!DN$45)*100</f>
        <v>2.9235223501165173</v>
      </c>
      <c r="BH41" s="231">
        <f>('Summary Data'!DW41/'Summary Data'!DW$45)*100</f>
        <v>3.052788408168035</v>
      </c>
      <c r="BI41" s="230">
        <f>('Summary Data'!DX41/'Summary Data'!DX$45)*100</f>
        <v>3.2956086222640359</v>
      </c>
      <c r="BJ41" s="230">
        <f>('Summary Data'!DY41/'Summary Data'!DY$45)*100</f>
        <v>3.3511426153195094</v>
      </c>
      <c r="BK41" s="230" t="e">
        <f>('Summary Data'!DZ41/'Summary Data'!DZ$45)*100</f>
        <v>#DIV/0!</v>
      </c>
      <c r="BL41" s="230" t="e">
        <f>('Summary Data'!EA41/'Summary Data'!EA$45)*100</f>
        <v>#DIV/0!</v>
      </c>
      <c r="BM41" s="230">
        <f>('Summary Data'!EB41/'Summary Data'!EB$45)*100</f>
        <v>3.3540811611535428</v>
      </c>
      <c r="BN41" s="230" t="e">
        <f>('Summary Data'!EC41/'Summary Data'!EC$45)*100</f>
        <v>#DIV/0!</v>
      </c>
      <c r="BO41" s="230">
        <f>('Summary Data'!ED41/'Summary Data'!ED$45)*100</f>
        <v>3.1209100976542836</v>
      </c>
      <c r="BP41" s="231">
        <f>('Summary Data'!EM41/'Summary Data'!EM$45)*100</f>
        <v>3.0320785117914162</v>
      </c>
      <c r="BQ41" s="230">
        <f>('Summary Data'!EN41/'Summary Data'!EN$45)*100</f>
        <v>3.6492197659297787</v>
      </c>
      <c r="BR41" s="230">
        <f>('Summary Data'!EO41/'Summary Data'!EO$45)*100</f>
        <v>3.3475110270951478</v>
      </c>
      <c r="BS41" s="230" t="e">
        <f>('Summary Data'!EP41/'Summary Data'!EP$45)*100</f>
        <v>#DIV/0!</v>
      </c>
      <c r="BT41" s="230" t="e">
        <f>('Summary Data'!EQ41/'Summary Data'!EQ$45)*100</f>
        <v>#DIV/0!</v>
      </c>
      <c r="BU41" s="230">
        <f>('Summary Data'!ER41/'Summary Data'!ER$45)*100</f>
        <v>3.748800826507269</v>
      </c>
      <c r="BV41" s="230" t="e">
        <f>('Summary Data'!ES41/'Summary Data'!ES$45)*100</f>
        <v>#DIV/0!</v>
      </c>
      <c r="BW41" s="230">
        <f>('Summary Data'!ET41/'Summary Data'!ET$45)*100</f>
        <v>3.0955965374482499</v>
      </c>
    </row>
    <row r="42" spans="1:75">
      <c r="A42" s="11" t="s">
        <v>67</v>
      </c>
      <c r="B42" s="232">
        <f>('Summary Data'!AB42/'Summary Data'!AB$45)*100</f>
        <v>1.0186023711999734</v>
      </c>
      <c r="C42" s="232">
        <f>('Summary Data'!AC42/'Summary Data'!AC$45)*100</f>
        <v>0.79410796576695197</v>
      </c>
      <c r="D42" s="232">
        <f>('Summary Data'!AD42/'Summary Data'!AD$45)*100</f>
        <v>0.93350913543040115</v>
      </c>
      <c r="E42" s="232">
        <f>('Summary Data'!AE42/'Summary Data'!AE$45)*100</f>
        <v>0.90362329470441549</v>
      </c>
      <c r="F42" s="232">
        <f>('Summary Data'!AF42/'Summary Data'!AF$45)*100</f>
        <v>0.64436234688632932</v>
      </c>
      <c r="G42" s="232">
        <f>('Summary Data'!AG42/'Summary Data'!AG$45)*100</f>
        <v>0.74658939662821644</v>
      </c>
      <c r="H42" s="232">
        <f>('Summary Data'!AH42/'Summary Data'!AH$45)*100</f>
        <v>0.87370983780818168</v>
      </c>
      <c r="I42" s="232">
        <f>('Summary Data'!AI42/'Summary Data'!AI$45)*100</f>
        <v>0.83033910110964748</v>
      </c>
      <c r="J42" s="232">
        <f>('Summary Data'!AJ42/'Summary Data'!AJ$45)*100</f>
        <v>0.84055138013548591</v>
      </c>
      <c r="K42" s="232">
        <f>('Summary Data'!AK42/'Summary Data'!AK$45)*100</f>
        <v>0.78002160270170495</v>
      </c>
      <c r="L42" s="232">
        <f>('Summary Data'!AL42/'Summary Data'!AL$45)*100</f>
        <v>1.4536526776882859</v>
      </c>
      <c r="M42" s="232">
        <f>('Summary Data'!AM42/'Summary Data'!AM$45)*100</f>
        <v>0.79221066607656554</v>
      </c>
      <c r="N42" s="232">
        <f>('Summary Data'!AN42/'Summary Data'!AN$45)*100</f>
        <v>0.69272066039369617</v>
      </c>
      <c r="O42" s="232">
        <f>('Summary Data'!AO42/'Summary Data'!AO$45)*100</f>
        <v>0.94130722145978396</v>
      </c>
      <c r="P42" s="232">
        <f>('Summary Data'!AP42/'Summary Data'!AP$45)*100</f>
        <v>0.80038703763431729</v>
      </c>
      <c r="Q42" s="232">
        <f>('Summary Data'!AQ42/'Summary Data'!AQ$45)*100</f>
        <v>0.82104315100439074</v>
      </c>
      <c r="R42" s="232">
        <f>('Summary Data'!AR42/'Summary Data'!AR$45)*100</f>
        <v>0.86321589005932176</v>
      </c>
      <c r="S42" s="232">
        <f>('Summary Data'!AS42/'Summary Data'!AS$45)*100</f>
        <v>0.99400046833490796</v>
      </c>
      <c r="T42" s="232">
        <f>('Summary Data'!AT42/'Summary Data'!AT$45)*100</f>
        <v>0.98964727743305581</v>
      </c>
      <c r="U42" s="232">
        <f>('Summary Data'!AU42/'Summary Data'!AU$45)*100</f>
        <v>1.0781419916109989</v>
      </c>
      <c r="V42" s="232" t="e">
        <f>('Summary Data'!AV42/'Summary Data'!AV$45)*100</f>
        <v>#DIV/0!</v>
      </c>
      <c r="W42" s="232" t="e">
        <f>('Summary Data'!AW42/'Summary Data'!AW$45)*100</f>
        <v>#DIV/0!</v>
      </c>
      <c r="X42" s="232">
        <f>('Summary Data'!AX42/'Summary Data'!AX$45)*100</f>
        <v>1.1323379191932363</v>
      </c>
      <c r="Y42" s="232" t="e">
        <f>('Summary Data'!AY42/'Summary Data'!AY$45)*100</f>
        <v>#DIV/0!</v>
      </c>
      <c r="Z42" s="232">
        <f>('Summary Data'!AZ42/'Summary Data'!AZ$45)*100</f>
        <v>1.0014888337468983</v>
      </c>
      <c r="AA42" s="231">
        <f>('Summary Data'!BZ42/'Summary Data'!BZ$45)*100</f>
        <v>1.2129839404936145</v>
      </c>
      <c r="AB42" s="230">
        <f>('Summary Data'!CA42/'Summary Data'!CA$45)*100</f>
        <v>1.06445241056405</v>
      </c>
      <c r="AC42" s="230">
        <f>('Summary Data'!CB42/'Summary Data'!CB$45)*100</f>
        <v>1.1027905070600945</v>
      </c>
      <c r="AD42" s="230">
        <f>('Summary Data'!CC42/'Summary Data'!CC$45)*100</f>
        <v>0.99682903791661037</v>
      </c>
      <c r="AE42" s="230">
        <f>('Summary Data'!CD42/'Summary Data'!CD$45)*100</f>
        <v>0.90284395846917787</v>
      </c>
      <c r="AF42" s="232">
        <f>('Summary Data'!CE42/'Summary Data'!CE$45)*100</f>
        <v>0.92658003252887344</v>
      </c>
      <c r="AG42" s="232">
        <f>('Summary Data'!CF42/'Summary Data'!CF$45)*100</f>
        <v>1.0215231788079471</v>
      </c>
      <c r="AH42" s="232">
        <f>('Summary Data'!CG42/'Summary Data'!CG$45)*100</f>
        <v>0.91003979385478506</v>
      </c>
      <c r="AI42" s="232">
        <f>('Summary Data'!CH42/'Summary Data'!CH$45)*100</f>
        <v>0.89752198765088353</v>
      </c>
      <c r="AJ42" s="232">
        <f>('Summary Data'!CI42/'Summary Data'!CI$45)*100</f>
        <v>0.75882933025790167</v>
      </c>
      <c r="AK42" s="232">
        <f>('Summary Data'!CJ42/'Summary Data'!CJ$45)*100</f>
        <v>1.8729641693811077</v>
      </c>
      <c r="AL42" s="232">
        <f>('Summary Data'!CK42/'Summary Data'!CK$45)*100</f>
        <v>0.9445054839144934</v>
      </c>
      <c r="AM42" s="232">
        <f>('Summary Data'!CL42/'Summary Data'!CL$45)*100</f>
        <v>0.69272066039369617</v>
      </c>
      <c r="AN42" s="232">
        <f>('Summary Data'!CM42/'Summary Data'!CM$45)*100</f>
        <v>0.74517582071292199</v>
      </c>
      <c r="AO42" s="232">
        <f>('Summary Data'!CN42/'Summary Data'!CN$45)*100</f>
        <v>0.60457171372089902</v>
      </c>
      <c r="AP42" s="232">
        <f>('Summary Data'!CO42/'Summary Data'!CO$45)*100</f>
        <v>0.62489090591726304</v>
      </c>
      <c r="AQ42" s="232">
        <f>('Summary Data'!CP42/'Summary Data'!CP$45)*100</f>
        <v>0.82293695495780028</v>
      </c>
      <c r="AR42" s="232">
        <f>('Summary Data'!CQ42/'Summary Data'!CQ$45)*100</f>
        <v>1.0669302745726315</v>
      </c>
      <c r="AS42" s="232">
        <f>('Summary Data'!CR42/'Summary Data'!CR$45)*100</f>
        <v>1.064918739337344</v>
      </c>
      <c r="AT42" s="232">
        <f>('Summary Data'!CS42/'Summary Data'!CS$45)*100</f>
        <v>1.0212667667585091</v>
      </c>
      <c r="AU42" s="232" t="e">
        <f>('Summary Data'!CT42/'Summary Data'!CT$45)*100</f>
        <v>#DIV/0!</v>
      </c>
      <c r="AV42" s="232" t="e">
        <f>('Summary Data'!CU42/'Summary Data'!CU$45)*100</f>
        <v>#DIV/0!</v>
      </c>
      <c r="AW42" s="232">
        <f>('Summary Data'!CV42/'Summary Data'!CV$45)*100</f>
        <v>1.1038111615738495</v>
      </c>
      <c r="AX42" s="232" t="e">
        <f>('Summary Data'!CW42/'Summary Data'!CW$45)*100</f>
        <v>#DIV/0!</v>
      </c>
      <c r="AY42" s="232">
        <f>('Summary Data'!CX42/'Summary Data'!CX$45)*100</f>
        <v>0.91705149429293364</v>
      </c>
      <c r="AZ42" s="231">
        <f>('Summary Data'!DG42/'Summary Data'!DG$45)*100</f>
        <v>0.72881870634679624</v>
      </c>
      <c r="BA42" s="230">
        <f>('Summary Data'!DH42/'Summary Data'!DH$45)*100</f>
        <v>0.76841381895420757</v>
      </c>
      <c r="BB42" s="230">
        <f>('Summary Data'!DI42/'Summary Data'!DI$45)*100</f>
        <v>0.99801564141473087</v>
      </c>
      <c r="BC42" s="230" t="e">
        <f>('Summary Data'!DJ42/'Summary Data'!DJ$45)*100</f>
        <v>#DIV/0!</v>
      </c>
      <c r="BD42" s="230" t="e">
        <f>('Summary Data'!DK42/'Summary Data'!DK$45)*100</f>
        <v>#DIV/0!</v>
      </c>
      <c r="BE42" s="230">
        <f>('Summary Data'!DL42/'Summary Data'!DL$45)*100</f>
        <v>1.0942760942760943</v>
      </c>
      <c r="BF42" s="230" t="e">
        <f>('Summary Data'!DM42/'Summary Data'!DM$45)*100</f>
        <v>#DIV/0!</v>
      </c>
      <c r="BG42" s="230">
        <f>('Summary Data'!DN42/'Summary Data'!DN$45)*100</f>
        <v>1.1510486547560201</v>
      </c>
      <c r="BH42" s="231">
        <f>('Summary Data'!DW42/'Summary Data'!DW$45)*100</f>
        <v>1.0224650170897724</v>
      </c>
      <c r="BI42" s="230">
        <f>('Summary Data'!DX42/'Summary Data'!DX$45)*100</f>
        <v>0.99892083344862892</v>
      </c>
      <c r="BJ42" s="230">
        <f>('Summary Data'!DY42/'Summary Data'!DY$45)*100</f>
        <v>1.1743546339399069</v>
      </c>
      <c r="BK42" s="230" t="e">
        <f>('Summary Data'!DZ42/'Summary Data'!DZ$45)*100</f>
        <v>#DIV/0!</v>
      </c>
      <c r="BL42" s="230" t="e">
        <f>('Summary Data'!EA42/'Summary Data'!EA$45)*100</f>
        <v>#DIV/0!</v>
      </c>
      <c r="BM42" s="230">
        <f>('Summary Data'!EB42/'Summary Data'!EB$45)*100</f>
        <v>1.0573238020167974</v>
      </c>
      <c r="BN42" s="230" t="e">
        <f>('Summary Data'!EC42/'Summary Data'!EC$45)*100</f>
        <v>#DIV/0!</v>
      </c>
      <c r="BO42" s="230">
        <f>('Summary Data'!ED42/'Summary Data'!ED$45)*100</f>
        <v>1.000033558173093</v>
      </c>
      <c r="BP42" s="231">
        <f>('Summary Data'!EM42/'Summary Data'!EM$45)*100</f>
        <v>0</v>
      </c>
      <c r="BQ42" s="230">
        <f>('Summary Data'!EN42/'Summary Data'!EN$45)*100</f>
        <v>0</v>
      </c>
      <c r="BR42" s="230">
        <f>('Summary Data'!EO42/'Summary Data'!EO$45)*100</f>
        <v>0</v>
      </c>
      <c r="BS42" s="230" t="e">
        <f>('Summary Data'!EP42/'Summary Data'!EP$45)*100</f>
        <v>#DIV/0!</v>
      </c>
      <c r="BT42" s="230" t="e">
        <f>('Summary Data'!EQ42/'Summary Data'!EQ$45)*100</f>
        <v>#DIV/0!</v>
      </c>
      <c r="BU42" s="230">
        <f>('Summary Data'!ER42/'Summary Data'!ER$45)*100</f>
        <v>0</v>
      </c>
      <c r="BV42" s="230" t="e">
        <f>('Summary Data'!ES42/'Summary Data'!ES$45)*100</f>
        <v>#DIV/0!</v>
      </c>
      <c r="BW42" s="230">
        <f>('Summary Data'!ET42/'Summary Data'!ET$45)*100</f>
        <v>1.1290929619872037</v>
      </c>
    </row>
    <row r="43" spans="1:75">
      <c r="A43" s="11" t="s">
        <v>78</v>
      </c>
      <c r="B43" s="232">
        <f>('Summary Data'!AB43/'Summary Data'!AB$45)*100</f>
        <v>0.39298443848090325</v>
      </c>
      <c r="C43" s="232">
        <f>('Summary Data'!AC43/'Summary Data'!AC$45)*100</f>
        <v>0.46905859117840681</v>
      </c>
      <c r="D43" s="232">
        <f>('Summary Data'!AD43/'Summary Data'!AD$45)*100</f>
        <v>0.42644565831606707</v>
      </c>
      <c r="E43" s="232">
        <f>('Summary Data'!AE43/'Summary Data'!AE$45)*100</f>
        <v>0.44887780548628431</v>
      </c>
      <c r="F43" s="232">
        <f>('Summary Data'!AF43/'Summary Data'!AF$45)*100</f>
        <v>0.52845991190035158</v>
      </c>
      <c r="G43" s="232">
        <f>('Summary Data'!AG43/'Summary Data'!AG$45)*100</f>
        <v>0.45959960070984918</v>
      </c>
      <c r="H43" s="232">
        <f>('Summary Data'!AH43/'Summary Data'!AH$45)*100</f>
        <v>0.45331413091931555</v>
      </c>
      <c r="I43" s="232">
        <f>('Summary Data'!AI43/'Summary Data'!AI$45)*100</f>
        <v>0.3841352818256426</v>
      </c>
      <c r="J43" s="232">
        <f>('Summary Data'!AJ43/'Summary Data'!AJ$45)*100</f>
        <v>0.48127801557075933</v>
      </c>
      <c r="K43" s="232">
        <f>('Summary Data'!AK43/'Summary Data'!AK$45)*100</f>
        <v>0.45051203872079187</v>
      </c>
      <c r="L43" s="232">
        <f>('Summary Data'!AL43/'Summary Data'!AL$45)*100</f>
        <v>0.56521124770382936</v>
      </c>
      <c r="M43" s="232">
        <f>('Summary Data'!AM43/'Summary Data'!AM$45)*100</f>
        <v>0.47444124806373095</v>
      </c>
      <c r="N43" s="232">
        <f>('Summary Data'!AN43/'Summary Data'!AN$45)*100</f>
        <v>0.21358887028805634</v>
      </c>
      <c r="O43" s="232">
        <f>('Summary Data'!AO43/'Summary Data'!AO$45)*100</f>
        <v>0.40413905751403961</v>
      </c>
      <c r="P43" s="232">
        <f>('Summary Data'!AP43/'Summary Data'!AP$45)*100</f>
        <v>0.42777843792968817</v>
      </c>
      <c r="Q43" s="232">
        <f>('Summary Data'!AQ43/'Summary Data'!AQ$45)*100</f>
        <v>0.30960001286649402</v>
      </c>
      <c r="R43" s="232">
        <f>('Summary Data'!AR43/'Summary Data'!AR$45)*100</f>
        <v>0.38739063062499018</v>
      </c>
      <c r="S43" s="232">
        <f>('Summary Data'!AS43/'Summary Data'!AS$45)*100</f>
        <v>0.40050709365890685</v>
      </c>
      <c r="T43" s="232">
        <f>('Summary Data'!AT43/'Summary Data'!AT$45)*100</f>
        <v>0.33596575637920162</v>
      </c>
      <c r="U43" s="232">
        <f>('Summary Data'!AU43/'Summary Data'!AU$45)*100</f>
        <v>0.37828180829578995</v>
      </c>
      <c r="V43" s="232" t="e">
        <f>('Summary Data'!AV43/'Summary Data'!AV$45)*100</f>
        <v>#DIV/0!</v>
      </c>
      <c r="W43" s="232" t="e">
        <f>('Summary Data'!AW43/'Summary Data'!AW$45)*100</f>
        <v>#DIV/0!</v>
      </c>
      <c r="X43" s="232">
        <f>('Summary Data'!AX43/'Summary Data'!AX$45)*100</f>
        <v>0.37527257974542322</v>
      </c>
      <c r="Y43" s="232" t="e">
        <f>('Summary Data'!AY43/'Summary Data'!AY$45)*100</f>
        <v>#DIV/0!</v>
      </c>
      <c r="Z43" s="232">
        <f>('Summary Data'!AZ43/'Summary Data'!AZ$45)*100</f>
        <v>0.44069478908188586</v>
      </c>
      <c r="AA43" s="231">
        <f>('Summary Data'!BZ43/'Summary Data'!BZ$45)*100</f>
        <v>0.43306534073821606</v>
      </c>
      <c r="AB43" s="230">
        <f>('Summary Data'!CA43/'Summary Data'!CA$45)*100</f>
        <v>0.4682127441656303</v>
      </c>
      <c r="AC43" s="230">
        <f>('Summary Data'!CB43/'Summary Data'!CB$45)*100</f>
        <v>0.51600163928318621</v>
      </c>
      <c r="AD43" s="230">
        <f>('Summary Data'!CC43/'Summary Data'!CC$45)*100</f>
        <v>0.48745108622318173</v>
      </c>
      <c r="AE43" s="230">
        <f>('Summary Data'!CD43/'Summary Data'!CD$45)*100</f>
        <v>0.53000284228653594</v>
      </c>
      <c r="AF43" s="232">
        <f>('Summary Data'!CE43/'Summary Data'!CE$45)*100</f>
        <v>0.47150437825494096</v>
      </c>
      <c r="AG43" s="232">
        <f>('Summary Data'!CF43/'Summary Data'!CF$45)*100</f>
        <v>0.41059602649006627</v>
      </c>
      <c r="AH43" s="232">
        <f>('Summary Data'!CG43/'Summary Data'!CG$45)*100</f>
        <v>0.41750929610542109</v>
      </c>
      <c r="AI43" s="232">
        <f>('Summary Data'!CH43/'Summary Data'!CH$45)*100</f>
        <v>0.45858787690191127</v>
      </c>
      <c r="AJ43" s="232">
        <f>('Summary Data'!CI43/'Summary Data'!CI$45)*100</f>
        <v>0.39947182804325665</v>
      </c>
      <c r="AK43" s="232">
        <f>('Summary Data'!CJ43/'Summary Data'!CJ$45)*100</f>
        <v>0.34899953466728711</v>
      </c>
      <c r="AL43" s="232">
        <f>('Summary Data'!CK43/'Summary Data'!CK$45)*100</f>
        <v>0.17926328572254671</v>
      </c>
      <c r="AM43" s="232">
        <f>('Summary Data'!CL43/'Summary Data'!CL$45)*100</f>
        <v>0.21358887028805634</v>
      </c>
      <c r="AN43" s="232">
        <f>('Summary Data'!CM43/'Summary Data'!CM$45)*100</f>
        <v>0.22800155708380446</v>
      </c>
      <c r="AO43" s="232">
        <f>('Summary Data'!CN43/'Summary Data'!CN$45)*100</f>
        <v>0.23031303379843771</v>
      </c>
      <c r="AP43" s="232">
        <f>('Summary Data'!CO43/'Summary Data'!CO$45)*100</f>
        <v>0.24960726130214697</v>
      </c>
      <c r="AQ43" s="232">
        <f>('Summary Data'!CP43/'Summary Data'!CP$45)*100</f>
        <v>0.29127406081662022</v>
      </c>
      <c r="AR43" s="232">
        <f>('Summary Data'!CQ43/'Summary Data'!CQ$45)*100</f>
        <v>0.31701123174202783</v>
      </c>
      <c r="AS43" s="232">
        <f>('Summary Data'!CR43/'Summary Data'!CR$45)*100</f>
        <v>0.33043009787195832</v>
      </c>
      <c r="AT43" s="232">
        <f>('Summary Data'!CS43/'Summary Data'!CS$45)*100</f>
        <v>0.30357525861642276</v>
      </c>
      <c r="AU43" s="232" t="e">
        <f>('Summary Data'!CT43/'Summary Data'!CT$45)*100</f>
        <v>#DIV/0!</v>
      </c>
      <c r="AV43" s="232" t="e">
        <f>('Summary Data'!CU43/'Summary Data'!CU$45)*100</f>
        <v>#DIV/0!</v>
      </c>
      <c r="AW43" s="232">
        <f>('Summary Data'!CV43/'Summary Data'!CV$45)*100</f>
        <v>0.37773564384085129</v>
      </c>
      <c r="AX43" s="232" t="e">
        <f>('Summary Data'!CW43/'Summary Data'!CW$45)*100</f>
        <v>#DIV/0!</v>
      </c>
      <c r="AY43" s="232">
        <f>('Summary Data'!CX43/'Summary Data'!CX$45)*100</f>
        <v>0.37030582904940318</v>
      </c>
      <c r="AZ43" s="231">
        <f>('Summary Data'!DG43/'Summary Data'!DG$45)*100</f>
        <v>0.34618888551472821</v>
      </c>
      <c r="BA43" s="230">
        <f>('Summary Data'!DH43/'Summary Data'!DH$45)*100</f>
        <v>0.31236334103829577</v>
      </c>
      <c r="BB43" s="230">
        <f>('Summary Data'!DI43/'Summary Data'!DI$45)*100</f>
        <v>0.58947122680051367</v>
      </c>
      <c r="BC43" s="230" t="e">
        <f>('Summary Data'!DJ43/'Summary Data'!DJ$45)*100</f>
        <v>#DIV/0!</v>
      </c>
      <c r="BD43" s="230" t="e">
        <f>('Summary Data'!DK43/'Summary Data'!DK$45)*100</f>
        <v>#DIV/0!</v>
      </c>
      <c r="BE43" s="230">
        <f>('Summary Data'!DL43/'Summary Data'!DL$45)*100</f>
        <v>0.51031144781144788</v>
      </c>
      <c r="BF43" s="230" t="e">
        <f>('Summary Data'!DM43/'Summary Data'!DM$45)*100</f>
        <v>#DIV/0!</v>
      </c>
      <c r="BG43" s="230">
        <f>('Summary Data'!DN43/'Summary Data'!DN$45)*100</f>
        <v>0.80502789351034543</v>
      </c>
      <c r="BH43" s="231">
        <f>('Summary Data'!DW43/'Summary Data'!DW$45)*100</f>
        <v>0.38269404925360057</v>
      </c>
      <c r="BI43" s="230">
        <f>('Summary Data'!DX43/'Summary Data'!DX$45)*100</f>
        <v>0.40676277705525887</v>
      </c>
      <c r="BJ43" s="230">
        <f>('Summary Data'!DY43/'Summary Data'!DY$45)*100</f>
        <v>0.43641557342361403</v>
      </c>
      <c r="BK43" s="230" t="e">
        <f>('Summary Data'!DZ43/'Summary Data'!DZ$45)*100</f>
        <v>#DIV/0!</v>
      </c>
      <c r="BL43" s="230" t="e">
        <f>('Summary Data'!EA43/'Summary Data'!EA$45)*100</f>
        <v>#DIV/0!</v>
      </c>
      <c r="BM43" s="230">
        <f>('Summary Data'!EB43/'Summary Data'!EB$45)*100</f>
        <v>0.39683618276208854</v>
      </c>
      <c r="BN43" s="230" t="e">
        <f>('Summary Data'!EC43/'Summary Data'!EC$45)*100</f>
        <v>#DIV/0!</v>
      </c>
      <c r="BO43" s="230">
        <f>('Summary Data'!ED43/'Summary Data'!ED$45)*100</f>
        <v>0.50337259639585219</v>
      </c>
      <c r="BP43" s="231">
        <f>('Summary Data'!EM43/'Summary Data'!EM$45)*100</f>
        <v>0.31492602900249012</v>
      </c>
      <c r="BQ43" s="230">
        <f>('Summary Data'!EN43/'Summary Data'!EN$45)*100</f>
        <v>0</v>
      </c>
      <c r="BR43" s="230">
        <f>('Summary Data'!EO43/'Summary Data'!EO$45)*100</f>
        <v>0</v>
      </c>
      <c r="BS43" s="230" t="e">
        <f>('Summary Data'!EP43/'Summary Data'!EP$45)*100</f>
        <v>#DIV/0!</v>
      </c>
      <c r="BT43" s="230" t="e">
        <f>('Summary Data'!EQ43/'Summary Data'!EQ$45)*100</f>
        <v>#DIV/0!</v>
      </c>
      <c r="BU43" s="230">
        <f>('Summary Data'!ER43/'Summary Data'!ER$45)*100</f>
        <v>0</v>
      </c>
      <c r="BV43" s="230" t="e">
        <f>('Summary Data'!ES43/'Summary Data'!ES$45)*100</f>
        <v>#DIV/0!</v>
      </c>
      <c r="BW43" s="230">
        <f>('Summary Data'!ET43/'Summary Data'!ET$45)*100</f>
        <v>0</v>
      </c>
    </row>
    <row r="44" spans="1:75">
      <c r="A44" s="33" t="s">
        <v>71</v>
      </c>
      <c r="B44" s="233">
        <f>('Summary Data'!AB44/'Summary Data'!AB$45)*100</f>
        <v>0.46028198502837298</v>
      </c>
      <c r="C44" s="233">
        <f>('Summary Data'!AC44/'Summary Data'!AC$45)*100</f>
        <v>0.59249506254114548</v>
      </c>
      <c r="D44" s="233">
        <f>('Summary Data'!AD44/'Summary Data'!AD$45)*100</f>
        <v>0.53870785458655113</v>
      </c>
      <c r="E44" s="233">
        <f>('Summary Data'!AE44/'Summary Data'!AE$45)*100</f>
        <v>0.55449611265952758</v>
      </c>
      <c r="F44" s="233">
        <f>('Summary Data'!AF44/'Summary Data'!AF$45)*100</f>
        <v>0.4166968495924443</v>
      </c>
      <c r="G44" s="233">
        <f>('Summary Data'!AG44/'Summary Data'!AG$45)*100</f>
        <v>0.4810891748003549</v>
      </c>
      <c r="H44" s="233">
        <f>('Summary Data'!AH44/'Summary Data'!AH$45)*100</f>
        <v>0.37033227034255739</v>
      </c>
      <c r="I44" s="233">
        <f>('Summary Data'!AI44/'Summary Data'!AI$45)*100</f>
        <v>0.3917214364038869</v>
      </c>
      <c r="J44" s="233">
        <f>('Summary Data'!AJ44/'Summary Data'!AJ$45)*100</f>
        <v>0.42802736678912068</v>
      </c>
      <c r="K44" s="233">
        <f>('Summary Data'!AK44/'Summary Data'!AK$45)*100</f>
        <v>0.50998783138954595</v>
      </c>
      <c r="L44" s="233">
        <f>('Summary Data'!AL44/'Summary Data'!AL$45)*100</f>
        <v>0.81779002402147805</v>
      </c>
      <c r="M44" s="233">
        <f>('Summary Data'!AM44/'Summary Data'!AM$45)*100</f>
        <v>0.48683337021464929</v>
      </c>
      <c r="N44" s="233">
        <f>('Summary Data'!AN44/'Summary Data'!AN$45)*100</f>
        <v>0.35790567453674305</v>
      </c>
      <c r="O44" s="233">
        <f>('Summary Data'!AO44/'Summary Data'!AO$45)*100</f>
        <v>0.48412491264702662</v>
      </c>
      <c r="P44" s="233">
        <f>('Summary Data'!AP44/'Summary Data'!AP$45)*100</f>
        <v>0.45239267344548373</v>
      </c>
      <c r="Q44" s="233">
        <f>('Summary Data'!AQ44/'Summary Data'!AQ$45)*100</f>
        <v>0.48329768242276083</v>
      </c>
      <c r="R44" s="233">
        <f>('Summary Data'!AR44/'Summary Data'!AR$45)*100</f>
        <v>0.49069479879165429</v>
      </c>
      <c r="S44" s="233">
        <f>('Summary Data'!AS44/'Summary Data'!AS$45)*100</f>
        <v>0.53939261807288263</v>
      </c>
      <c r="T44" s="233">
        <f>('Summary Data'!AT44/'Summary Data'!AT$45)*100</f>
        <v>0.55413611175631283</v>
      </c>
      <c r="U44" s="233">
        <f>('Summary Data'!AU44/'Summary Data'!AU$45)*100</f>
        <v>0.58956035420226816</v>
      </c>
      <c r="V44" s="233" t="e">
        <f>('Summary Data'!AV44/'Summary Data'!AV$45)*100</f>
        <v>#DIV/0!</v>
      </c>
      <c r="W44" s="233" t="e">
        <f>('Summary Data'!AW44/'Summary Data'!AW$45)*100</f>
        <v>#DIV/0!</v>
      </c>
      <c r="X44" s="233">
        <f>('Summary Data'!AX44/'Summary Data'!AX$45)*100</f>
        <v>0.63752870690342167</v>
      </c>
      <c r="Y44" s="233" t="e">
        <f>('Summary Data'!AY44/'Summary Data'!AY$45)*100</f>
        <v>#DIV/0!</v>
      </c>
      <c r="Z44" s="233">
        <f>('Summary Data'!AZ44/'Summary Data'!AZ$45)*100</f>
        <v>0.51017369727047146</v>
      </c>
      <c r="AA44" s="234">
        <f>('Summary Data'!BZ44/'Summary Data'!BZ$45)*100</f>
        <v>0.26866090582833774</v>
      </c>
      <c r="AB44" s="233">
        <f>('Summary Data'!CA44/'Summary Data'!CA$45)*100</f>
        <v>0.26336966859316702</v>
      </c>
      <c r="AC44" s="233">
        <f>('Summary Data'!CB44/'Summary Data'!CB$45)*100</f>
        <v>0.33530792444394769</v>
      </c>
      <c r="AD44" s="233">
        <f>('Summary Data'!CC44/'Summary Data'!CC$45)*100</f>
        <v>0.32384293617595467</v>
      </c>
      <c r="AE44" s="233">
        <f>('Summary Data'!CD44/'Summary Data'!CD$45)*100</f>
        <v>0.27754092056645097</v>
      </c>
      <c r="AF44" s="233">
        <f>('Summary Data'!CE44/'Summary Data'!CE$45)*100</f>
        <v>0.36471767237838637</v>
      </c>
      <c r="AG44" s="233">
        <f>('Summary Data'!CF44/'Summary Data'!CF$45)*100</f>
        <v>0.36423841059602652</v>
      </c>
      <c r="AH44" s="233">
        <f>('Summary Data'!CG44/'Summary Data'!CG$45)*100</f>
        <v>0.32617913758236022</v>
      </c>
      <c r="AI44" s="233">
        <f>('Summary Data'!CH44/'Summary Data'!CH$45)*100</f>
        <v>0.4209181584421115</v>
      </c>
      <c r="AJ44" s="233">
        <f>('Summary Data'!CI44/'Summary Data'!CI$45)*100</f>
        <v>0.42955757241471532</v>
      </c>
      <c r="AK44" s="233">
        <f>('Summary Data'!CJ44/'Summary Data'!CJ$45)*100</f>
        <v>0.51186598417868778</v>
      </c>
      <c r="AL44" s="233">
        <f>('Summary Data'!CK44/'Summary Data'!CK$45)*100</f>
        <v>0.40671562674685324</v>
      </c>
      <c r="AM44" s="233">
        <f>('Summary Data'!CL44/'Summary Data'!CL$45)*100</f>
        <v>0.35790567453674305</v>
      </c>
      <c r="AN44" s="233">
        <f>('Summary Data'!CM44/'Summary Data'!CM$45)*100</f>
        <v>0.36888056796485441</v>
      </c>
      <c r="AO44" s="233">
        <f>('Summary Data'!CN44/'Summary Data'!CN$45)*100</f>
        <v>0.2744563652764716</v>
      </c>
      <c r="AP44" s="233">
        <f>('Summary Data'!CO44/'Summary Data'!CO$45)*100</f>
        <v>0.48001396404259034</v>
      </c>
      <c r="AQ44" s="233">
        <f>('Summary Data'!CP44/'Summary Data'!CP$45)*100</f>
        <v>0.35444192942745345</v>
      </c>
      <c r="AR44" s="233">
        <f>('Summary Data'!CQ44/'Summary Data'!CQ$45)*100</f>
        <v>0.59823087280350418</v>
      </c>
      <c r="AS44" s="233">
        <f>('Summary Data'!CR44/'Summary Data'!CR$45)*100</f>
        <v>0.63571877525365894</v>
      </c>
      <c r="AT44" s="233">
        <f>('Summary Data'!CS44/'Summary Data'!CS$45)*100</f>
        <v>0.61704971044859847</v>
      </c>
      <c r="AU44" s="233" t="e">
        <f>('Summary Data'!CT44/'Summary Data'!CT$45)*100</f>
        <v>#DIV/0!</v>
      </c>
      <c r="AV44" s="233" t="e">
        <f>('Summary Data'!CU44/'Summary Data'!CU$45)*100</f>
        <v>#DIV/0!</v>
      </c>
      <c r="AW44" s="233">
        <f>('Summary Data'!CV44/'Summary Data'!CV$45)*100</f>
        <v>0.61731116892279192</v>
      </c>
      <c r="AX44" s="233" t="e">
        <f>('Summary Data'!CW44/'Summary Data'!CW$45)*100</f>
        <v>#DIV/0!</v>
      </c>
      <c r="AY44" s="233">
        <f>('Summary Data'!CX44/'Summary Data'!CX$45)*100</f>
        <v>0.54021085649559986</v>
      </c>
      <c r="AZ44" s="234">
        <f>('Summary Data'!DG44/'Summary Data'!DG$45)*100</f>
        <v>0.83206802307925898</v>
      </c>
      <c r="BA44" s="233">
        <f>('Summary Data'!DH44/'Summary Data'!DH$45)*100</f>
        <v>0.96832635721871685</v>
      </c>
      <c r="BB44" s="233">
        <f>('Summary Data'!DI44/'Summary Data'!DI$45)*100</f>
        <v>1.0155246877553403</v>
      </c>
      <c r="BC44" s="233" t="e">
        <f>('Summary Data'!DJ44/'Summary Data'!DJ$45)*100</f>
        <v>#DIV/0!</v>
      </c>
      <c r="BD44" s="233" t="e">
        <f>('Summary Data'!DK44/'Summary Data'!DK$45)*100</f>
        <v>#DIV/0!</v>
      </c>
      <c r="BE44" s="233">
        <f>('Summary Data'!DL44/'Summary Data'!DL$45)*100</f>
        <v>0.94170875420875422</v>
      </c>
      <c r="BF44" s="233" t="e">
        <f>('Summary Data'!DM44/'Summary Data'!DM$45)*100</f>
        <v>#DIV/0!</v>
      </c>
      <c r="BG44" s="233">
        <f>('Summary Data'!DN44/'Summary Data'!DN$45)*100</f>
        <v>0.5508085587176047</v>
      </c>
      <c r="BH44" s="234">
        <f>('Summary Data'!DW44/'Summary Data'!DW$45)*100</f>
        <v>0.34763810581052262</v>
      </c>
      <c r="BI44" s="233">
        <f>('Summary Data'!DX44/'Summary Data'!DX$45)*100</f>
        <v>0.22136749771714767</v>
      </c>
      <c r="BJ44" s="233">
        <f>('Summary Data'!DY44/'Summary Data'!DY$45)*100</f>
        <v>0.30945831570038085</v>
      </c>
      <c r="BK44" s="233" t="e">
        <f>('Summary Data'!DZ44/'Summary Data'!DZ$45)*100</f>
        <v>#DIV/0!</v>
      </c>
      <c r="BL44" s="233" t="e">
        <f>('Summary Data'!EA44/'Summary Data'!EA$45)*100</f>
        <v>#DIV/0!</v>
      </c>
      <c r="BM44" s="233">
        <f>('Summary Data'!EB44/'Summary Data'!EB$45)*100</f>
        <v>0.32073061346524967</v>
      </c>
      <c r="BN44" s="233" t="e">
        <f>('Summary Data'!EC44/'Summary Data'!EC$45)*100</f>
        <v>#DIV/0!</v>
      </c>
      <c r="BO44" s="233">
        <f>('Summary Data'!ED44/'Summary Data'!ED$45)*100</f>
        <v>0.26846538474445453</v>
      </c>
      <c r="BP44" s="234">
        <f>('Summary Data'!EM44/'Summary Data'!EM$45)*100</f>
        <v>0.48337483521312441</v>
      </c>
      <c r="BQ44" s="233">
        <f>('Summary Data'!EN44/'Summary Data'!EN$45)*100</f>
        <v>0.54453836150845258</v>
      </c>
      <c r="BR44" s="233">
        <f>('Summary Data'!EO44/'Summary Data'!EO$45)*100</f>
        <v>0.63011972274732198</v>
      </c>
      <c r="BS44" s="233" t="e">
        <f>('Summary Data'!EP44/'Summary Data'!EP$45)*100</f>
        <v>#DIV/0!</v>
      </c>
      <c r="BT44" s="233" t="e">
        <f>('Summary Data'!EQ44/'Summary Data'!EQ$45)*100</f>
        <v>#DIV/0!</v>
      </c>
      <c r="BU44" s="233">
        <f>('Summary Data'!ER44/'Summary Data'!ER$45)*100</f>
        <v>1.2028632573241826</v>
      </c>
      <c r="BV44" s="233" t="e">
        <f>('Summary Data'!ES44/'Summary Data'!ES$45)*100</f>
        <v>#DIV/0!</v>
      </c>
      <c r="BW44" s="233">
        <f>('Summary Data'!ET44/'Summary Data'!ET$45)*100</f>
        <v>1.0255927738050432</v>
      </c>
    </row>
    <row r="45" spans="1:75">
      <c r="A45" s="301" t="s">
        <v>100</v>
      </c>
      <c r="B45" s="302">
        <f>+B7+B13+B22+B34+B36+B38+B41+B42+B43+B44</f>
        <v>100.00000000000001</v>
      </c>
      <c r="C45" s="302">
        <f>+C7+C13+C22+C34+C36+C38+C41+C42+C43+C44</f>
        <v>100</v>
      </c>
      <c r="D45" s="302">
        <f t="shared" ref="D45:AA45" si="0">+D7+D13+D22+D34+D36+D38+D41+D42+D43+D44</f>
        <v>100</v>
      </c>
      <c r="E45" s="302">
        <f t="shared" si="0"/>
        <v>100.00000000000001</v>
      </c>
      <c r="F45" s="302">
        <f t="shared" si="0"/>
        <v>99.999999999999986</v>
      </c>
      <c r="G45" s="303">
        <f t="shared" si="0"/>
        <v>99.999999999999986</v>
      </c>
      <c r="H45" s="303">
        <f t="shared" si="0"/>
        <v>99.999999999999972</v>
      </c>
      <c r="I45" s="303">
        <f t="shared" si="0"/>
        <v>99.999999999999986</v>
      </c>
      <c r="J45" s="303">
        <f t="shared" si="0"/>
        <v>99.999999999999986</v>
      </c>
      <c r="K45" s="303">
        <f t="shared" si="0"/>
        <v>100</v>
      </c>
      <c r="L45" s="303">
        <f t="shared" si="0"/>
        <v>100</v>
      </c>
      <c r="M45" s="303">
        <f t="shared" si="0"/>
        <v>100.00000000000001</v>
      </c>
      <c r="N45" s="303">
        <f t="shared" si="0"/>
        <v>99.999999999999972</v>
      </c>
      <c r="O45" s="303">
        <f t="shared" si="0"/>
        <v>100</v>
      </c>
      <c r="P45" s="303">
        <f t="shared" si="0"/>
        <v>100</v>
      </c>
      <c r="Q45" s="303">
        <f t="shared" si="0"/>
        <v>100.00000000000001</v>
      </c>
      <c r="R45" s="303">
        <f>+R7+R13+R22+R34+R36+R38+R41+R42+R43+R44</f>
        <v>100</v>
      </c>
      <c r="S45" s="303">
        <f>+S7+S13+S22+S34+S36+S38+S41+S42+S43+S44</f>
        <v>99.999999999999986</v>
      </c>
      <c r="T45" s="303">
        <f>+T7+T13+T22+T34+T36+T38+T41+T42+T43+T44</f>
        <v>99.999999999999986</v>
      </c>
      <c r="U45" s="303">
        <f>+U7+U13+U22+U34+U36+U38+U41+U42+U43+U44</f>
        <v>100</v>
      </c>
      <c r="V45" s="303" t="e">
        <f t="shared" ref="V45:X45" si="1">+V7+V13+V22+V34+V36+V38+V41+V42+V43+V44</f>
        <v>#DIV/0!</v>
      </c>
      <c r="W45" s="303" t="e">
        <f t="shared" si="1"/>
        <v>#DIV/0!</v>
      </c>
      <c r="X45" s="303">
        <f t="shared" si="1"/>
        <v>100</v>
      </c>
      <c r="Y45" s="303" t="e">
        <f t="shared" ref="Y45:Z45" si="2">+Y7+Y13+Y22+Y34+Y36+Y38+Y41+Y42+Y43+Y44</f>
        <v>#DIV/0!</v>
      </c>
      <c r="Z45" s="303">
        <f t="shared" si="2"/>
        <v>100.00000000000001</v>
      </c>
      <c r="AA45" s="304">
        <f t="shared" si="0"/>
        <v>100.00000000000001</v>
      </c>
      <c r="AB45" s="305">
        <f t="shared" ref="AB45:AP45" si="3">+AB7+AB13+AB22+AB34+AB36+AB38+AB41+AB42+AB43+AB44</f>
        <v>100</v>
      </c>
      <c r="AC45" s="305">
        <f t="shared" si="3"/>
        <v>100.00000000000001</v>
      </c>
      <c r="AD45" s="305">
        <f t="shared" si="3"/>
        <v>99.999999999999986</v>
      </c>
      <c r="AE45" s="306">
        <f t="shared" si="3"/>
        <v>100.00000000000001</v>
      </c>
      <c r="AF45" s="303">
        <f t="shared" si="3"/>
        <v>100</v>
      </c>
      <c r="AG45" s="303">
        <f t="shared" si="3"/>
        <v>100.00000000000003</v>
      </c>
      <c r="AH45" s="303">
        <f t="shared" si="3"/>
        <v>100</v>
      </c>
      <c r="AI45" s="303">
        <f t="shared" si="3"/>
        <v>100.00000000000001</v>
      </c>
      <c r="AJ45" s="303">
        <f t="shared" si="3"/>
        <v>99.999999999999972</v>
      </c>
      <c r="AK45" s="303">
        <f t="shared" si="3"/>
        <v>99.999999999999986</v>
      </c>
      <c r="AL45" s="303">
        <f t="shared" si="3"/>
        <v>100.00000000000001</v>
      </c>
      <c r="AM45" s="303">
        <f t="shared" si="3"/>
        <v>99.999999999999972</v>
      </c>
      <c r="AN45" s="303">
        <f t="shared" si="3"/>
        <v>100</v>
      </c>
      <c r="AO45" s="303">
        <f t="shared" si="3"/>
        <v>100</v>
      </c>
      <c r="AP45" s="303">
        <f t="shared" si="3"/>
        <v>100</v>
      </c>
      <c r="AQ45" s="303">
        <f t="shared" ref="AQ45:BR45" si="4">+AQ7+AQ13+AQ22+AQ34+AQ36+AQ38+AQ41+AQ42+AQ43+AQ44</f>
        <v>99.999999999999986</v>
      </c>
      <c r="AR45" s="303">
        <f t="shared" si="4"/>
        <v>100.00000000000001</v>
      </c>
      <c r="AS45" s="303">
        <f t="shared" si="4"/>
        <v>100</v>
      </c>
      <c r="AT45" s="303">
        <f t="shared" si="4"/>
        <v>99.999999999999986</v>
      </c>
      <c r="AU45" s="303" t="e">
        <f t="shared" ref="AU45:AW45" si="5">+AU7+AU13+AU22+AU34+AU36+AU38+AU41+AU42+AU43+AU44</f>
        <v>#DIV/0!</v>
      </c>
      <c r="AV45" s="303" t="e">
        <f t="shared" si="5"/>
        <v>#DIV/0!</v>
      </c>
      <c r="AW45" s="303">
        <f t="shared" si="5"/>
        <v>99.999999999999986</v>
      </c>
      <c r="AX45" s="303" t="e">
        <f t="shared" ref="AX45:AY45" si="6">+AX7+AX13+AX22+AX34+AX36+AX38+AX41+AX42+AX43+AX44</f>
        <v>#DIV/0!</v>
      </c>
      <c r="AY45" s="303">
        <f t="shared" si="6"/>
        <v>99.999999999999986</v>
      </c>
      <c r="AZ45" s="367">
        <f t="shared" si="4"/>
        <v>100.00000000000001</v>
      </c>
      <c r="BA45" s="367">
        <f t="shared" si="4"/>
        <v>99.999999999999986</v>
      </c>
      <c r="BB45" s="367">
        <f t="shared" si="4"/>
        <v>100</v>
      </c>
      <c r="BC45" s="367" t="e">
        <f t="shared" ref="BC45:BE45" si="7">+BC7+BC13+BC22+BC34+BC36+BC38+BC41+BC42+BC43+BC44</f>
        <v>#DIV/0!</v>
      </c>
      <c r="BD45" s="367" t="e">
        <f t="shared" si="7"/>
        <v>#DIV/0!</v>
      </c>
      <c r="BE45" s="367">
        <f t="shared" si="7"/>
        <v>99.999999999999986</v>
      </c>
      <c r="BF45" s="367" t="e">
        <f t="shared" ref="BF45:BG45" si="8">+BF7+BF13+BF22+BF34+BF36+BF38+BF41+BF42+BF43+BF44</f>
        <v>#DIV/0!</v>
      </c>
      <c r="BG45" s="367">
        <f t="shared" si="8"/>
        <v>100</v>
      </c>
      <c r="BH45" s="367">
        <f t="shared" si="4"/>
        <v>100</v>
      </c>
      <c r="BI45" s="367">
        <f t="shared" si="4"/>
        <v>100.00000000000001</v>
      </c>
      <c r="BJ45" s="367">
        <f t="shared" si="4"/>
        <v>100</v>
      </c>
      <c r="BK45" s="367" t="e">
        <f t="shared" ref="BK45:BM45" si="9">+BK7+BK13+BK22+BK34+BK36+BK38+BK41+BK42+BK43+BK44</f>
        <v>#DIV/0!</v>
      </c>
      <c r="BL45" s="367" t="e">
        <f t="shared" si="9"/>
        <v>#DIV/0!</v>
      </c>
      <c r="BM45" s="367">
        <f t="shared" si="9"/>
        <v>100</v>
      </c>
      <c r="BN45" s="367" t="e">
        <f t="shared" ref="BN45:BO45" si="10">+BN7+BN13+BN22+BN34+BN36+BN38+BN41+BN42+BN43+BN44</f>
        <v>#DIV/0!</v>
      </c>
      <c r="BO45" s="367">
        <f t="shared" si="10"/>
        <v>100.00000000000001</v>
      </c>
      <c r="BP45" s="367">
        <f t="shared" si="4"/>
        <v>100</v>
      </c>
      <c r="BQ45" s="367">
        <f t="shared" si="4"/>
        <v>99.999999999999986</v>
      </c>
      <c r="BR45" s="367">
        <f t="shared" si="4"/>
        <v>100.00000000000001</v>
      </c>
      <c r="BS45" s="367" t="e">
        <f t="shared" ref="BS45:BU45" si="11">+BS7+BS13+BS22+BS34+BS36+BS38+BS41+BS42+BS43+BS44</f>
        <v>#DIV/0!</v>
      </c>
      <c r="BT45" s="367" t="e">
        <f t="shared" si="11"/>
        <v>#DIV/0!</v>
      </c>
      <c r="BU45" s="367">
        <f t="shared" si="11"/>
        <v>100</v>
      </c>
      <c r="BV45" s="367" t="e">
        <f t="shared" ref="BV45:BW45" si="12">+BV7+BV13+BV22+BV34+BV36+BV38+BV41+BV42+BV43+BV44</f>
        <v>#DIV/0!</v>
      </c>
      <c r="BW45" s="367">
        <f t="shared" si="12"/>
        <v>99.999999999999972</v>
      </c>
    </row>
    <row r="46" spans="1:75">
      <c r="A46" s="307"/>
      <c r="H46" s="303"/>
    </row>
    <row r="47" spans="1:75">
      <c r="A47" s="300"/>
    </row>
    <row r="48" spans="1:75">
      <c r="A48" s="300"/>
    </row>
    <row r="49" spans="1:1">
      <c r="A49" s="300"/>
    </row>
    <row r="50" spans="1:1">
      <c r="A50" s="300"/>
    </row>
    <row r="51" spans="1:1">
      <c r="A51" s="300"/>
    </row>
    <row r="52" spans="1:1">
      <c r="A52" s="300"/>
    </row>
    <row r="53" spans="1:1">
      <c r="A53" s="300"/>
    </row>
    <row r="54" spans="1:1">
      <c r="A54" s="300"/>
    </row>
    <row r="55" spans="1:1">
      <c r="A55" s="300"/>
    </row>
    <row r="56" spans="1:1">
      <c r="A56" s="11"/>
    </row>
    <row r="57" spans="1:1">
      <c r="A57" s="11"/>
    </row>
    <row r="58" spans="1:1">
      <c r="A58" s="11"/>
    </row>
    <row r="59" spans="1:1">
      <c r="A59" s="11"/>
    </row>
    <row r="60" spans="1:1">
      <c r="A60" s="11"/>
    </row>
    <row r="61" spans="1:1">
      <c r="A61" s="11"/>
    </row>
    <row r="62" spans="1:1">
      <c r="A62" s="11"/>
    </row>
    <row r="63" spans="1:1">
      <c r="A63" s="11"/>
    </row>
    <row r="64" spans="1:1">
      <c r="A64" s="11"/>
    </row>
    <row r="65" spans="1:1">
      <c r="A65" s="11"/>
    </row>
    <row r="66" spans="1:1">
      <c r="A66" s="11"/>
    </row>
    <row r="67" spans="1:1">
      <c r="A67" s="11"/>
    </row>
    <row r="68" spans="1:1">
      <c r="A68" s="11"/>
    </row>
    <row r="69" spans="1:1">
      <c r="A69" s="11"/>
    </row>
    <row r="70" spans="1:1">
      <c r="A70" s="11"/>
    </row>
    <row r="71" spans="1:1">
      <c r="A71" s="11"/>
    </row>
    <row r="72" spans="1:1">
      <c r="A72" s="11"/>
    </row>
    <row r="73" spans="1:1">
      <c r="A73" s="11"/>
    </row>
    <row r="74" spans="1:1">
      <c r="A74" s="11"/>
    </row>
    <row r="75" spans="1:1">
      <c r="A75" s="11"/>
    </row>
    <row r="76" spans="1:1">
      <c r="A76" s="11"/>
    </row>
    <row r="77" spans="1:1">
      <c r="A77" s="11"/>
    </row>
    <row r="78" spans="1:1">
      <c r="A78" s="11"/>
    </row>
    <row r="79" spans="1:1">
      <c r="A79" s="11"/>
    </row>
    <row r="80" spans="1:1">
      <c r="A80" s="11"/>
    </row>
    <row r="81" spans="1:1">
      <c r="A81" s="11"/>
    </row>
    <row r="82" spans="1:1">
      <c r="A82" s="11"/>
    </row>
    <row r="83" spans="1:1">
      <c r="A83" s="11"/>
    </row>
    <row r="84" spans="1:1">
      <c r="A84" s="11"/>
    </row>
    <row r="85" spans="1:1">
      <c r="A85" s="11"/>
    </row>
    <row r="86" spans="1:1">
      <c r="A86" s="11"/>
    </row>
    <row r="87" spans="1:1">
      <c r="A87" s="11"/>
    </row>
    <row r="88" spans="1:1">
      <c r="A88" s="11"/>
    </row>
    <row r="89" spans="1:1">
      <c r="A89" s="11"/>
    </row>
    <row r="90" spans="1:1">
      <c r="A90" s="11"/>
    </row>
    <row r="91" spans="1:1">
      <c r="A91" s="11"/>
    </row>
    <row r="92" spans="1:1">
      <c r="A92" s="11"/>
    </row>
    <row r="93" spans="1:1">
      <c r="A93" s="11"/>
    </row>
    <row r="94" spans="1:1">
      <c r="A94" s="11"/>
    </row>
    <row r="95" spans="1:1">
      <c r="A95" s="11"/>
    </row>
    <row r="96" spans="1:1">
      <c r="A96" s="11"/>
    </row>
    <row r="97" spans="1:1">
      <c r="A97" s="11"/>
    </row>
    <row r="98" spans="1:1">
      <c r="A98" s="11"/>
    </row>
    <row r="99" spans="1:1">
      <c r="A99" s="11"/>
    </row>
    <row r="100" spans="1:1">
      <c r="A100" s="11"/>
    </row>
    <row r="101" spans="1:1">
      <c r="A101" s="11"/>
    </row>
    <row r="102" spans="1:1">
      <c r="A102" s="11"/>
    </row>
    <row r="103" spans="1:1">
      <c r="A103" s="11"/>
    </row>
    <row r="104" spans="1:1">
      <c r="A104" s="11"/>
    </row>
    <row r="105" spans="1:1">
      <c r="A105" s="11"/>
    </row>
    <row r="106" spans="1:1">
      <c r="A106" s="11"/>
    </row>
    <row r="107" spans="1:1">
      <c r="A107" s="11"/>
    </row>
    <row r="108" spans="1:1">
      <c r="A108" s="11"/>
    </row>
    <row r="109" spans="1:1">
      <c r="A109" s="11"/>
    </row>
    <row r="110" spans="1:1">
      <c r="A110" s="11"/>
    </row>
    <row r="111" spans="1:1">
      <c r="A111" s="11"/>
    </row>
    <row r="112" spans="1:1">
      <c r="A112" s="11"/>
    </row>
    <row r="113" spans="1:1">
      <c r="A113" s="11"/>
    </row>
    <row r="114" spans="1:1">
      <c r="A114" s="11"/>
    </row>
    <row r="115" spans="1:1">
      <c r="A115" s="11"/>
    </row>
    <row r="116" spans="1:1">
      <c r="A116" s="11"/>
    </row>
    <row r="117" spans="1:1">
      <c r="A117" s="11"/>
    </row>
    <row r="118" spans="1:1">
      <c r="A118" s="11"/>
    </row>
    <row r="119" spans="1:1">
      <c r="A119" s="11"/>
    </row>
    <row r="120" spans="1:1">
      <c r="A120" s="11"/>
    </row>
    <row r="121" spans="1:1">
      <c r="A121" s="11"/>
    </row>
    <row r="122" spans="1:1">
      <c r="A122" s="11"/>
    </row>
    <row r="123" spans="1:1">
      <c r="A123" s="11"/>
    </row>
    <row r="124" spans="1:1">
      <c r="A124" s="11"/>
    </row>
    <row r="125" spans="1:1">
      <c r="A125" s="11"/>
    </row>
    <row r="126" spans="1:1">
      <c r="A126" s="11"/>
    </row>
    <row r="127" spans="1:1">
      <c r="A127" s="11"/>
    </row>
    <row r="128" spans="1:1">
      <c r="A128" s="11"/>
    </row>
    <row r="129" spans="1:1">
      <c r="A129" s="11"/>
    </row>
    <row r="130" spans="1:1">
      <c r="A130" s="11"/>
    </row>
    <row r="131" spans="1:1">
      <c r="A131" s="11"/>
    </row>
    <row r="132" spans="1:1">
      <c r="A132" s="11"/>
    </row>
    <row r="133" spans="1:1">
      <c r="A133" s="11"/>
    </row>
    <row r="134" spans="1:1">
      <c r="A134" s="11"/>
    </row>
    <row r="135" spans="1:1">
      <c r="A135" s="11"/>
    </row>
    <row r="136" spans="1:1">
      <c r="A136" s="11"/>
    </row>
    <row r="137" spans="1:1">
      <c r="A137" s="11"/>
    </row>
    <row r="138" spans="1:1">
      <c r="A138" s="11"/>
    </row>
    <row r="139" spans="1:1">
      <c r="A139" s="11"/>
    </row>
    <row r="140" spans="1:1">
      <c r="A140" s="11"/>
    </row>
    <row r="141" spans="1:1">
      <c r="A141" s="11"/>
    </row>
    <row r="142" spans="1:1">
      <c r="A142" s="11"/>
    </row>
    <row r="143" spans="1:1">
      <c r="A143" s="11"/>
    </row>
    <row r="144" spans="1:1">
      <c r="A144" s="11"/>
    </row>
    <row r="145" spans="1:1">
      <c r="A145" s="11"/>
    </row>
    <row r="146" spans="1:1">
      <c r="A146" s="11"/>
    </row>
    <row r="147" spans="1:1">
      <c r="A147" s="11"/>
    </row>
    <row r="148" spans="1:1">
      <c r="A148" s="11"/>
    </row>
    <row r="149" spans="1:1">
      <c r="A149" s="11"/>
    </row>
    <row r="150" spans="1:1">
      <c r="A150" s="11"/>
    </row>
    <row r="151" spans="1:1">
      <c r="A151" s="11"/>
    </row>
    <row r="152" spans="1:1">
      <c r="A152" s="11"/>
    </row>
    <row r="153" spans="1:1">
      <c r="A153" s="11"/>
    </row>
    <row r="154" spans="1:1">
      <c r="A154" s="11"/>
    </row>
    <row r="155" spans="1:1">
      <c r="A155" s="11"/>
    </row>
    <row r="156" spans="1:1">
      <c r="A156" s="11"/>
    </row>
    <row r="157" spans="1:1">
      <c r="A157" s="11"/>
    </row>
    <row r="158" spans="1:1">
      <c r="A158" s="11"/>
    </row>
    <row r="159" spans="1:1">
      <c r="A159" s="11"/>
    </row>
    <row r="160" spans="1:1">
      <c r="A160" s="11"/>
    </row>
    <row r="161" spans="1:1">
      <c r="A161" s="11"/>
    </row>
    <row r="162" spans="1:1">
      <c r="A162" s="11"/>
    </row>
    <row r="163" spans="1:1">
      <c r="A163" s="11"/>
    </row>
    <row r="164" spans="1:1">
      <c r="A164" s="11"/>
    </row>
    <row r="165" spans="1:1">
      <c r="A165" s="11"/>
    </row>
    <row r="166" spans="1:1">
      <c r="A166" s="11"/>
    </row>
    <row r="167" spans="1:1">
      <c r="A167" s="11"/>
    </row>
    <row r="168" spans="1:1">
      <c r="A168" s="11"/>
    </row>
  </sheetData>
  <phoneticPr fontId="8" type="noConversion"/>
  <pageMargins left="0.75" right="0.7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ntry="1">
    <tabColor indexed="17"/>
    <pageSetUpPr autoPageBreaks="0"/>
  </sheetPr>
  <dimension ref="A1:ET168"/>
  <sheetViews>
    <sheetView topLeftCell="DR1" workbookViewId="0">
      <selection activeCell="AX45" sqref="AX45"/>
    </sheetView>
  </sheetViews>
  <sheetFormatPr defaultRowHeight="12.75"/>
  <cols>
    <col min="1" max="1" width="8.28515625" style="41" customWidth="1"/>
    <col min="2" max="2" width="43.85546875" style="41" customWidth="1"/>
    <col min="3" max="8" width="8.85546875" style="41" customWidth="1"/>
    <col min="9" max="19" width="8.85546875" style="60" customWidth="1"/>
    <col min="20" max="27" width="8.85546875" style="313" customWidth="1"/>
    <col min="28" max="33" width="8.85546875" style="41" customWidth="1"/>
    <col min="34" max="37" width="8.85546875" style="60" customWidth="1"/>
    <col min="38" max="38" width="10.42578125" style="60" customWidth="1"/>
    <col min="39" max="52" width="8.85546875" style="60" customWidth="1"/>
    <col min="53" max="68" width="8.7109375" style="41" customWidth="1"/>
    <col min="69" max="77" width="10.140625" style="60" customWidth="1"/>
    <col min="78" max="78" width="8.7109375" style="60" customWidth="1"/>
    <col min="79" max="83" width="8.7109375" style="41" customWidth="1"/>
    <col min="84" max="102" width="8.7109375" style="60" customWidth="1"/>
    <col min="103" max="134" width="8.7109375" style="313" customWidth="1"/>
    <col min="135" max="142" width="8.7109375" style="60" customWidth="1"/>
    <col min="143" max="144" width="8.7109375" style="313" customWidth="1"/>
    <col min="145" max="145" width="10.28515625" style="41" bestFit="1" customWidth="1"/>
    <col min="146" max="147" width="9.28515625" style="41" bestFit="1" customWidth="1"/>
    <col min="148" max="150" width="10.28515625" style="41" bestFit="1" customWidth="1"/>
    <col min="151" max="16384" width="9.140625" style="41"/>
  </cols>
  <sheetData>
    <row r="1" spans="1:150">
      <c r="A1" s="11"/>
      <c r="B1" s="11" t="s">
        <v>0</v>
      </c>
      <c r="C1" s="11"/>
      <c r="D1" s="11"/>
      <c r="E1" s="11"/>
      <c r="F1" s="11"/>
      <c r="G1" s="11"/>
      <c r="H1" s="11"/>
      <c r="I1" s="28"/>
      <c r="J1" s="28"/>
      <c r="K1" s="28"/>
      <c r="L1" s="28"/>
      <c r="M1" s="28"/>
      <c r="N1" s="28"/>
      <c r="O1" s="28"/>
      <c r="P1" s="28"/>
      <c r="Q1" s="28"/>
      <c r="R1" s="28"/>
      <c r="S1" s="28"/>
      <c r="T1" s="28"/>
      <c r="U1" s="28"/>
      <c r="V1" s="28"/>
      <c r="W1" s="28"/>
      <c r="X1" s="28"/>
      <c r="Y1" s="28"/>
      <c r="Z1" s="28"/>
      <c r="AA1" s="28"/>
      <c r="AB1" s="11"/>
      <c r="AC1" s="11"/>
      <c r="AD1" s="11"/>
      <c r="AE1" s="11"/>
      <c r="AF1" s="11"/>
      <c r="AG1" s="11"/>
      <c r="AH1" s="28"/>
      <c r="AI1" s="28"/>
      <c r="AJ1" s="28"/>
      <c r="AK1" s="28"/>
      <c r="AL1" s="28"/>
      <c r="AM1" s="28"/>
      <c r="AN1" s="28"/>
      <c r="AO1" s="28"/>
      <c r="AP1" s="28"/>
      <c r="AQ1" s="28"/>
      <c r="AR1" s="28"/>
      <c r="AS1" s="28"/>
      <c r="AT1" s="28"/>
      <c r="AU1" s="28"/>
      <c r="AV1" s="28"/>
      <c r="AW1" s="28"/>
      <c r="AX1" s="28"/>
      <c r="AY1" s="28"/>
      <c r="AZ1" s="28"/>
      <c r="BA1" s="11"/>
      <c r="BB1" s="11"/>
      <c r="BC1" s="11"/>
      <c r="BD1" s="11"/>
      <c r="BE1" s="11"/>
      <c r="BF1" s="11"/>
      <c r="BG1" s="11"/>
      <c r="BH1" s="11"/>
      <c r="BI1" s="11"/>
      <c r="BJ1" s="11"/>
      <c r="BK1" s="11"/>
      <c r="BL1" s="11"/>
      <c r="BM1" s="11"/>
      <c r="BN1" s="11"/>
      <c r="BO1" s="11"/>
      <c r="BP1" s="11"/>
      <c r="BQ1" s="28"/>
      <c r="BR1" s="28"/>
      <c r="BS1" s="28"/>
      <c r="BT1" s="28"/>
      <c r="BU1" s="28"/>
      <c r="BV1" s="28"/>
      <c r="BW1" s="28"/>
      <c r="BX1" s="28"/>
      <c r="BY1" s="28"/>
      <c r="BZ1" s="28"/>
      <c r="CA1" s="11"/>
      <c r="CB1" s="11"/>
      <c r="CC1" s="11"/>
      <c r="CD1" s="11"/>
      <c r="CE1" s="11"/>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row>
    <row r="2" spans="1:150" ht="14.25" customHeight="1">
      <c r="A2" s="161"/>
      <c r="B2" s="11"/>
      <c r="C2" s="11"/>
      <c r="D2" s="11"/>
      <c r="E2" s="11"/>
      <c r="F2"/>
      <c r="G2" s="11"/>
      <c r="H2" s="11"/>
      <c r="I2" s="28"/>
      <c r="J2" s="28"/>
      <c r="K2" s="28"/>
      <c r="L2" s="28"/>
      <c r="M2" s="28"/>
      <c r="N2" s="28"/>
      <c r="O2" s="28"/>
      <c r="P2" s="28"/>
      <c r="Q2" s="28"/>
      <c r="R2" s="28"/>
      <c r="S2" s="28"/>
      <c r="T2" s="28"/>
      <c r="U2" s="28"/>
      <c r="V2" s="28"/>
      <c r="W2" s="28"/>
      <c r="X2" s="28"/>
      <c r="Y2" s="28"/>
      <c r="Z2" s="28"/>
      <c r="AA2" s="28"/>
      <c r="AB2" s="11"/>
      <c r="AC2" s="11"/>
      <c r="AD2" s="11"/>
      <c r="AE2" s="11"/>
      <c r="AF2" s="11"/>
      <c r="AG2" s="11"/>
      <c r="AH2" s="28"/>
      <c r="AI2" s="28"/>
      <c r="AJ2" s="28"/>
      <c r="AK2" s="28"/>
      <c r="AL2" s="28"/>
      <c r="AM2" s="28"/>
      <c r="AN2" s="28"/>
      <c r="AO2" s="28"/>
      <c r="AP2" s="28"/>
      <c r="AQ2" s="28"/>
      <c r="AR2" s="28"/>
      <c r="AS2" s="28"/>
      <c r="AT2" s="28"/>
      <c r="AU2" s="28"/>
      <c r="AV2" s="28"/>
      <c r="AW2" s="28"/>
      <c r="AX2" s="28"/>
      <c r="AY2" s="28"/>
      <c r="AZ2" s="28"/>
      <c r="BA2" s="11"/>
      <c r="BB2" s="11"/>
      <c r="BC2" s="11"/>
      <c r="BD2" s="11"/>
      <c r="BE2" s="11"/>
      <c r="BF2" s="11"/>
      <c r="BG2" s="11"/>
      <c r="BH2" s="11"/>
      <c r="BI2" s="11"/>
      <c r="BJ2" s="11"/>
      <c r="BK2" s="11"/>
      <c r="BL2" s="11"/>
      <c r="BM2" s="11"/>
      <c r="BN2" s="11"/>
      <c r="BO2" s="11"/>
      <c r="BP2" s="11"/>
      <c r="BQ2" s="28"/>
      <c r="BR2" s="28"/>
      <c r="BS2" s="28"/>
      <c r="BT2" s="28"/>
      <c r="BU2" s="28"/>
      <c r="BV2" s="28"/>
      <c r="BW2" s="28"/>
      <c r="BX2" s="28"/>
      <c r="BY2" s="28"/>
      <c r="BZ2" s="28"/>
      <c r="CA2" s="11"/>
      <c r="CB2" s="11"/>
      <c r="CC2" s="11"/>
      <c r="CD2" s="11"/>
      <c r="CE2" s="11"/>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row>
    <row r="3" spans="1:150">
      <c r="A3" s="11"/>
      <c r="B3" s="12"/>
      <c r="C3" s="98" t="s">
        <v>1</v>
      </c>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205" t="s">
        <v>2</v>
      </c>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205" t="s">
        <v>127</v>
      </c>
      <c r="CZ3" s="364"/>
      <c r="DA3" s="364"/>
      <c r="DB3" s="364"/>
      <c r="DC3" s="364"/>
      <c r="DD3" s="364"/>
      <c r="DE3" s="364"/>
      <c r="DF3" s="364"/>
      <c r="DG3" s="12"/>
      <c r="DH3" s="12"/>
      <c r="DI3" s="12"/>
      <c r="DJ3" s="12"/>
      <c r="DK3" s="12"/>
      <c r="DL3" s="12"/>
      <c r="DM3" s="12"/>
      <c r="DN3" s="12"/>
      <c r="DO3" s="205" t="s">
        <v>128</v>
      </c>
      <c r="DP3" s="364"/>
      <c r="DQ3" s="364"/>
      <c r="DR3" s="364"/>
      <c r="DS3" s="364"/>
      <c r="DT3" s="364"/>
      <c r="DU3" s="12"/>
      <c r="DV3" s="12"/>
      <c r="DW3" s="12"/>
      <c r="DX3" s="12"/>
      <c r="DY3" s="12"/>
      <c r="DZ3" s="12"/>
      <c r="EA3" s="12"/>
      <c r="EB3" s="12"/>
      <c r="EC3" s="12"/>
      <c r="ED3" s="12"/>
      <c r="EE3" s="205" t="s">
        <v>129</v>
      </c>
      <c r="EF3" s="364"/>
      <c r="EG3" s="364"/>
      <c r="EH3" s="364"/>
      <c r="EI3" s="364"/>
      <c r="EJ3" s="364"/>
      <c r="EK3" s="364"/>
      <c r="EL3" s="364"/>
      <c r="EM3" s="12"/>
      <c r="EN3" s="12"/>
      <c r="EO3" s="12"/>
      <c r="EP3" s="12"/>
      <c r="EQ3" s="12"/>
      <c r="ER3" s="12"/>
      <c r="ES3" s="12"/>
      <c r="ET3" s="12"/>
    </row>
    <row r="4" spans="1:150">
      <c r="A4" s="11"/>
      <c r="B4" s="27"/>
      <c r="C4" s="363" t="s">
        <v>142</v>
      </c>
      <c r="D4" s="53"/>
      <c r="E4" s="53"/>
      <c r="F4" s="53"/>
      <c r="G4" s="53"/>
      <c r="H4" s="53"/>
      <c r="I4" s="53"/>
      <c r="J4" s="53"/>
      <c r="K4" s="53"/>
      <c r="L4" s="53"/>
      <c r="M4" s="53"/>
      <c r="N4" s="53"/>
      <c r="O4" s="53"/>
      <c r="P4" s="53"/>
      <c r="Q4" s="53"/>
      <c r="R4" s="53"/>
      <c r="S4" s="53"/>
      <c r="T4" s="13"/>
      <c r="U4" s="13"/>
      <c r="V4" s="13"/>
      <c r="W4" s="13"/>
      <c r="X4" s="13"/>
      <c r="Y4" s="13"/>
      <c r="Z4" s="13"/>
      <c r="AA4" s="1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206" t="s">
        <v>3</v>
      </c>
      <c r="BB4" s="53"/>
      <c r="BC4" s="53"/>
      <c r="BD4" s="53"/>
      <c r="BE4" s="53"/>
      <c r="BF4" s="53"/>
      <c r="BG4" s="53"/>
      <c r="BH4" s="53"/>
      <c r="BI4" s="53"/>
      <c r="BJ4" s="53"/>
      <c r="BK4" s="53"/>
      <c r="BL4" s="53"/>
      <c r="BM4" s="53"/>
      <c r="BN4" s="53"/>
      <c r="BO4" s="53"/>
      <c r="BP4" s="53"/>
      <c r="BQ4" s="53"/>
      <c r="BR4" s="13"/>
      <c r="BS4" s="13"/>
      <c r="BT4" s="13"/>
      <c r="BU4" s="13"/>
      <c r="BV4" s="13"/>
      <c r="BW4" s="13"/>
      <c r="BX4" s="13"/>
      <c r="BY4" s="13"/>
      <c r="BZ4" s="206"/>
      <c r="CA4" s="53"/>
      <c r="CB4" s="53"/>
      <c r="CC4" s="53"/>
      <c r="CD4" s="53"/>
      <c r="CE4" s="53"/>
      <c r="CF4" s="53"/>
      <c r="CG4" s="70"/>
      <c r="CH4" s="70"/>
      <c r="CI4" s="70"/>
      <c r="CJ4" s="70"/>
      <c r="CK4" s="70"/>
      <c r="CL4" s="70"/>
      <c r="CM4" s="70"/>
      <c r="CN4" s="70"/>
      <c r="CO4" s="70"/>
      <c r="CP4" s="70"/>
      <c r="CQ4" s="70"/>
      <c r="CR4" s="70"/>
      <c r="CS4" s="70"/>
      <c r="CT4" s="70"/>
      <c r="CU4" s="70"/>
      <c r="CV4" s="70"/>
      <c r="CW4" s="70"/>
      <c r="CX4" s="70"/>
      <c r="CY4" s="187" t="s">
        <v>3</v>
      </c>
      <c r="CZ4" s="13"/>
      <c r="DA4" s="13"/>
      <c r="DB4" s="13"/>
      <c r="DC4" s="13"/>
      <c r="DD4" s="13"/>
      <c r="DE4" s="13"/>
      <c r="DF4" s="13"/>
      <c r="DG4" s="13"/>
      <c r="DH4" s="13"/>
      <c r="DI4" s="13"/>
      <c r="DJ4" s="13"/>
      <c r="DK4" s="13"/>
      <c r="DL4" s="13"/>
      <c r="DM4" s="13"/>
      <c r="DN4" s="13"/>
      <c r="DO4" s="187" t="s">
        <v>3</v>
      </c>
      <c r="DP4" s="13"/>
      <c r="DQ4" s="13"/>
      <c r="DR4" s="13"/>
      <c r="DS4" s="13"/>
      <c r="DT4" s="13"/>
      <c r="DU4" s="13"/>
      <c r="DV4" s="13"/>
      <c r="DW4" s="13"/>
      <c r="DX4" s="13"/>
      <c r="DY4" s="13"/>
      <c r="DZ4" s="13"/>
      <c r="EA4" s="13"/>
      <c r="EB4" s="13"/>
      <c r="EC4" s="13"/>
      <c r="ED4" s="13"/>
      <c r="EE4" s="187" t="s">
        <v>3</v>
      </c>
      <c r="EF4" s="13"/>
      <c r="EG4" s="13"/>
      <c r="EH4" s="13"/>
      <c r="EI4" s="13"/>
      <c r="EJ4" s="13"/>
      <c r="EK4" s="13"/>
      <c r="EL4" s="13"/>
      <c r="EM4" s="13"/>
      <c r="EN4" s="13"/>
      <c r="EO4" s="13"/>
      <c r="EP4" s="13"/>
      <c r="EQ4" s="13"/>
      <c r="ER4" s="13"/>
      <c r="ES4" s="13"/>
      <c r="ET4" s="13"/>
    </row>
    <row r="5" spans="1:150">
      <c r="A5" s="11"/>
      <c r="B5" s="27"/>
      <c r="C5" s="53" t="s">
        <v>10</v>
      </c>
      <c r="D5" s="53"/>
      <c r="E5" s="53"/>
      <c r="F5" s="53"/>
      <c r="G5" s="53"/>
      <c r="H5" s="53"/>
      <c r="I5" s="53"/>
      <c r="J5" s="53"/>
      <c r="K5" s="53"/>
      <c r="L5" s="53"/>
      <c r="M5" s="53"/>
      <c r="N5" s="53"/>
      <c r="O5" s="53"/>
      <c r="P5" s="53"/>
      <c r="Q5" s="53"/>
      <c r="R5" s="53"/>
      <c r="S5" s="53"/>
      <c r="T5" s="13"/>
      <c r="U5" s="13"/>
      <c r="V5" s="13"/>
      <c r="W5" s="13"/>
      <c r="X5" s="13"/>
      <c r="Y5" s="13"/>
      <c r="Z5" s="13"/>
      <c r="AA5" s="13"/>
      <c r="AB5" s="59" t="s">
        <v>99</v>
      </c>
      <c r="AC5" s="53"/>
      <c r="AD5" s="53"/>
      <c r="AE5" s="53"/>
      <c r="AF5" s="53"/>
      <c r="AG5" s="53"/>
      <c r="AH5" s="53"/>
      <c r="AI5" s="53"/>
      <c r="AJ5" s="53"/>
      <c r="AK5" s="53"/>
      <c r="AL5" s="53"/>
      <c r="AM5" s="53"/>
      <c r="AN5" s="53"/>
      <c r="AO5" s="198"/>
      <c r="AP5" s="198"/>
      <c r="AQ5" s="198"/>
      <c r="AR5" s="198"/>
      <c r="AS5" s="198"/>
      <c r="AT5" s="198"/>
      <c r="AU5" s="198"/>
      <c r="AV5" s="198"/>
      <c r="AW5" s="198"/>
      <c r="AX5" s="198"/>
      <c r="AY5" s="198"/>
      <c r="AZ5" s="198"/>
      <c r="BA5" s="207" t="s">
        <v>10</v>
      </c>
      <c r="BB5" s="53"/>
      <c r="BC5" s="53"/>
      <c r="BD5" s="53"/>
      <c r="BE5" s="53"/>
      <c r="BF5" s="53"/>
      <c r="BG5" s="53"/>
      <c r="BH5" s="53"/>
      <c r="BI5" s="53"/>
      <c r="BJ5" s="53"/>
      <c r="BK5" s="53"/>
      <c r="BL5" s="53"/>
      <c r="BM5" s="53"/>
      <c r="BN5" s="53"/>
      <c r="BO5" s="53"/>
      <c r="BP5" s="53"/>
      <c r="BQ5" s="53"/>
      <c r="BR5" s="13"/>
      <c r="BS5" s="13"/>
      <c r="BT5" s="13"/>
      <c r="BU5" s="13"/>
      <c r="BV5" s="13"/>
      <c r="BW5" s="13"/>
      <c r="BX5" s="13"/>
      <c r="BY5" s="13"/>
      <c r="BZ5" s="206" t="s">
        <v>99</v>
      </c>
      <c r="CA5" s="53"/>
      <c r="CB5" s="53"/>
      <c r="CC5" s="53"/>
      <c r="CD5" s="53"/>
      <c r="CE5" s="53"/>
      <c r="CF5" s="53"/>
      <c r="CG5" s="100"/>
      <c r="CH5" s="100"/>
      <c r="CI5" s="100"/>
      <c r="CJ5" s="100"/>
      <c r="CK5" s="100"/>
      <c r="CL5" s="100"/>
      <c r="CM5" s="100"/>
      <c r="CN5" s="100"/>
      <c r="CO5" s="100"/>
      <c r="CP5" s="100"/>
      <c r="CQ5" s="100"/>
      <c r="CR5" s="100"/>
      <c r="CS5" s="100"/>
      <c r="CT5" s="100"/>
      <c r="CU5" s="100"/>
      <c r="CV5" s="100"/>
      <c r="CW5" s="100"/>
      <c r="CX5" s="100"/>
      <c r="CY5" s="187" t="s">
        <v>10</v>
      </c>
      <c r="CZ5" s="13"/>
      <c r="DA5" s="13"/>
      <c r="DB5" s="13"/>
      <c r="DC5" s="13"/>
      <c r="DD5" s="13"/>
      <c r="DE5" s="13"/>
      <c r="DF5" s="13"/>
      <c r="DG5" s="187" t="s">
        <v>126</v>
      </c>
      <c r="DH5" s="13"/>
      <c r="DI5" s="13"/>
      <c r="DJ5" s="13"/>
      <c r="DK5" s="13"/>
      <c r="DL5" s="13"/>
      <c r="DM5" s="13"/>
      <c r="DN5" s="13"/>
      <c r="DO5" s="187" t="s">
        <v>10</v>
      </c>
      <c r="DP5" s="13"/>
      <c r="DQ5" s="13"/>
      <c r="DR5" s="13"/>
      <c r="DS5" s="13"/>
      <c r="DT5" s="13"/>
      <c r="DU5" s="13"/>
      <c r="DV5" s="13"/>
      <c r="DW5" s="187" t="s">
        <v>126</v>
      </c>
      <c r="DX5" s="13"/>
      <c r="DY5" s="13"/>
      <c r="DZ5" s="13"/>
      <c r="EA5" s="13"/>
      <c r="EB5" s="13"/>
      <c r="EC5" s="13"/>
      <c r="ED5" s="13"/>
      <c r="EE5" s="187" t="s">
        <v>10</v>
      </c>
      <c r="EF5" s="13"/>
      <c r="EG5" s="13"/>
      <c r="EH5" s="13"/>
      <c r="EI5" s="13"/>
      <c r="EJ5" s="13"/>
      <c r="EK5" s="13"/>
      <c r="EL5" s="13"/>
      <c r="EM5" s="187" t="s">
        <v>126</v>
      </c>
      <c r="EN5" s="13"/>
      <c r="EO5" s="13"/>
      <c r="EP5" s="13"/>
      <c r="EQ5" s="13"/>
      <c r="ER5" s="13"/>
      <c r="ES5" s="13"/>
      <c r="ET5" s="13"/>
    </row>
    <row r="6" spans="1:150" s="61" customFormat="1">
      <c r="A6" s="33" t="s">
        <v>16</v>
      </c>
      <c r="B6" s="33"/>
      <c r="C6" s="70" t="s">
        <v>11</v>
      </c>
      <c r="D6" s="70" t="s">
        <v>12</v>
      </c>
      <c r="E6" s="72" t="s">
        <v>87</v>
      </c>
      <c r="F6" s="70" t="s">
        <v>13</v>
      </c>
      <c r="G6" s="70" t="s">
        <v>14</v>
      </c>
      <c r="H6" s="71" t="s">
        <v>75</v>
      </c>
      <c r="I6" s="72" t="s">
        <v>85</v>
      </c>
      <c r="J6" s="72" t="s">
        <v>86</v>
      </c>
      <c r="K6" s="72" t="s">
        <v>90</v>
      </c>
      <c r="L6" s="72" t="s">
        <v>91</v>
      </c>
      <c r="M6" s="72" t="s">
        <v>96</v>
      </c>
      <c r="N6" s="72" t="s">
        <v>97</v>
      </c>
      <c r="O6" s="72" t="s">
        <v>102</v>
      </c>
      <c r="P6" s="72" t="s">
        <v>103</v>
      </c>
      <c r="Q6" s="72" t="s">
        <v>104</v>
      </c>
      <c r="R6" s="72" t="s">
        <v>117</v>
      </c>
      <c r="S6" s="72" t="s">
        <v>122</v>
      </c>
      <c r="T6" s="238" t="s">
        <v>125</v>
      </c>
      <c r="U6" s="78" t="s">
        <v>143</v>
      </c>
      <c r="V6" s="78" t="s">
        <v>145</v>
      </c>
      <c r="W6" s="78" t="s">
        <v>151</v>
      </c>
      <c r="X6" s="78" t="s">
        <v>152</v>
      </c>
      <c r="Y6" s="78" t="s">
        <v>153</v>
      </c>
      <c r="Z6" s="78" t="s">
        <v>159</v>
      </c>
      <c r="AA6" s="78" t="s">
        <v>160</v>
      </c>
      <c r="AB6" s="73" t="s">
        <v>11</v>
      </c>
      <c r="AC6" s="70" t="s">
        <v>12</v>
      </c>
      <c r="AD6" s="72" t="s">
        <v>87</v>
      </c>
      <c r="AE6" s="70" t="s">
        <v>13</v>
      </c>
      <c r="AF6" s="70" t="s">
        <v>14</v>
      </c>
      <c r="AG6" s="71" t="s">
        <v>75</v>
      </c>
      <c r="AH6" s="72" t="s">
        <v>85</v>
      </c>
      <c r="AI6" s="72" t="s">
        <v>86</v>
      </c>
      <c r="AJ6" s="72" t="s">
        <v>90</v>
      </c>
      <c r="AK6" s="72" t="s">
        <v>91</v>
      </c>
      <c r="AL6" s="72" t="s">
        <v>96</v>
      </c>
      <c r="AM6" s="72" t="s">
        <v>97</v>
      </c>
      <c r="AN6" s="72" t="s">
        <v>102</v>
      </c>
      <c r="AO6" s="72" t="s">
        <v>103</v>
      </c>
      <c r="AP6" s="72" t="s">
        <v>104</v>
      </c>
      <c r="AQ6" s="72" t="s">
        <v>117</v>
      </c>
      <c r="AR6" s="72" t="s">
        <v>122</v>
      </c>
      <c r="AS6" s="72" t="s">
        <v>144</v>
      </c>
      <c r="AT6" s="72" t="s">
        <v>143</v>
      </c>
      <c r="AU6" s="72" t="s">
        <v>145</v>
      </c>
      <c r="AV6" s="72" t="s">
        <v>151</v>
      </c>
      <c r="AW6" s="72" t="s">
        <v>152</v>
      </c>
      <c r="AX6" s="72" t="s">
        <v>153</v>
      </c>
      <c r="AY6" s="72" t="s">
        <v>159</v>
      </c>
      <c r="AZ6" s="72" t="s">
        <v>160</v>
      </c>
      <c r="BA6" s="208" t="s">
        <v>11</v>
      </c>
      <c r="BB6" s="70" t="s">
        <v>12</v>
      </c>
      <c r="BC6" s="72" t="s">
        <v>87</v>
      </c>
      <c r="BD6" s="70" t="s">
        <v>13</v>
      </c>
      <c r="BE6" s="70" t="s">
        <v>14</v>
      </c>
      <c r="BF6" s="71" t="s">
        <v>75</v>
      </c>
      <c r="BG6" s="77" t="s">
        <v>85</v>
      </c>
      <c r="BH6" s="77" t="s">
        <v>86</v>
      </c>
      <c r="BI6" s="72" t="s">
        <v>90</v>
      </c>
      <c r="BJ6" s="72" t="s">
        <v>91</v>
      </c>
      <c r="BK6" s="72" t="s">
        <v>96</v>
      </c>
      <c r="BL6" s="72" t="s">
        <v>97</v>
      </c>
      <c r="BM6" s="72" t="s">
        <v>102</v>
      </c>
      <c r="BN6" s="72" t="s">
        <v>103</v>
      </c>
      <c r="BO6" s="72" t="s">
        <v>104</v>
      </c>
      <c r="BP6" s="72" t="s">
        <v>117</v>
      </c>
      <c r="BQ6" s="72" t="s">
        <v>122</v>
      </c>
      <c r="BR6" s="238" t="s">
        <v>125</v>
      </c>
      <c r="BS6" s="78" t="s">
        <v>143</v>
      </c>
      <c r="BT6" s="78" t="s">
        <v>145</v>
      </c>
      <c r="BU6" s="78" t="s">
        <v>151</v>
      </c>
      <c r="BV6" s="78" t="s">
        <v>152</v>
      </c>
      <c r="BW6" s="78" t="s">
        <v>153</v>
      </c>
      <c r="BX6" s="78" t="s">
        <v>159</v>
      </c>
      <c r="BY6" s="78" t="s">
        <v>160</v>
      </c>
      <c r="BZ6" s="208" t="s">
        <v>11</v>
      </c>
      <c r="CA6" s="70" t="s">
        <v>12</v>
      </c>
      <c r="CB6" s="72" t="s">
        <v>87</v>
      </c>
      <c r="CC6" s="70" t="s">
        <v>13</v>
      </c>
      <c r="CD6" s="70" t="s">
        <v>14</v>
      </c>
      <c r="CE6" s="71" t="s">
        <v>75</v>
      </c>
      <c r="CF6" s="77" t="s">
        <v>85</v>
      </c>
      <c r="CG6" s="77" t="s">
        <v>86</v>
      </c>
      <c r="CH6" s="77" t="s">
        <v>90</v>
      </c>
      <c r="CI6" s="77" t="s">
        <v>91</v>
      </c>
      <c r="CJ6" s="77" t="s">
        <v>96</v>
      </c>
      <c r="CK6" s="77" t="s">
        <v>97</v>
      </c>
      <c r="CL6" s="77" t="s">
        <v>102</v>
      </c>
      <c r="CM6" s="77" t="s">
        <v>103</v>
      </c>
      <c r="CN6" s="77" t="s">
        <v>104</v>
      </c>
      <c r="CO6" s="77" t="s">
        <v>117</v>
      </c>
      <c r="CP6" s="77" t="s">
        <v>122</v>
      </c>
      <c r="CQ6" s="77" t="s">
        <v>125</v>
      </c>
      <c r="CR6" s="77" t="s">
        <v>143</v>
      </c>
      <c r="CS6" s="77" t="s">
        <v>145</v>
      </c>
      <c r="CT6" s="77" t="s">
        <v>151</v>
      </c>
      <c r="CU6" s="77" t="s">
        <v>152</v>
      </c>
      <c r="CV6" s="77" t="s">
        <v>153</v>
      </c>
      <c r="CW6" s="77" t="s">
        <v>159</v>
      </c>
      <c r="CX6" s="77" t="s">
        <v>160</v>
      </c>
      <c r="CY6" s="299" t="s">
        <v>125</v>
      </c>
      <c r="CZ6" s="78" t="s">
        <v>143</v>
      </c>
      <c r="DA6" s="78" t="s">
        <v>145</v>
      </c>
      <c r="DB6" s="78" t="s">
        <v>151</v>
      </c>
      <c r="DC6" s="78" t="s">
        <v>152</v>
      </c>
      <c r="DD6" s="78" t="s">
        <v>153</v>
      </c>
      <c r="DE6" s="78" t="s">
        <v>159</v>
      </c>
      <c r="DF6" s="78" t="s">
        <v>160</v>
      </c>
      <c r="DG6" s="299" t="s">
        <v>125</v>
      </c>
      <c r="DH6" s="78" t="s">
        <v>143</v>
      </c>
      <c r="DI6" s="78" t="s">
        <v>145</v>
      </c>
      <c r="DJ6" s="78" t="s">
        <v>151</v>
      </c>
      <c r="DK6" s="78" t="s">
        <v>152</v>
      </c>
      <c r="DL6" s="78" t="s">
        <v>153</v>
      </c>
      <c r="DM6" s="78" t="s">
        <v>159</v>
      </c>
      <c r="DN6" s="78" t="s">
        <v>160</v>
      </c>
      <c r="DO6" s="299" t="s">
        <v>125</v>
      </c>
      <c r="DP6" s="78" t="s">
        <v>143</v>
      </c>
      <c r="DQ6" s="78" t="s">
        <v>145</v>
      </c>
      <c r="DR6" s="78" t="s">
        <v>151</v>
      </c>
      <c r="DS6" s="78" t="s">
        <v>152</v>
      </c>
      <c r="DT6" s="78" t="s">
        <v>153</v>
      </c>
      <c r="DU6" s="78" t="s">
        <v>159</v>
      </c>
      <c r="DV6" s="78" t="s">
        <v>160</v>
      </c>
      <c r="DW6" s="299" t="s">
        <v>125</v>
      </c>
      <c r="DX6" s="78" t="s">
        <v>143</v>
      </c>
      <c r="DY6" s="78" t="s">
        <v>145</v>
      </c>
      <c r="DZ6" s="78" t="s">
        <v>151</v>
      </c>
      <c r="EA6" s="78" t="s">
        <v>152</v>
      </c>
      <c r="EB6" s="78" t="s">
        <v>153</v>
      </c>
      <c r="EC6" s="78" t="s">
        <v>159</v>
      </c>
      <c r="ED6" s="78" t="s">
        <v>160</v>
      </c>
      <c r="EE6" s="299" t="s">
        <v>125</v>
      </c>
      <c r="EF6" s="78" t="s">
        <v>143</v>
      </c>
      <c r="EG6" s="78" t="s">
        <v>145</v>
      </c>
      <c r="EH6" s="78" t="s">
        <v>151</v>
      </c>
      <c r="EI6" s="78" t="s">
        <v>152</v>
      </c>
      <c r="EJ6" s="78" t="s">
        <v>153</v>
      </c>
      <c r="EK6" s="78" t="s">
        <v>159</v>
      </c>
      <c r="EL6" s="78" t="s">
        <v>160</v>
      </c>
      <c r="EM6" s="299" t="s">
        <v>125</v>
      </c>
      <c r="EN6" s="78" t="s">
        <v>143</v>
      </c>
      <c r="EO6" s="78" t="s">
        <v>145</v>
      </c>
      <c r="EP6" s="78" t="s">
        <v>151</v>
      </c>
      <c r="EQ6" s="78" t="s">
        <v>152</v>
      </c>
      <c r="ER6" s="78" t="s">
        <v>153</v>
      </c>
      <c r="ES6" s="78" t="s">
        <v>159</v>
      </c>
      <c r="ET6" s="78" t="s">
        <v>160</v>
      </c>
    </row>
    <row r="7" spans="1:150" s="204" customFormat="1">
      <c r="A7" s="103"/>
      <c r="B7" s="103" t="s">
        <v>17</v>
      </c>
      <c r="C7" s="199">
        <f t="shared" ref="C7:Q7" si="0">((C8*AB8)+(C9*AB9)+(C10*AB10)+(C11*AB11))/AB7</f>
        <v>41578.99871640926</v>
      </c>
      <c r="D7" s="199">
        <f t="shared" si="0"/>
        <v>41771.689793114594</v>
      </c>
      <c r="E7" s="199">
        <f t="shared" si="0"/>
        <v>43830.060559063553</v>
      </c>
      <c r="F7" s="199">
        <f t="shared" si="0"/>
        <v>44819.907171796149</v>
      </c>
      <c r="G7" s="199">
        <f t="shared" si="0"/>
        <v>47305.65681849268</v>
      </c>
      <c r="H7" s="199">
        <f t="shared" si="0"/>
        <v>47675.731331350536</v>
      </c>
      <c r="I7" s="199">
        <f t="shared" si="0"/>
        <v>49701.524259070422</v>
      </c>
      <c r="J7" s="199">
        <f t="shared" si="0"/>
        <v>51399.239088296235</v>
      </c>
      <c r="K7" s="199">
        <f t="shared" si="0"/>
        <v>52729.557683538529</v>
      </c>
      <c r="L7" s="199">
        <f t="shared" si="0"/>
        <v>54439.765175823457</v>
      </c>
      <c r="M7" s="199">
        <f t="shared" si="0"/>
        <v>53142.425711464224</v>
      </c>
      <c r="N7" s="199">
        <f t="shared" si="0"/>
        <v>54672.317377865547</v>
      </c>
      <c r="O7" s="199">
        <f t="shared" si="0"/>
        <v>52573.415974806754</v>
      </c>
      <c r="P7" s="199">
        <f t="shared" si="0"/>
        <v>57869.352808435564</v>
      </c>
      <c r="Q7" s="199">
        <f t="shared" si="0"/>
        <v>59346.451460692595</v>
      </c>
      <c r="R7" s="199">
        <f>(('US Detail'!AY4*'US Detail'!AZ4)+('US Detail'!CM4*'US Detail'!CN4)+('US Detail'!EA4*'US Detail'!EB4)+('US Detail'!FO4*'US Detail'!FP4)+('US Detail'!HC4*'US Detail'!HD4)+('US Detail'!IQ4*'US Detail'!IR4))/AQ7</f>
        <v>61457.4715290604</v>
      </c>
      <c r="S7" s="199">
        <f>(('US Detail'!BB4*'US Detail'!BA4)+('US Detail'!CP4*'US Detail'!CO4)+('US Detail'!ED4*'US Detail'!EC4)+('US Detail'!FR4*'US Detail'!FQ4)+('US Detail'!HF4*'US Detail'!HE4)+('US Detail'!IT4*'US Detail'!IS4))/AR7</f>
        <v>62737.141703518551</v>
      </c>
      <c r="T7" s="365">
        <f>'US Detail'!E4</f>
        <v>61234.673250766595</v>
      </c>
      <c r="U7" s="365">
        <f>'US Detail'!G4</f>
        <v>62142.799531596684</v>
      </c>
      <c r="V7" s="365">
        <f>'US Detail'!I4</f>
        <v>63008.960675895134</v>
      </c>
      <c r="W7" s="365" t="e">
        <f>'US Detail'!K4</f>
        <v>#DIV/0!</v>
      </c>
      <c r="X7" s="365" t="e">
        <f>'US Detail'!M4</f>
        <v>#DIV/0!</v>
      </c>
      <c r="Y7" s="365">
        <f>'US Detail'!O4</f>
        <v>64735.997090274243</v>
      </c>
      <c r="Z7" s="365" t="e">
        <f>'US Detail'!Q4</f>
        <v>#DIV/0!</v>
      </c>
      <c r="AA7" s="365">
        <f>'US Detail'!S4</f>
        <v>72570.379154480193</v>
      </c>
      <c r="AB7" s="200">
        <f t="shared" ref="AB7:AK7" si="1">SUM(AB8:AB11)</f>
        <v>24151</v>
      </c>
      <c r="AC7" s="201">
        <f t="shared" si="1"/>
        <v>24748</v>
      </c>
      <c r="AD7" s="201">
        <f t="shared" si="1"/>
        <v>27081</v>
      </c>
      <c r="AE7" s="201">
        <f t="shared" si="1"/>
        <v>28138</v>
      </c>
      <c r="AF7" s="201">
        <f t="shared" si="1"/>
        <v>29244</v>
      </c>
      <c r="AG7" s="201">
        <f t="shared" si="1"/>
        <v>31269</v>
      </c>
      <c r="AH7" s="201">
        <f t="shared" si="1"/>
        <v>30401</v>
      </c>
      <c r="AI7" s="201">
        <f t="shared" si="1"/>
        <v>29922</v>
      </c>
      <c r="AJ7" s="201">
        <f t="shared" si="1"/>
        <v>30702</v>
      </c>
      <c r="AK7" s="201">
        <f t="shared" si="1"/>
        <v>30542</v>
      </c>
      <c r="AL7" s="201">
        <f t="shared" ref="AL7:AQ7" si="2">SUM(AL8:AL11)</f>
        <v>11139</v>
      </c>
      <c r="AM7" s="201">
        <f t="shared" si="2"/>
        <v>23294</v>
      </c>
      <c r="AN7" s="202">
        <f t="shared" si="2"/>
        <v>10479</v>
      </c>
      <c r="AO7" s="202">
        <f t="shared" si="2"/>
        <v>24373</v>
      </c>
      <c r="AP7" s="202">
        <f t="shared" si="2"/>
        <v>24372</v>
      </c>
      <c r="AQ7" s="202">
        <f t="shared" si="2"/>
        <v>25447</v>
      </c>
      <c r="AR7" s="202">
        <f>SUM(AR8:AR11)</f>
        <v>26005</v>
      </c>
      <c r="AS7" s="202">
        <f t="shared" ref="AS7:AU7" si="3">SUM(AS8:AS11)</f>
        <v>25111</v>
      </c>
      <c r="AT7" s="202">
        <f t="shared" si="3"/>
        <v>24338</v>
      </c>
      <c r="AU7" s="202">
        <f t="shared" si="3"/>
        <v>25862</v>
      </c>
      <c r="AV7" s="202">
        <f t="shared" ref="AV7:AZ7" si="4">SUM(AV8:AV11)</f>
        <v>0</v>
      </c>
      <c r="AW7" s="202">
        <f t="shared" si="4"/>
        <v>0</v>
      </c>
      <c r="AX7" s="202">
        <f t="shared" si="4"/>
        <v>27494</v>
      </c>
      <c r="AY7" s="202">
        <f t="shared" si="4"/>
        <v>0</v>
      </c>
      <c r="AZ7" s="202">
        <f t="shared" si="4"/>
        <v>18805</v>
      </c>
      <c r="BA7" s="209">
        <f t="shared" ref="BA7:BM7" si="5">((BA8*BZ8)+(BA9*BZ9)+(BA10*BZ10)+(BA11*BZ11))/BZ7</f>
        <v>37894.261212886922</v>
      </c>
      <c r="BB7" s="199">
        <f t="shared" si="5"/>
        <v>38853.596976611523</v>
      </c>
      <c r="BC7" s="199">
        <f t="shared" si="5"/>
        <v>40192.673789173787</v>
      </c>
      <c r="BD7" s="199">
        <f t="shared" si="5"/>
        <v>41195.204843329571</v>
      </c>
      <c r="BE7" s="199">
        <f t="shared" si="5"/>
        <v>43155.371483110634</v>
      </c>
      <c r="BF7" s="199">
        <f t="shared" si="5"/>
        <v>44229.062921910161</v>
      </c>
      <c r="BG7" s="199">
        <f t="shared" si="5"/>
        <v>45645.293476438033</v>
      </c>
      <c r="BH7" s="203">
        <f t="shared" si="5"/>
        <v>47467.469940867282</v>
      </c>
      <c r="BI7" s="203">
        <f t="shared" si="5"/>
        <v>49486.862110894945</v>
      </c>
      <c r="BJ7" s="203">
        <f t="shared" si="5"/>
        <v>50173.649316203897</v>
      </c>
      <c r="BK7" s="203">
        <f t="shared" si="5"/>
        <v>51068.416206962145</v>
      </c>
      <c r="BL7" s="203">
        <f t="shared" si="5"/>
        <v>51920.983903614455</v>
      </c>
      <c r="BM7" s="203">
        <f t="shared" si="5"/>
        <v>52573.415974806754</v>
      </c>
      <c r="BN7" s="203">
        <f>(('SREB Detail'!AU4*'SREB Detail'!AV4)+('SREB Detail'!CI4*'SREB Detail'!CJ4)+('SREB Detail'!DW4*'SREB Detail'!DX4)+('SREB Detail'!FK4*'SREB Detail'!FL4)+('SREB Detail'!GY4*'SREB Detail'!GZ4)+('SREB Detail'!IM4*'SREB Detail'!IN4))/CM7</f>
        <v>54786.67779215976</v>
      </c>
      <c r="BO7" s="203">
        <f>(('SREB Detail'!AX4*'SREB Detail'!AW4)+('SREB Detail'!CL4*'SREB Detail'!CK4)+('SREB Detail'!DZ4*'SREB Detail'!DY4)+('SREB Detail'!FN4*'SREB Detail'!FM4)+('SREB Detail'!HB4*'SREB Detail'!HA4)+('SREB Detail'!IP4*'SREB Detail'!IO4))/CN7</f>
        <v>55896.456357002528</v>
      </c>
      <c r="BP7" s="203">
        <f>(('SREB Detail'!AY4*'SREB Detail'!AZ4)+('SREB Detail'!CM4*'SREB Detail'!CN4)+('SREB Detail'!EA4*'SREB Detail'!EB4)+('SREB Detail'!FO4*'SREB Detail'!FP4)+('SREB Detail'!HD4*'SREB Detail'!HC4)+('SREB Detail'!IR4*'SREB Detail'!IQ4))/CO7</f>
        <v>58182.317975117978</v>
      </c>
      <c r="BQ7" s="203">
        <f>(('SREB Detail'!BB4*'SREB Detail'!BA4)+('SREB Detail'!CP4*'SREB Detail'!CO4)+('SREB Detail'!ED4*'SREB Detail'!EC4)+('SREB Detail'!FR4*'SREB Detail'!FQ4)+('SREB Detail'!HF4*'SREB Detail'!HE4)+('SREB Detail'!IS4*'SREB Detail'!IT4))/CP7</f>
        <v>59541.44794520548</v>
      </c>
      <c r="BR7" s="365">
        <f>'SREB Detail'!E4</f>
        <v>58275.240800681429</v>
      </c>
      <c r="BS7" s="365">
        <f>'SREB Detail'!G4</f>
        <v>58948.09151097406</v>
      </c>
      <c r="BT7" s="365">
        <f>'SREB Detail'!I4</f>
        <v>59336.59283088235</v>
      </c>
      <c r="BU7" s="365" t="e">
        <f>'SREB Detail'!K4</f>
        <v>#DIV/0!</v>
      </c>
      <c r="BV7" s="365" t="e">
        <f>'SREB Detail'!M4</f>
        <v>#DIV/0!</v>
      </c>
      <c r="BW7" s="365">
        <f>'SREB Detail'!O4</f>
        <v>60746.593025871764</v>
      </c>
      <c r="BX7" s="365" t="e">
        <f>'SREB Detail'!Q4</f>
        <v>#DIV/0!</v>
      </c>
      <c r="BY7" s="365">
        <f>'SREB Detail'!S4</f>
        <v>68624.176229508201</v>
      </c>
      <c r="BZ7" s="211">
        <f t="shared" ref="BZ7:CG7" si="6">SUM(BZ8:BZ11)</f>
        <v>9498</v>
      </c>
      <c r="CA7" s="201">
        <f t="shared" si="6"/>
        <v>10518</v>
      </c>
      <c r="CB7" s="201">
        <f t="shared" si="6"/>
        <v>10530</v>
      </c>
      <c r="CC7" s="201">
        <f t="shared" si="6"/>
        <v>11521</v>
      </c>
      <c r="CD7" s="201">
        <f t="shared" si="6"/>
        <v>12049</v>
      </c>
      <c r="CE7" s="201">
        <f t="shared" si="6"/>
        <v>11999</v>
      </c>
      <c r="CF7" s="201">
        <f t="shared" si="6"/>
        <v>11926</v>
      </c>
      <c r="CG7" s="202">
        <f t="shared" si="6"/>
        <v>12176</v>
      </c>
      <c r="CH7" s="202">
        <f t="shared" ref="CH7:CM7" si="7">SUM(CH8:CH11)</f>
        <v>12336</v>
      </c>
      <c r="CI7" s="202">
        <f t="shared" si="7"/>
        <v>12065</v>
      </c>
      <c r="CJ7" s="202">
        <f t="shared" si="7"/>
        <v>5257</v>
      </c>
      <c r="CK7" s="202">
        <f t="shared" si="7"/>
        <v>10375</v>
      </c>
      <c r="CL7" s="202">
        <f t="shared" si="7"/>
        <v>10479</v>
      </c>
      <c r="CM7" s="202">
        <f t="shared" si="7"/>
        <v>10816</v>
      </c>
      <c r="CN7" s="202">
        <f>SUM(CN8:CN11)</f>
        <v>10689</v>
      </c>
      <c r="CO7" s="202">
        <f>SUM(CO8:CO11)</f>
        <v>11655</v>
      </c>
      <c r="CP7" s="202">
        <f>SUM(CP8:CP11)</f>
        <v>11680</v>
      </c>
      <c r="CQ7" s="202">
        <f t="shared" ref="CQ7:CS7" si="8">SUM(CQ8:CQ11)</f>
        <v>11740</v>
      </c>
      <c r="CR7" s="202">
        <f t="shared" si="8"/>
        <v>11026</v>
      </c>
      <c r="CS7" s="202">
        <f t="shared" si="8"/>
        <v>11968</v>
      </c>
      <c r="CT7" s="202">
        <f t="shared" ref="CT7:CX7" si="9">SUM(CT8:CT11)</f>
        <v>0</v>
      </c>
      <c r="CU7" s="202">
        <f t="shared" si="9"/>
        <v>0</v>
      </c>
      <c r="CV7" s="202">
        <f t="shared" si="9"/>
        <v>13335</v>
      </c>
      <c r="CW7" s="202">
        <f t="shared" si="9"/>
        <v>0</v>
      </c>
      <c r="CX7" s="202">
        <f t="shared" si="9"/>
        <v>8540</v>
      </c>
      <c r="CY7" s="366">
        <f>'West Detail'!E4</f>
        <v>60684.976849067949</v>
      </c>
      <c r="CZ7" s="365">
        <f>'West Detail'!G4</f>
        <v>60177.163486005091</v>
      </c>
      <c r="DA7" s="365">
        <f>'West Detail'!I4</f>
        <v>60340.118715929741</v>
      </c>
      <c r="DB7" s="365" t="e">
        <f>'West Detail'!K4</f>
        <v>#DIV/0!</v>
      </c>
      <c r="DC7" s="365" t="e">
        <f>'West Detail'!M4</f>
        <v>#DIV/0!</v>
      </c>
      <c r="DD7" s="365">
        <f>'West Detail'!O4</f>
        <v>63503.216653816497</v>
      </c>
      <c r="DE7" s="365" t="e">
        <f>'West Detail'!Q4</f>
        <v>#DIV/0!</v>
      </c>
      <c r="DF7" s="365">
        <f>'West Detail'!S4</f>
        <v>71053.985207100588</v>
      </c>
      <c r="DG7" s="372">
        <f>'West Detail'!F4</f>
        <v>3326</v>
      </c>
      <c r="DH7" s="373">
        <f>'West Detail'!H4</f>
        <v>3144</v>
      </c>
      <c r="DI7" s="373">
        <f>'West Detail'!J4</f>
        <v>3302</v>
      </c>
      <c r="DJ7" s="373">
        <f>'West Detail'!L4</f>
        <v>0</v>
      </c>
      <c r="DK7" s="373">
        <f>'West Detail'!N4</f>
        <v>0</v>
      </c>
      <c r="DL7" s="373">
        <f>'West Detail'!P4</f>
        <v>3891</v>
      </c>
      <c r="DM7" s="373">
        <f>'West Detail'!R4</f>
        <v>0</v>
      </c>
      <c r="DN7" s="373">
        <f>'West Detail'!T4</f>
        <v>2704</v>
      </c>
      <c r="DO7" s="366">
        <f>'Midwest Detail'!E4</f>
        <v>61502.369684210527</v>
      </c>
      <c r="DP7" s="365">
        <f>'Midwest Detail'!G4</f>
        <v>61899.619919786099</v>
      </c>
      <c r="DQ7" s="365">
        <f>'Midwest Detail'!I4</f>
        <v>63717.182612045719</v>
      </c>
      <c r="DR7" s="365" t="e">
        <f>'Midwest Detail'!K4</f>
        <v>#DIV/0!</v>
      </c>
      <c r="DS7" s="365" t="e">
        <f>'Midwest Detail'!M4</f>
        <v>#DIV/0!</v>
      </c>
      <c r="DT7" s="365">
        <f>'Midwest Detail'!O4</f>
        <v>66017.17381945379</v>
      </c>
      <c r="DU7" s="365" t="e">
        <f>'Midwest Detail'!Q4</f>
        <v>#DIV/0!</v>
      </c>
      <c r="DV7" s="365">
        <f>'Midwest Detail'!S4</f>
        <v>73289.349459409932</v>
      </c>
      <c r="DW7" s="372">
        <f>'Midwest Detail'!F4</f>
        <v>7125</v>
      </c>
      <c r="DX7" s="373">
        <f>'Midwest Detail'!H4</f>
        <v>7480</v>
      </c>
      <c r="DY7" s="373">
        <f>'Midwest Detail'!J4</f>
        <v>7787</v>
      </c>
      <c r="DZ7" s="373">
        <f>'Midwest Detail'!L4</f>
        <v>0</v>
      </c>
      <c r="EA7" s="373">
        <f>'Midwest Detail'!N4</f>
        <v>0</v>
      </c>
      <c r="EB7" s="373">
        <f>'Midwest Detail'!P4</f>
        <v>7433</v>
      </c>
      <c r="EC7" s="373">
        <f>'Midwest Detail'!R4</f>
        <v>0</v>
      </c>
      <c r="ED7" s="373">
        <f>'Midwest Detail'!T4</f>
        <v>5457</v>
      </c>
      <c r="EE7" s="366">
        <f>'Northeast Detail'!E4</f>
        <v>72318.732161323685</v>
      </c>
      <c r="EF7" s="365">
        <f>'Northeast Detail'!G4</f>
        <v>77323.272897196264</v>
      </c>
      <c r="EG7" s="365">
        <f>'Northeast Detail'!I4</f>
        <v>78943.893328576523</v>
      </c>
      <c r="EH7" s="365">
        <f>'Northeast Detail'!K4</f>
        <v>0</v>
      </c>
      <c r="EI7" s="365">
        <f>'Northeast Detail'!M4</f>
        <v>0</v>
      </c>
      <c r="EJ7" s="365">
        <f>'Northeast Detail'!O4</f>
        <v>80800.298650568177</v>
      </c>
      <c r="EK7" s="365">
        <f>'Northeast Detail'!Q4</f>
        <v>0</v>
      </c>
      <c r="EL7" s="365">
        <f>'Northeast Detail'!S4</f>
        <v>88020.067502410806</v>
      </c>
      <c r="EM7" s="372">
        <f>'Northeast Detail'!F4</f>
        <v>2901</v>
      </c>
      <c r="EN7" s="373">
        <f>'Northeast Detail'!H4</f>
        <v>2675</v>
      </c>
      <c r="EO7" s="373">
        <f>'Northeast Detail'!J4</f>
        <v>2803</v>
      </c>
      <c r="EP7" s="373">
        <f>'Northeast Detail'!L4</f>
        <v>0</v>
      </c>
      <c r="EQ7" s="373">
        <f>'Northeast Detail'!N4</f>
        <v>0</v>
      </c>
      <c r="ER7" s="373">
        <f>'Northeast Detail'!P4</f>
        <v>2816</v>
      </c>
      <c r="ES7" s="373">
        <f>'Northeast Detail'!R4</f>
        <v>0</v>
      </c>
      <c r="ET7" s="373">
        <f>'Northeast Detail'!T4</f>
        <v>2074</v>
      </c>
    </row>
    <row r="8" spans="1:150">
      <c r="A8" s="11" t="s">
        <v>18</v>
      </c>
      <c r="B8" s="28" t="s">
        <v>19</v>
      </c>
      <c r="C8" s="55">
        <f>(('US Detail'!U5*'US Detail'!V5)+('US Detail'!BI5*'US Detail'!BJ5)+('US Detail'!CW5*'US Detail'!CX5)+('US Detail'!EK5*'US Detail'!EL5)+('US Detail'!FY5*'US Detail'!FZ5)+('US Detail'!HM5*'US Detail'!HN5))/AB8</f>
        <v>42642.712990936554</v>
      </c>
      <c r="D8" s="55">
        <f>(('US Detail'!W5*'US Detail'!X5)+('US Detail'!BK5*'US Detail'!BL5)+('US Detail'!CY5*'US Detail'!CZ5)+('US Detail'!EM5*'US Detail'!EN5)+('US Detail'!GA5*'US Detail'!GB5)+('US Detail'!HO5*'US Detail'!HP5))/AC8</f>
        <v>42110.696588868937</v>
      </c>
      <c r="E8" s="55">
        <f>(('US Detail'!Y5*'US Detail'!Z5)+('US Detail'!BM5*'US Detail'!BN5)+('US Detail'!DA5*'US Detail'!DB5)+('US Detail'!EO5*'US Detail'!EP5)+('US Detail'!GC5*'US Detail'!GD5)+('US Detail'!HQ5*'US Detail'!HR5))/AD8</f>
        <v>44323.250293772035</v>
      </c>
      <c r="F8" s="55">
        <f>(('US Detail'!AA5*'US Detail'!AB5)+('US Detail'!BO5*'US Detail'!BP5)+('US Detail'!DC5*'US Detail'!DD5)+('US Detail'!EQ5*'US Detail'!ER5)+('US Detail'!GE5*'US Detail'!GF5)+('US Detail'!HS5*'US Detail'!HT5))/AE8</f>
        <v>45173.670736360167</v>
      </c>
      <c r="G8" s="55">
        <f>(('US Detail'!AC5*'US Detail'!AD5)+('US Detail'!BQ5*'US Detail'!BR5)+('US Detail'!DE5*'US Detail'!DF5)+('US Detail'!ES5*'US Detail'!ET5)+('US Detail'!GG5*'US Detail'!GH5)+('US Detail'!HU5*'US Detail'!HV5))/AF8</f>
        <v>47053.335212804654</v>
      </c>
      <c r="H8" s="55">
        <f>(('US Detail'!AE5*'US Detail'!AF5)+('US Detail'!BS5*'US Detail'!BT5)+('US Detail'!DG5*'US Detail'!DH5)+('US Detail'!EU5*'US Detail'!EV5)+('US Detail'!GI5*'US Detail'!GJ5)+('US Detail'!HW5*'US Detail'!HX5))/AG8</f>
        <v>47000.548763545426</v>
      </c>
      <c r="I8" s="55">
        <f>(('US Detail'!AG5*'US Detail'!AH5)+('US Detail'!BU5*'US Detail'!BV5)+('US Detail'!DI5*'US Detail'!DJ5)+('US Detail'!EW5*'US Detail'!EX5)+('US Detail'!GK5*'US Detail'!GL5)+('US Detail'!HY5*'US Detail'!HZ5))/AH8</f>
        <v>49681.117689400759</v>
      </c>
      <c r="J8" s="55">
        <f>(('US Detail'!AI5*'US Detail'!AJ5)+('US Detail'!BW5*'US Detail'!BX5)+('US Detail'!DK5*'US Detail'!DL5)+('US Detail'!EY5*'US Detail'!EZ5)+('US Detail'!GM5*'US Detail'!GN5)+('US Detail'!IA5*'US Detail'!IB5))/AI8</f>
        <v>51497.850438276117</v>
      </c>
      <c r="K8" s="55">
        <f>(('US Detail'!AL5*'US Detail'!AK5)+('US Detail'!BZ5*'US Detail'!BY5)+('US Detail'!DN5*'US Detail'!DM5)+('US Detail'!FB5*'US Detail'!FA5)+('US Detail'!GP5*'US Detail'!GO5)+('US Detail'!ID5*'US Detail'!IC5))/AJ8</f>
        <v>52960.802346570395</v>
      </c>
      <c r="L8" s="55">
        <f>(('US Detail'!AM5*'US Detail'!AN5)+('US Detail'!CA5*'US Detail'!CB5)+('US Detail'!DO5*'US Detail'!DP5)+('US Detail'!FC5*'US Detail'!FD5)+('US Detail'!GQ5*'US Detail'!GR5)+('US Detail'!IE5*'US Detail'!IF5))/AK8</f>
        <v>54841.996141124589</v>
      </c>
      <c r="M8" s="55">
        <f>(('US Detail'!AO5*'US Detail'!AP5)+('US Detail'!CC5*'US Detail'!CD5)+('US Detail'!DQ5*'US Detail'!DR5)+('US Detail'!FE5*'US Detail'!FF5)+('US Detail'!GS5*'US Detail'!GT5)+('US Detail'!IG5*'US Detail'!IH5))/AL8</f>
        <v>52334.724432874675</v>
      </c>
      <c r="N8" s="55">
        <f>(('US Detail'!AQ5*'US Detail'!AR5)+('US Detail'!CE5*'US Detail'!CF5)+('US Detail'!DS5*'US Detail'!DT5)+('US Detail'!FG5*'US Detail'!FH5)+('US Detail'!GU5*'US Detail'!GV5)+('US Detail'!II5*'US Detail'!IJ5))/AM8</f>
        <v>54717.592008412197</v>
      </c>
      <c r="O8" s="55">
        <f>(('US Detail'!AS5*'US Detail'!AT5)+('US Detail'!CG5*'US Detail'!CH5)+('US Detail'!DU5*'US Detail'!DV5)+('US Detail'!FI5*'US Detail'!FJ5)+('US Detail'!GW5*'US Detail'!GX5)+('US Detail'!IK5*'US Detail'!IL5))/AN8</f>
        <v>52490.485963817839</v>
      </c>
      <c r="P8" s="55">
        <f>(('US Detail'!AV5*'US Detail'!AU5)+('US Detail'!CJ5*'US Detail'!CI5)+('US Detail'!DX5*'US Detail'!DW5)+('US Detail'!FL5*'US Detail'!FK5)+('US Detail'!GZ5*'US Detail'!GY5)+('US Detail'!IN5*'US Detail'!IM5))/AO8</f>
        <v>58168.75448072674</v>
      </c>
      <c r="Q8" s="55">
        <f>(('US Detail'!AX5*'US Detail'!AW5)+('US Detail'!CL5*'US Detail'!CK5)+('US Detail'!DZ5*'US Detail'!DY5)+('US Detail'!FN5*'US Detail'!FM5)+('US Detail'!HB5*'US Detail'!HA5)+('US Detail'!IP5*'US Detail'!IO5))/AP8</f>
        <v>59758.678204163531</v>
      </c>
      <c r="R8" s="55">
        <f>(('US Detail'!AY5*'US Detail'!AZ5)+('US Detail'!CM5*'US Detail'!CN5)+('US Detail'!EA5*'US Detail'!EB5)+('US Detail'!FO5*'US Detail'!FP5)+('US Detail'!HC5*'US Detail'!HD5)+('US Detail'!IQ5*'US Detail'!IR5))/AQ8</f>
        <v>61700.619246861927</v>
      </c>
      <c r="S8" s="55">
        <f>(('US Detail'!BB5*'US Detail'!BA5)+('US Detail'!CP5*'US Detail'!CO5)+('US Detail'!ED5*'US Detail'!EC5)+('US Detail'!FR5*'US Detail'!FQ5)+('US Detail'!HF5*'US Detail'!HE5)+('US Detail'!IT5*'US Detail'!IS5))/AR8</f>
        <v>63036.965163934423</v>
      </c>
      <c r="T8" s="324">
        <f>'US Detail'!E5</f>
        <v>60902.427948655852</v>
      </c>
      <c r="U8" s="324">
        <f>'US Detail'!G5</f>
        <v>61567.83001457018</v>
      </c>
      <c r="V8" s="324">
        <f>'US Detail'!I5</f>
        <v>63408.069867027269</v>
      </c>
      <c r="W8" s="324">
        <f>'US Detail'!K5</f>
        <v>0</v>
      </c>
      <c r="X8" s="324">
        <f>'US Detail'!M5</f>
        <v>0</v>
      </c>
      <c r="Y8" s="324">
        <f>'US Detail'!O5</f>
        <v>63696.66281617208</v>
      </c>
      <c r="Z8" s="324">
        <f>'US Detail'!Q5</f>
        <v>0</v>
      </c>
      <c r="AA8" s="324">
        <f>'US Detail'!S5</f>
        <v>72861.485767907419</v>
      </c>
      <c r="AB8" s="54">
        <f>'US Detail'!V5+'US Detail'!BJ5+'US Detail'!CX5+'US Detail'!EL5+'US Detail'!FZ5+'US Detail'!HN5</f>
        <v>4634</v>
      </c>
      <c r="AC8" s="55">
        <f>'US Detail'!X5+'US Detail'!BL5+'US Detail'!CZ5+'US Detail'!EN5+'US Detail'!GB5+'US Detail'!HP5</f>
        <v>4456</v>
      </c>
      <c r="AD8" s="55">
        <f>'US Detail'!Z5+'US Detail'!BN5+'US Detail'!DB5+'US Detail'!EP5+'US Detail'!GD5+'US Detail'!HR5</f>
        <v>5106</v>
      </c>
      <c r="AE8" s="55">
        <f>'US Detail'!AB5+'US Detail'!BP5+'US Detail'!DD5+'US Detail'!ER5+'US Detail'!GF5+'US Detail'!HT5</f>
        <v>5242</v>
      </c>
      <c r="AF8" s="55">
        <f>('US Detail'!AD5+'US Detail'!BR5+'US Detail'!DF5+'US Detail'!ET5+'US Detail'!GH5+'US Detail'!HV5)</f>
        <v>5498</v>
      </c>
      <c r="AG8" s="55">
        <f>('US Detail'!AF5+'US Detail'!BT5+'US Detail'!DH5+'US Detail'!EV5+'US Detail'!GJ5+'US Detail'!HX5)</f>
        <v>7198</v>
      </c>
      <c r="AH8" s="55">
        <f>('US Detail'!AH5+'US Detail'!BV5+'US Detail'!DJ5+'US Detail'!EX5+'US Detail'!GL5+'US Detail'!HZ5)</f>
        <v>5557</v>
      </c>
      <c r="AI8" s="99">
        <f>('US Detail'!AJ5+'US Detail'!BX5+'US Detail'!DL5+'US Detail'!EZ5+'US Detail'!GN5+'US Detail'!IB5)</f>
        <v>5476</v>
      </c>
      <c r="AJ8" s="99">
        <f>('US Detail'!AL5+'US Detail'!BZ5+'US Detail'!DN5+'US Detail'!FB5+'US Detail'!GP5+'US Detail'!ID5)</f>
        <v>5540</v>
      </c>
      <c r="AK8" s="99">
        <f>('US Detail'!AN5+'US Detail'!CB5+'US Detail'!DP5+'US Detail'!FD5+'US Detail'!GR5+'US Detail'!IF5)</f>
        <v>5442</v>
      </c>
      <c r="AL8" s="99">
        <f>('US Detail'!AP5+'US Detail'!CD5+'US Detail'!DR5+'US Detail'!FF5+'US Detail'!GT5+'US Detail'!IH5)</f>
        <v>2689</v>
      </c>
      <c r="AM8" s="99">
        <f>('US Detail'!AR5+'US Detail'!CF5+'US Detail'!DT5+'US Detail'!FH5+'US Detail'!GV5+'US Detail'!IJ5)</f>
        <v>3804</v>
      </c>
      <c r="AN8" s="55">
        <f>('US Detail'!AT5+'US Detail'!CH5+'US Detail'!DV5+'US Detail'!FJ5+'US Detail'!GX5+'US Detail'!IL5)</f>
        <v>1603</v>
      </c>
      <c r="AO8" s="55">
        <f>('US Detail'!AV5+'US Detail'!CJ5+'US Detail'!DX5+'US Detail'!FL5+'US Detail'!GZ5+'US Detail'!IN5)</f>
        <v>4073</v>
      </c>
      <c r="AP8" s="55">
        <f>'US Detail'!AX5+'US Detail'!CL5+'US Detail'!DZ5+'US Detail'!FN5+'US Detail'!HB5+'US Detail'!IP5</f>
        <v>3987</v>
      </c>
      <c r="AQ8" s="55">
        <f>'US Detail'!AZ5+'US Detail'!CN5+'US Detail'!EB5+'US Detail'!FP5+'US Detail'!HD5+'US Detail'!IR5</f>
        <v>4302</v>
      </c>
      <c r="AR8" s="55">
        <f>'US Detail'!BB5+'US Detail'!CP5+'US Detail'!ED5+'US Detail'!FR5+'US Detail'!HF5+'US Detail'!IT5</f>
        <v>4392</v>
      </c>
      <c r="AS8" s="55">
        <f>'US Detail'!F5</f>
        <v>4129</v>
      </c>
      <c r="AT8" s="55">
        <f>'US Detail'!H5</f>
        <v>4118</v>
      </c>
      <c r="AU8" s="55">
        <f>'US Detail'!J5</f>
        <v>4437</v>
      </c>
      <c r="AV8" s="55">
        <f>'US Detail'!L5</f>
        <v>0</v>
      </c>
      <c r="AW8" s="55">
        <f>'US Detail'!N5</f>
        <v>0</v>
      </c>
      <c r="AX8" s="55">
        <f>'US Detail'!P5</f>
        <v>5021</v>
      </c>
      <c r="AY8" s="55">
        <f>'US Detail'!R5</f>
        <v>0</v>
      </c>
      <c r="AZ8" s="55">
        <f>'US Detail'!T5</f>
        <v>3197</v>
      </c>
      <c r="BA8" s="210">
        <f>(('SREB Detail'!U5*'SREB Detail'!V5)+('SREB Detail'!BI5*'SREB Detail'!BJ5)+('SREB Detail'!CW5*'SREB Detail'!CX5)+('SREB Detail'!EK5*'SREB Detail'!EL5)+('SREB Detail'!FY5*'SREB Detail'!FZ5)+('SREB Detail'!HM5*'SREB Detail'!HN5))/BZ8</f>
        <v>38404.361094586558</v>
      </c>
      <c r="BB8" s="55">
        <f>(('SREB Detail'!W5*'SREB Detail'!X5)+('SREB Detail'!BK5*'SREB Detail'!BL5)+('SREB Detail'!CY5*'SREB Detail'!CZ5)+('SREB Detail'!EM5*'SREB Detail'!EN5)+('SREB Detail'!GA5*'SREB Detail'!GB5)+('SREB Detail'!HO5*'SREB Detail'!HP5))/CA8</f>
        <v>39426.747632311977</v>
      </c>
      <c r="BC8" s="55">
        <f>(('SREB Detail'!Y5*'SREB Detail'!Z5)+('SREB Detail'!BM5*'SREB Detail'!BN5)+('SREB Detail'!DA5*'SREB Detail'!DB5)+('SREB Detail'!EO5*'SREB Detail'!EP5)+('SREB Detail'!GC5*'SREB Detail'!GD5)+('SREB Detail'!HQ5*'SREB Detail'!HR5))/CB8</f>
        <v>40776.794003331481</v>
      </c>
      <c r="BD8" s="55">
        <f>(('SREB Detail'!AA5*'SREB Detail'!AB5)+('SREB Detail'!BO5*'SREB Detail'!BP5)+('SREB Detail'!DC5*'SREB Detail'!DD5)+('SREB Detail'!EQ5*'SREB Detail'!ER5)+('SREB Detail'!GE5*'SREB Detail'!GF5)+('SREB Detail'!HS5*'SREB Detail'!HT5))/CC8</f>
        <v>41484.55572755418</v>
      </c>
      <c r="BE8" s="55">
        <f>(('SREB Detail'!AC5*'SREB Detail'!AD5)+('SREB Detail'!BQ5*'SREB Detail'!BR5)+('SREB Detail'!DE5*'SREB Detail'!DF5)+('SREB Detail'!ES5*'SREB Detail'!ET5)+('SREB Detail'!GG5*'SREB Detail'!GH5)+('SREB Detail'!HU5*'SREB Detail'!HV5))/CD8</f>
        <v>43248.658800393314</v>
      </c>
      <c r="BF8" s="55">
        <f>(('SREB Detail'!AE5*'SREB Detail'!AF5)+('SREB Detail'!BS5*'SREB Detail'!BT5)+('SREB Detail'!DG5*'SREB Detail'!DH5)+('SREB Detail'!EU5*'SREB Detail'!EV5)+('SREB Detail'!GI5*'SREB Detail'!GJ5)+('SREB Detail'!HW5*'SREB Detail'!HX5))/CE8</f>
        <v>44356.650150150148</v>
      </c>
      <c r="BG8" s="55">
        <f>(('SREB Detail'!AG5*'SREB Detail'!AH5)+('SREB Detail'!BU5*'SREB Detail'!BV5)+('SREB Detail'!DI5*'SREB Detail'!DJ5)+('SREB Detail'!EW5*'SREB Detail'!EX5)+('SREB Detail'!GK5*'SREB Detail'!GL5)+('SREB Detail'!HY5*'SREB Detail'!HZ5))/CF8</f>
        <v>45342.175360158966</v>
      </c>
      <c r="BH8" s="55">
        <f>(('SREB Detail'!AI5*'SREB Detail'!AJ5)+('SREB Detail'!BW5*'SREB Detail'!BX5)+('SREB Detail'!DK5*'SREB Detail'!DL5)+('SREB Detail'!EY5*'SREB Detail'!EZ5)+('SREB Detail'!GM5*'SREB Detail'!GN5)+('SREB Detail'!IA5*'SREB Detail'!IB5))/CG8</f>
        <v>46425.532888465204</v>
      </c>
      <c r="BI8" s="55">
        <f>(('SREB Detail'!AL5*'SREB Detail'!AK5)+('SREB Detail'!BZ5*'SREB Detail'!BY5)+('SREB Detail'!DN5*'SREB Detail'!DM5)+('SREB Detail'!FB5*'SREB Detail'!FA5)+('SREB Detail'!GP5*'SREB Detail'!GO5)+('SREB Detail'!ID5*'SREB Detail'!IC5))/CH8</f>
        <v>49365.228104898568</v>
      </c>
      <c r="BJ8" s="55">
        <f>(('SREB Detail'!AM5*'SREB Detail'!AN5)+('SREB Detail'!CA5*'SREB Detail'!CB5)+('SREB Detail'!DO5*'SREB Detail'!DP5)+('SREB Detail'!FC5*'SREB Detail'!FD5)+('SREB Detail'!GQ5*'SREB Detail'!GR5)+('SREB Detail'!IE5*'SREB Detail'!IF5))/CI8</f>
        <v>50173.234868080704</v>
      </c>
      <c r="BK8" s="55">
        <f>(('SREB Detail'!AO5*'SREB Detail'!AP5)+('SREB Detail'!CC5*'SREB Detail'!CD5)+('SREB Detail'!DQ5*'SREB Detail'!DR5)+('SREB Detail'!FE5*'SREB Detail'!FF5)+('SREB Detail'!GS5*'SREB Detail'!GT5)+('SREB Detail'!IG5*'SREB Detail'!IH5))/CJ8</f>
        <v>50478.433635614179</v>
      </c>
      <c r="BL8" s="55">
        <f>(('SREB Detail'!AQ5*'SREB Detail'!AR5)+('SREB Detail'!CE5*'SREB Detail'!CF5)+('SREB Detail'!DS5*'SREB Detail'!DT5)+('SREB Detail'!FG5*'SREB Detail'!FH5)+('SREB Detail'!GU5*'SREB Detail'!GV5)+('SREB Detail'!II5*'SREB Detail'!IJ5))/CK8</f>
        <v>52541.512851897183</v>
      </c>
      <c r="BM8" s="55">
        <f>(('SREB Detail'!AS5*'SREB Detail'!AT5)+('SREB Detail'!CG5*'SREB Detail'!CH5)+('SREB Detail'!DU5*'SREB Detail'!DV5)+('SREB Detail'!FI5*'SREB Detail'!FJ5)+('SREB Detail'!GW5*'SREB Detail'!GX5)+('SREB Detail'!IK5*'SREB Detail'!IL5))/CL8</f>
        <v>52490.485963817839</v>
      </c>
      <c r="BN8" s="55">
        <f>(('SREB Detail'!AU5*'SREB Detail'!AV5)+('SREB Detail'!CI5*'SREB Detail'!CJ5)+('SREB Detail'!DW5*'SREB Detail'!DX5)+('SREB Detail'!FK5*'SREB Detail'!FL5)+('SREB Detail'!GY5*'SREB Detail'!GZ5)+('SREB Detail'!IM5*'SREB Detail'!IN5))/CM8</f>
        <v>54755.760237388728</v>
      </c>
      <c r="BO8" s="55">
        <f>(('SREB Detail'!AX5*'SREB Detail'!AW5)+('SREB Detail'!CL5*'SREB Detail'!CK5)+('SREB Detail'!DZ5*'SREB Detail'!DY5)+('SREB Detail'!FN5*'SREB Detail'!FM5)+('SREB Detail'!HB5*'SREB Detail'!HA5)+('SREB Detail'!IP5*'SREB Detail'!IO5))/CN8</f>
        <v>55235.688029020559</v>
      </c>
      <c r="BP8" s="55">
        <f>(('SREB Detail'!AY5*'SREB Detail'!AZ5)+('SREB Detail'!CM5*'SREB Detail'!CN5)+('SREB Detail'!EA5*'SREB Detail'!EB5)+('SREB Detail'!FO5*'SREB Detail'!FP5)+('SREB Detail'!HD5*'SREB Detail'!HB5)+('SREB Detail'!IR5*'SREB Detail'!IQ5))/CO8</f>
        <v>54716.347532467531</v>
      </c>
      <c r="BQ8" s="55">
        <f>(('SREB Detail'!BB5*'SREB Detail'!BA5)+('SREB Detail'!CP5*'SREB Detail'!CO5)+('SREB Detail'!ED5*'SREB Detail'!EC5)+('SREB Detail'!FR5*'SREB Detail'!FQ5)+('SREB Detail'!HF5*'SREB Detail'!HE5)+('SREB Detail'!IS5*'SREB Detail'!IT5))/CP8</f>
        <v>59162.80074786325</v>
      </c>
      <c r="BR8" s="324">
        <f>'SREB Detail'!E5</f>
        <v>57451.93963675214</v>
      </c>
      <c r="BS8" s="324">
        <f>'SREB Detail'!G5</f>
        <v>57813.454803865832</v>
      </c>
      <c r="BT8" s="324">
        <f>'SREB Detail'!I5</f>
        <v>58047.00832033281</v>
      </c>
      <c r="BU8" s="324">
        <f>'SREB Detail'!K5</f>
        <v>0</v>
      </c>
      <c r="BV8" s="324">
        <f>'SREB Detail'!M5</f>
        <v>0</v>
      </c>
      <c r="BW8" s="324">
        <f>'SREB Detail'!O5</f>
        <v>58953.673434856173</v>
      </c>
      <c r="BX8" s="324">
        <f>'SREB Detail'!Q5</f>
        <v>0</v>
      </c>
      <c r="BY8" s="324">
        <f>'SREB Detail'!S5</f>
        <v>68741.206636500749</v>
      </c>
      <c r="BZ8" s="210">
        <f>'SREB Detail'!V5+'SREB Detail'!BJ5+'SREB Detail'!CX5+'SREB Detail'!EL5+'SREB Detail'!FZ5+'SREB Detail'!HN5</f>
        <v>1681</v>
      </c>
      <c r="CA8" s="55">
        <f>'SREB Detail'!X5+'SREB Detail'!BL5+'SREB Detail'!CZ5+'SREB Detail'!EN5+'SREB Detail'!GB5+'SREB Detail'!HP5</f>
        <v>1795</v>
      </c>
      <c r="CB8" s="55">
        <f>'SREB Detail'!Z5+'SREB Detail'!BN5+'SREB Detail'!DB5+'SREB Detail'!EP5+'SREB Detail'!GD5+'SREB Detail'!HR5</f>
        <v>1801</v>
      </c>
      <c r="CC8" s="55">
        <f>'SREB Detail'!AB5+'SREB Detail'!BP5+'SREB Detail'!DD5+'SREB Detail'!ER5+'SREB Detail'!GF5+'SREB Detail'!HT5</f>
        <v>1938</v>
      </c>
      <c r="CD8" s="55">
        <f>('SREB Detail'!AD5+'SREB Detail'!BR5+'SREB Detail'!DF5+'SREB Detail'!ET5+'SREB Detail'!GH5+'SREB Detail'!HV5)</f>
        <v>2034</v>
      </c>
      <c r="CE8" s="55">
        <f>('SREB Detail'!AF5+'SREB Detail'!BT5+'SREB Detail'!DH5+'SREB Detail'!EV5+'SREB Detail'!GJ5+'SREB Detail'!HX5)</f>
        <v>1998</v>
      </c>
      <c r="CF8" s="55">
        <f>('SREB Detail'!AH5+'SREB Detail'!BV5+'SREB Detail'!DJ5+'SREB Detail'!EX5+'SREB Detail'!GL5+'SREB Detail'!HZ5)</f>
        <v>2013</v>
      </c>
      <c r="CG8" s="99">
        <f>('SREB Detail'!AJ5+'SREB Detail'!BX5+'SREB Detail'!DL5+'SREB Detail'!EZ5+'SREB Detail'!GN5+'SREB Detail'!IB5)</f>
        <v>2098</v>
      </c>
      <c r="CH8" s="99">
        <f>('SREB Detail'!AL5+'SREB Detail'!BZ5+'SREB Detail'!DN5+'SREB Detail'!FB5+'SREB Detail'!GP5+'SREB Detail'!ID5)</f>
        <v>2021</v>
      </c>
      <c r="CI8" s="99">
        <f>('SREB Detail'!AN5+'SREB Detail'!CB5+'SREB Detail'!DP5+'SREB Detail'!FD5+'SREB Detail'!GR5+'SREB Detail'!IF5)</f>
        <v>1933</v>
      </c>
      <c r="CJ8" s="99">
        <f>('SREB Detail'!AP5+'SREB Detail'!CD5+'SREB Detail'!DR5+'SREB Detail'!FF5+'SREB Detail'!GT5+'SREB Detail'!IH5)</f>
        <v>1213</v>
      </c>
      <c r="CK8" s="99">
        <f>('SREB Detail'!AR5+'SREB Detail'!CF5+'SREB Detail'!DT5+'SREB Detail'!FH5+'SREB Detail'!GV5+'SREB Detail'!IJ5)</f>
        <v>1634</v>
      </c>
      <c r="CL8" s="99">
        <f>('SREB Detail'!AT5+'SREB Detail'!CH5+'SREB Detail'!DV5+'SREB Detail'!FJ5+'SREB Detail'!GX5+'SREB Detail'!IL5)</f>
        <v>1603</v>
      </c>
      <c r="CM8" s="99">
        <f>('SREB Detail'!AV5+'SREB Detail'!CJ5+'SREB Detail'!DX5+'SREB Detail'!FL5+'SREB Detail'!GZ5+'SREB Detail'!IN5)</f>
        <v>1685</v>
      </c>
      <c r="CN8" s="99">
        <f>'SREB Detail'!AX5+'SREB Detail'!CL5+'SREB Detail'!DZ5+'SREB Detail'!FN5+'SREB Detail'!HB5+'SREB Detail'!IP5</f>
        <v>1654</v>
      </c>
      <c r="CO8" s="99">
        <f>'SREB Detail'!AZ5+'SREB Detail'!CN5+'SREB Detail'!EB5+'SREB Detail'!FP5+'SREB Detail'!HD5+'SREB Detail'!IR5</f>
        <v>1925</v>
      </c>
      <c r="CP8" s="99">
        <f>'SREB Detail'!BB5+'SREB Detail'!CP5+'SREB Detail'!ED5+'SREB Detail'!FR5+'SREB Detail'!HF5+'SREB Detail'!IT5</f>
        <v>1872</v>
      </c>
      <c r="CQ8" s="99">
        <f>'SREB Detail'!F5</f>
        <v>1872</v>
      </c>
      <c r="CR8" s="99">
        <f>'SREB Detail'!H5</f>
        <v>1759</v>
      </c>
      <c r="CS8" s="99">
        <f>'SREB Detail'!J5</f>
        <v>1923</v>
      </c>
      <c r="CT8" s="99">
        <f>'SREB Detail'!L5</f>
        <v>0</v>
      </c>
      <c r="CU8" s="99">
        <f>'SREB Detail'!N5</f>
        <v>0</v>
      </c>
      <c r="CV8" s="99">
        <f>'SREB Detail'!P5</f>
        <v>2364</v>
      </c>
      <c r="CW8" s="99">
        <f>'SREB Detail'!R5</f>
        <v>0</v>
      </c>
      <c r="CX8" s="99">
        <f>'SREB Detail'!T5</f>
        <v>1326</v>
      </c>
      <c r="CY8" s="326">
        <f>'West Detail'!E5</f>
        <v>59124.322475570036</v>
      </c>
      <c r="CZ8" s="324">
        <f>'West Detail'!G5</f>
        <v>58272.076051779935</v>
      </c>
      <c r="DA8" s="324">
        <f>'West Detail'!I5</f>
        <v>61214.356037151701</v>
      </c>
      <c r="DB8" s="324">
        <f>'West Detail'!K5</f>
        <v>0</v>
      </c>
      <c r="DC8" s="324">
        <f>'West Detail'!M5</f>
        <v>0</v>
      </c>
      <c r="DD8" s="324">
        <f>'West Detail'!O5</f>
        <v>61552.340206185567</v>
      </c>
      <c r="DE8" s="324">
        <f>'West Detail'!Q5</f>
        <v>0</v>
      </c>
      <c r="DF8" s="324">
        <f>'West Detail'!S5</f>
        <v>72088.582120582127</v>
      </c>
      <c r="DG8" s="326">
        <f>'West Detail'!F5</f>
        <v>614</v>
      </c>
      <c r="DH8" s="324">
        <f>'West Detail'!H5</f>
        <v>618</v>
      </c>
      <c r="DI8" s="324">
        <f>'West Detail'!J5</f>
        <v>646</v>
      </c>
      <c r="DJ8" s="324">
        <f>'West Detail'!L5</f>
        <v>0</v>
      </c>
      <c r="DK8" s="324">
        <f>'West Detail'!N5</f>
        <v>0</v>
      </c>
      <c r="DL8" s="324">
        <f>'West Detail'!P5</f>
        <v>873</v>
      </c>
      <c r="DM8" s="324">
        <f>'West Detail'!R5</f>
        <v>0</v>
      </c>
      <c r="DN8" s="324">
        <f>'West Detail'!T5</f>
        <v>481</v>
      </c>
      <c r="DO8" s="326">
        <f>'Midwest Detail'!E5</f>
        <v>62672.464705882354</v>
      </c>
      <c r="DP8" s="324">
        <f>'Midwest Detail'!G5</f>
        <v>63142.79239543726</v>
      </c>
      <c r="DQ8" s="324">
        <f>'Midwest Detail'!I5</f>
        <v>66108.96813902969</v>
      </c>
      <c r="DR8" s="324">
        <f>'Midwest Detail'!K5</f>
        <v>0</v>
      </c>
      <c r="DS8" s="324">
        <f>'Midwest Detail'!M5</f>
        <v>0</v>
      </c>
      <c r="DT8" s="324">
        <f>'Midwest Detail'!O5</f>
        <v>67979.424311926603</v>
      </c>
      <c r="DU8" s="324">
        <f>'Midwest Detail'!Q5</f>
        <v>0</v>
      </c>
      <c r="DV8" s="324">
        <f>'Midwest Detail'!S5</f>
        <v>73512.859311740889</v>
      </c>
      <c r="DW8" s="374">
        <f>'Midwest Detail'!F5</f>
        <v>1190</v>
      </c>
      <c r="DX8" s="375">
        <f>'Midwest Detail'!H5</f>
        <v>1315</v>
      </c>
      <c r="DY8" s="375">
        <f>'Midwest Detail'!J5</f>
        <v>1381</v>
      </c>
      <c r="DZ8" s="375">
        <f>'Midwest Detail'!L5</f>
        <v>0</v>
      </c>
      <c r="EA8" s="375">
        <f>'Midwest Detail'!N5</f>
        <v>0</v>
      </c>
      <c r="EB8" s="375">
        <f>'Midwest Detail'!P5</f>
        <v>1308</v>
      </c>
      <c r="EC8" s="375">
        <f>'Midwest Detail'!R5</f>
        <v>0</v>
      </c>
      <c r="ED8" s="375">
        <f>'Midwest Detail'!T5</f>
        <v>988</v>
      </c>
      <c r="EE8" s="326">
        <f>'Northeast Detail'!E5</f>
        <v>72840.098850574708</v>
      </c>
      <c r="EF8" s="324">
        <f>'Northeast Detail'!G5</f>
        <v>77232.99759036144</v>
      </c>
      <c r="EG8" s="324">
        <f>'Northeast Detail'!I5</f>
        <v>79149.310061601645</v>
      </c>
      <c r="EH8" s="324">
        <f>'Northeast Detail'!K5</f>
        <v>0</v>
      </c>
      <c r="EI8" s="324">
        <f>'Northeast Detail'!M5</f>
        <v>0</v>
      </c>
      <c r="EJ8" s="324">
        <f>'Northeast Detail'!O5</f>
        <v>79034.817226890751</v>
      </c>
      <c r="EK8" s="324">
        <f>'Northeast Detail'!Q5</f>
        <v>0</v>
      </c>
      <c r="EL8" s="324">
        <f>'Northeast Detail'!S5</f>
        <v>86673.757180156652</v>
      </c>
      <c r="EM8" s="374">
        <f>'Northeast Detail'!F5</f>
        <v>435</v>
      </c>
      <c r="EN8" s="375">
        <f>'Northeast Detail'!H5</f>
        <v>415</v>
      </c>
      <c r="EO8" s="375">
        <f>'Northeast Detail'!J5</f>
        <v>487</v>
      </c>
      <c r="EP8" s="375">
        <f>'Northeast Detail'!L5</f>
        <v>0</v>
      </c>
      <c r="EQ8" s="375">
        <f>'Northeast Detail'!N5</f>
        <v>0</v>
      </c>
      <c r="ER8" s="375">
        <f>'Northeast Detail'!P5</f>
        <v>476</v>
      </c>
      <c r="ES8" s="375">
        <f>'Northeast Detail'!R5</f>
        <v>0</v>
      </c>
      <c r="ET8" s="375">
        <f>'Northeast Detail'!T5</f>
        <v>383</v>
      </c>
    </row>
    <row r="9" spans="1:150">
      <c r="A9" s="11" t="s">
        <v>20</v>
      </c>
      <c r="B9" s="11" t="s">
        <v>79</v>
      </c>
      <c r="C9" s="55">
        <f>(('US Detail'!U6*'US Detail'!V6)+('US Detail'!BI6*'US Detail'!BJ6)+('US Detail'!CW6*'US Detail'!CX6)+('US Detail'!EK6*'US Detail'!EL6)+('US Detail'!FY6*'US Detail'!FZ6)+('US Detail'!HM6*'US Detail'!HN6))/AB9</f>
        <v>40915.661683617203</v>
      </c>
      <c r="D9" s="55">
        <f>(('US Detail'!W6*'US Detail'!X6)+('US Detail'!BK6*'US Detail'!BL6)+('US Detail'!CY6*'US Detail'!CZ6)+('US Detail'!EM6*'US Detail'!EN6)+('US Detail'!GA6*'US Detail'!GB6)+('US Detail'!HO6*'US Detail'!HP6))/AC9</f>
        <v>41212.202539085461</v>
      </c>
      <c r="E9" s="55">
        <f>(('US Detail'!Y6*'US Detail'!Z6)+('US Detail'!BM6*'US Detail'!BN6)+('US Detail'!DA6*'US Detail'!DB6)+('US Detail'!EO6*'US Detail'!EP6)+('US Detail'!GC6*'US Detail'!GD6)+('US Detail'!HQ6*'US Detail'!HR6))/AD9</f>
        <v>43501.341823630137</v>
      </c>
      <c r="F9" s="55">
        <f>(('US Detail'!AA6*'US Detail'!AB6)+('US Detail'!BO6*'US Detail'!BP6)+('US Detail'!DC6*'US Detail'!DD6)+('US Detail'!EQ6*'US Detail'!ER6)+('US Detail'!GE6*'US Detail'!GF6)+('US Detail'!HS6*'US Detail'!HT6))/AE9</f>
        <v>44356.163711767753</v>
      </c>
      <c r="G9" s="55">
        <f>(('US Detail'!AC6*'US Detail'!AD6)+('US Detail'!BQ6*'US Detail'!BR6)+('US Detail'!DE6*'US Detail'!DF6)+('US Detail'!ES6*'US Detail'!ET6)+('US Detail'!GG6*'US Detail'!GH6)+('US Detail'!HU6*'US Detail'!HV6))/AF9</f>
        <v>47706.508891044294</v>
      </c>
      <c r="H9" s="55">
        <f>(('US Detail'!AE6*'US Detail'!AF6)+('US Detail'!BS6*'US Detail'!BT6)+('US Detail'!DG6*'US Detail'!DH6)+('US Detail'!EU6*'US Detail'!EV6)+('US Detail'!GI6*'US Detail'!GJ6)+('US Detail'!HW6*'US Detail'!HX6))/AG9</f>
        <v>47522.050922291994</v>
      </c>
      <c r="I9" s="55">
        <f>(('US Detail'!AG6*'US Detail'!AH6)+('US Detail'!BU6*'US Detail'!BV6)+('US Detail'!DI6*'US Detail'!DJ6)+('US Detail'!EW6*'US Detail'!EX6)+('US Detail'!GK6*'US Detail'!GL6)+('US Detail'!HY6*'US Detail'!HZ6))/AH9</f>
        <v>49623.163083278567</v>
      </c>
      <c r="J9" s="55">
        <f>(('US Detail'!AI6*'US Detail'!AJ6)+('US Detail'!BW6*'US Detail'!BX6)+('US Detail'!DK6*'US Detail'!DL6)+('US Detail'!EY6*'US Detail'!EZ6)+('US Detail'!GM6*'US Detail'!GN6)+('US Detail'!IA6*'US Detail'!IB6))/AI9</f>
        <v>51148.508148439032</v>
      </c>
      <c r="K9" s="55">
        <f>(('US Detail'!AL6*'US Detail'!AK6)+('US Detail'!BZ6*'US Detail'!BY6)+('US Detail'!DN6*'US Detail'!DM6)+('US Detail'!FB6*'US Detail'!FA6)+('US Detail'!GP6*'US Detail'!GO6)+('US Detail'!ID6*'US Detail'!IC6))/AJ9</f>
        <v>52346.830636055704</v>
      </c>
      <c r="L9" s="55">
        <f>(('US Detail'!AM6*'US Detail'!AN6)+('US Detail'!CA6*'US Detail'!CB6)+('US Detail'!DO6*'US Detail'!DP6)+('US Detail'!FC6*'US Detail'!FD6)+('US Detail'!GQ6*'US Detail'!GR6)+('US Detail'!IE6*'US Detail'!IF6))/AK9</f>
        <v>53931.734512437339</v>
      </c>
      <c r="M9" s="55">
        <f>(('US Detail'!AO6*'US Detail'!AP6)+('US Detail'!CC6*'US Detail'!CD6)+('US Detail'!DQ6*'US Detail'!DR6)+('US Detail'!FE6*'US Detail'!FF6)+('US Detail'!GS6*'US Detail'!GT6)+('US Detail'!IG6*'US Detail'!IH6))/AL9</f>
        <v>52848.584532117929</v>
      </c>
      <c r="N9" s="55">
        <f>(('US Detail'!AQ6*'US Detail'!AR6)+('US Detail'!CE6*'US Detail'!CF6)+('US Detail'!DS6*'US Detail'!DT6)+('US Detail'!FG6*'US Detail'!FH6)+('US Detail'!GU6*'US Detail'!GV6)+('US Detail'!II6*'US Detail'!IJ6))/AM9</f>
        <v>53804.044845730685</v>
      </c>
      <c r="O9" s="55">
        <f>(('US Detail'!AS6*'US Detail'!AT6)+('US Detail'!CG6*'US Detail'!CH6)+('US Detail'!DU6*'US Detail'!DV6)+('US Detail'!FI6*'US Detail'!FJ6)+('US Detail'!GW6*'US Detail'!GX6)+('US Detail'!IK6*'US Detail'!IL6))/AN9</f>
        <v>51091.713625866054</v>
      </c>
      <c r="P9" s="55">
        <f>(('US Detail'!AV6*'US Detail'!AU6)+('US Detail'!CJ6*'US Detail'!CI6)+('US Detail'!DX6*'US Detail'!DW6)+('US Detail'!FL6*'US Detail'!FK6)+('US Detail'!GZ6*'US Detail'!GY6)+('US Detail'!IN6*'US Detail'!IM6))/AO9</f>
        <v>56330.806297709925</v>
      </c>
      <c r="Q9" s="55">
        <f>(('US Detail'!AX6*'US Detail'!AW6)+('US Detail'!CL6*'US Detail'!CK6)+('US Detail'!DZ6*'US Detail'!DY6)+('US Detail'!FN6*'US Detail'!FM6)+('US Detail'!HB6*'US Detail'!HA6)+('US Detail'!IP6*'US Detail'!IO6))/AP9</f>
        <v>57510.257595460454</v>
      </c>
      <c r="R9" s="55">
        <f>(('US Detail'!AY6*'US Detail'!AZ6)+('US Detail'!CM6*'US Detail'!CN6)+('US Detail'!EA6*'US Detail'!EB6)+('US Detail'!FO6*'US Detail'!FP6)+('US Detail'!HC6*'US Detail'!HD6)+('US Detail'!IQ6*'US Detail'!IR6))/AQ9</f>
        <v>59423.976939928514</v>
      </c>
      <c r="S9" s="55">
        <f>(('US Detail'!BB6*'US Detail'!BA6)+('US Detail'!CP6*'US Detail'!CO6)+('US Detail'!ED6*'US Detail'!EC6)+('US Detail'!FR6*'US Detail'!FQ6)+('US Detail'!HF6*'US Detail'!HE6)+('US Detail'!IT6*'US Detail'!IS6))/AR9</f>
        <v>60874.756130790192</v>
      </c>
      <c r="T9" s="324">
        <f>'US Detail'!E6</f>
        <v>59319.157137887043</v>
      </c>
      <c r="U9" s="324">
        <f>'US Detail'!G6</f>
        <v>60403.185559202218</v>
      </c>
      <c r="V9" s="324">
        <f>'US Detail'!I6</f>
        <v>60594.514678030304</v>
      </c>
      <c r="W9" s="324">
        <f>'US Detail'!K6</f>
        <v>0</v>
      </c>
      <c r="X9" s="324">
        <f>'US Detail'!M6</f>
        <v>0</v>
      </c>
      <c r="Y9" s="324">
        <f>'US Detail'!O6</f>
        <v>62198.302714932128</v>
      </c>
      <c r="Z9" s="324">
        <f>'US Detail'!Q6</f>
        <v>0</v>
      </c>
      <c r="AA9" s="324">
        <f>'US Detail'!S6</f>
        <v>73416.305275185674</v>
      </c>
      <c r="AB9" s="54">
        <f>'US Detail'!V6+'US Detail'!BJ6+'US Detail'!CX6+'US Detail'!EL6+'US Detail'!FZ6+'US Detail'!HN6</f>
        <v>8161</v>
      </c>
      <c r="AC9" s="55">
        <f>'US Detail'!X6+'US Detail'!BL6+'US Detail'!CZ6+'US Detail'!EN6+'US Detail'!GB6+'US Detail'!HP6</f>
        <v>8507</v>
      </c>
      <c r="AD9" s="55">
        <f>'US Detail'!Z6+'US Detail'!BN6+'US Detail'!DB6+'US Detail'!EP6+'US Detail'!GD6+'US Detail'!HR6</f>
        <v>9344</v>
      </c>
      <c r="AE9" s="55">
        <f>'US Detail'!AB6+'US Detail'!BP6+'US Detail'!DD6+'US Detail'!ER6+'US Detail'!GF6+'US Detail'!HT6</f>
        <v>9645</v>
      </c>
      <c r="AF9" s="55">
        <f>('US Detail'!AD6+'US Detail'!BR6+'US Detail'!DF6+'US Detail'!ET6+'US Detail'!GH6+'US Detail'!HV6)</f>
        <v>9279</v>
      </c>
      <c r="AG9" s="55">
        <f>('US Detail'!AF6+'US Detail'!BT6+'US Detail'!DH6+'US Detail'!EV6+'US Detail'!GJ6+'US Detail'!HX6)</f>
        <v>10192</v>
      </c>
      <c r="AH9" s="55">
        <f>('US Detail'!AH6+'US Detail'!BV6+'US Detail'!DJ6+'US Detail'!EX6+'US Detail'!GL6+'US Detail'!HZ6)</f>
        <v>10651</v>
      </c>
      <c r="AI9" s="55">
        <f>('US Detail'!AJ6+'US Detail'!BX6+'US Detail'!DL6+'US Detail'!EZ6+'US Detail'!GN6+'US Detail'!IB6)</f>
        <v>10186</v>
      </c>
      <c r="AJ9" s="55">
        <f>('US Detail'!AL6+'US Detail'!BZ6+'US Detail'!DN6+'US Detail'!FB6+'US Detail'!GP6+'US Detail'!ID6)</f>
        <v>10628</v>
      </c>
      <c r="AK9" s="55">
        <f>('US Detail'!AN6+'US Detail'!CB6+'US Detail'!DP6+'US Detail'!FD6+'US Detail'!GR6+'US Detail'!IF6)</f>
        <v>10573</v>
      </c>
      <c r="AL9" s="55">
        <f>('US Detail'!AP6+'US Detail'!CD6+'US Detail'!DR6+'US Detail'!FF6+'US Detail'!GT6+'US Detail'!IH6)</f>
        <v>7021</v>
      </c>
      <c r="AM9" s="55">
        <f>('US Detail'!AR6+'US Detail'!CF6+'US Detail'!DT6+'US Detail'!FH6+'US Detail'!GV6+'US Detail'!IJ6)</f>
        <v>8362</v>
      </c>
      <c r="AN9" s="55">
        <f>('US Detail'!AT6+'US Detail'!CH6+'US Detail'!DV6+'US Detail'!FJ6+'US Detail'!GX6+'US Detail'!IL6)</f>
        <v>3897</v>
      </c>
      <c r="AO9" s="55">
        <f>('US Detail'!AV6+'US Detail'!CJ6+'US Detail'!DX6+'US Detail'!FL6+'US Detail'!GZ6+'US Detail'!IN6)</f>
        <v>8384</v>
      </c>
      <c r="AP9" s="55">
        <f>'US Detail'!AX6+'US Detail'!CL6+'US Detail'!DZ6+'US Detail'!FN6+'US Detail'!HB6+'US Detail'!IP6</f>
        <v>8459</v>
      </c>
      <c r="AQ9" s="55">
        <f>'US Detail'!AZ6+'US Detail'!CN6+'US Detail'!EB6+'US Detail'!FP6+'US Detail'!HD6+'US Detail'!IR6</f>
        <v>8673</v>
      </c>
      <c r="AR9" s="55">
        <f>'US Detail'!BB6+'US Detail'!CP6+'US Detail'!ED6+'US Detail'!FR6+'US Detail'!HF6+'US Detail'!IT6</f>
        <v>8808</v>
      </c>
      <c r="AS9" s="55">
        <f>'US Detail'!F6</f>
        <v>8623</v>
      </c>
      <c r="AT9" s="55">
        <f>'US Detail'!H6</f>
        <v>7922</v>
      </c>
      <c r="AU9" s="55">
        <f>'US Detail'!J6</f>
        <v>8448</v>
      </c>
      <c r="AV9" s="55">
        <f>'US Detail'!L6</f>
        <v>0</v>
      </c>
      <c r="AW9" s="55">
        <f>'US Detail'!N6</f>
        <v>0</v>
      </c>
      <c r="AX9" s="55">
        <f>'US Detail'!P6</f>
        <v>8840</v>
      </c>
      <c r="AY9" s="55">
        <f>'US Detail'!R6</f>
        <v>0</v>
      </c>
      <c r="AZ9" s="55">
        <f>'US Detail'!T6</f>
        <v>5251</v>
      </c>
      <c r="BA9" s="210">
        <f>(('SREB Detail'!U6*'SREB Detail'!V6)+('SREB Detail'!BI6*'SREB Detail'!BJ6)+('SREB Detail'!CW6*'SREB Detail'!CX6)+('SREB Detail'!EK6*'SREB Detail'!EL6)+('SREB Detail'!FY6*'SREB Detail'!FZ6)+('SREB Detail'!HM6*'SREB Detail'!HN6))/BZ9</f>
        <v>37124.870516185474</v>
      </c>
      <c r="BB9" s="55">
        <f>(('SREB Detail'!W6*'SREB Detail'!X6)+('SREB Detail'!BK6*'SREB Detail'!BL6)+('SREB Detail'!CY6*'SREB Detail'!CZ6)+('SREB Detail'!EM6*'SREB Detail'!EN6)+('SREB Detail'!GA6*'SREB Detail'!GB6)+('SREB Detail'!HO6*'SREB Detail'!HP6))/CA9</f>
        <v>37969.335246543174</v>
      </c>
      <c r="BC9" s="55">
        <f>(('SREB Detail'!Y6*'SREB Detail'!Z6)+('SREB Detail'!BM6*'SREB Detail'!BN6)+('SREB Detail'!DA6*'SREB Detail'!DB6)+('SREB Detail'!EO6*'SREB Detail'!EP6)+('SREB Detail'!GC6*'SREB Detail'!GD6)+('SREB Detail'!HQ6*'SREB Detail'!HR6))/CB9</f>
        <v>39196.367230169053</v>
      </c>
      <c r="BD9" s="55">
        <f>(('SREB Detail'!AA6*'SREB Detail'!AB6)+('SREB Detail'!BO6*'SREB Detail'!BP6)+('SREB Detail'!DC6*'SREB Detail'!DD6)+('SREB Detail'!EQ6*'SREB Detail'!ER6)+('SREB Detail'!GE6*'SREB Detail'!GF6)+('SREB Detail'!HS6*'SREB Detail'!HT6))/CC9</f>
        <v>40079.652488899279</v>
      </c>
      <c r="BE9" s="55">
        <f>(('SREB Detail'!AC6*'SREB Detail'!AD6)+('SREB Detail'!BQ6*'SREB Detail'!BR6)+('SREB Detail'!DE6*'SREB Detail'!DF6)+('SREB Detail'!ES6*'SREB Detail'!ET6)+('SREB Detail'!GG6*'SREB Detail'!GH6)+('SREB Detail'!HU6*'SREB Detail'!HV6))/CD9</f>
        <v>42216.710851648349</v>
      </c>
      <c r="BF9" s="55">
        <f>(('SREB Detail'!AE6*'SREB Detail'!AF6)+('SREB Detail'!BS6*'SREB Detail'!BT6)+('SREB Detail'!DG6*'SREB Detail'!DH6)+('SREB Detail'!EU6*'SREB Detail'!EV6)+('SREB Detail'!GI6*'SREB Detail'!GJ6)+('SREB Detail'!HW6*'SREB Detail'!HX6))/CE9</f>
        <v>43160.472128945599</v>
      </c>
      <c r="BG9" s="55">
        <f>(('SREB Detail'!AG6*'SREB Detail'!AH6)+('SREB Detail'!BU6*'SREB Detail'!BV6)+('SREB Detail'!DI6*'SREB Detail'!DJ6)+('SREB Detail'!EW6*'SREB Detail'!EX6)+('SREB Detail'!GK6*'SREB Detail'!GL6)+('SREB Detail'!HY6*'SREB Detail'!HZ6))/CF9</f>
        <v>44702.637035378415</v>
      </c>
      <c r="BH9" s="55">
        <f>(('SREB Detail'!AI6*'SREB Detail'!AJ6)+('SREB Detail'!BW6*'SREB Detail'!BX6)+('SREB Detail'!DK6*'SREB Detail'!DL6)+('SREB Detail'!EY6*'SREB Detail'!EZ6)+('SREB Detail'!GM6*'SREB Detail'!GN6)+('SREB Detail'!IA6*'SREB Detail'!IB6))/CG9</f>
        <v>46262.066198141008</v>
      </c>
      <c r="BI9" s="55">
        <f>(('SREB Detail'!AL6*'SREB Detail'!AK6)+('SREB Detail'!BZ6*'SREB Detail'!BY6)+('SREB Detail'!DN6*'SREB Detail'!DM6)+('SREB Detail'!FB6*'SREB Detail'!FA6)+('SREB Detail'!GP6*'SREB Detail'!GO6)+('SREB Detail'!ID6*'SREB Detail'!IC6))/CH9</f>
        <v>48319.292080300023</v>
      </c>
      <c r="BJ9" s="55">
        <f>(('SREB Detail'!AM6*'SREB Detail'!AN6)+('SREB Detail'!CA6*'SREB Detail'!CB6)+('SREB Detail'!DO6*'SREB Detail'!DP6)+('SREB Detail'!FC6*'SREB Detail'!FD6)+('SREB Detail'!GQ6*'SREB Detail'!GR6)+('SREB Detail'!IE6*'SREB Detail'!IF6))/CI9</f>
        <v>48874.087367957749</v>
      </c>
      <c r="BK9" s="55">
        <f>(('SREB Detail'!AO6*'SREB Detail'!AP6)+('SREB Detail'!CC6*'SREB Detail'!CD6)+('SREB Detail'!DQ6*'SREB Detail'!DR6)+('SREB Detail'!FE6*'SREB Detail'!FF6)+('SREB Detail'!GS6*'SREB Detail'!GT6)+('SREB Detail'!IG6*'SREB Detail'!IH6))/CJ9</f>
        <v>50373.705797101451</v>
      </c>
      <c r="BL9" s="55">
        <f>(('SREB Detail'!AQ6*'SREB Detail'!AR6)+('SREB Detail'!CE6*'SREB Detail'!CF6)+('SREB Detail'!DS6*'SREB Detail'!DT6)+('SREB Detail'!FG6*'SREB Detail'!FH6)+('SREB Detail'!GU6*'SREB Detail'!GV6)+('SREB Detail'!II6*'SREB Detail'!IJ6))/CK9</f>
        <v>50920.700436009232</v>
      </c>
      <c r="BM9" s="55">
        <f>(('SREB Detail'!AS6*'SREB Detail'!AT6)+('SREB Detail'!CG6*'SREB Detail'!CH6)+('SREB Detail'!DU6*'SREB Detail'!DV6)+('SREB Detail'!FI6*'SREB Detail'!FJ6)+('SREB Detail'!GW6*'SREB Detail'!GX6)+('SREB Detail'!IK6*'SREB Detail'!IL6))/CL9</f>
        <v>51091.713625866054</v>
      </c>
      <c r="BN9" s="55">
        <f>(('SREB Detail'!AU6*'SREB Detail'!AV6)+('SREB Detail'!CI6*'SREB Detail'!CJ6)+('SREB Detail'!DW6*'SREB Detail'!DX6)+('SREB Detail'!FK6*'SREB Detail'!FL6)+('SREB Detail'!GY6*'SREB Detail'!GZ6)+('SREB Detail'!IM6*'SREB Detail'!IN6))/CM9</f>
        <v>53341.847357619292</v>
      </c>
      <c r="BO9" s="55">
        <f>(('SREB Detail'!AX6*'SREB Detail'!AW6)+('SREB Detail'!CL6*'SREB Detail'!CK6)+('SREB Detail'!DZ6*'SREB Detail'!DY6)+('SREB Detail'!FN6*'SREB Detail'!FM6)+('SREB Detail'!HB6*'SREB Detail'!HA6)+('SREB Detail'!IP6*'SREB Detail'!IO6))/CN9</f>
        <v>54148.954100827686</v>
      </c>
      <c r="BP9" s="55">
        <f>(('SREB Detail'!AY6*'SREB Detail'!AZ6)+('SREB Detail'!CM6*'SREB Detail'!CN6)+('SREB Detail'!EA6*'SREB Detail'!EB6)+('SREB Detail'!FO6*'SREB Detail'!FP6)+('SREB Detail'!HD6*'SREB Detail'!HB6)+('SREB Detail'!IR6*'SREB Detail'!IQ6))/CO9</f>
        <v>51747.010991636795</v>
      </c>
      <c r="BQ9" s="55">
        <f>(('SREB Detail'!BB6*'SREB Detail'!BA6)+('SREB Detail'!CP6*'SREB Detail'!CO6)+('SREB Detail'!ED6*'SREB Detail'!EC6)+('SREB Detail'!FR6*'SREB Detail'!FQ6)+('SREB Detail'!HF6*'SREB Detail'!HE6)+('SREB Detail'!IS6*'SREB Detail'!IT6))/CP9</f>
        <v>57990.684197711227</v>
      </c>
      <c r="BR9" s="324">
        <f>'SREB Detail'!E6</f>
        <v>56298.49192015209</v>
      </c>
      <c r="BS9" s="324">
        <f>'SREB Detail'!G6</f>
        <v>56827.407486063181</v>
      </c>
      <c r="BT9" s="324">
        <f>'SREB Detail'!I6</f>
        <v>57242.531732418523</v>
      </c>
      <c r="BU9" s="324">
        <f>'SREB Detail'!K6</f>
        <v>0</v>
      </c>
      <c r="BV9" s="324">
        <f>'SREB Detail'!M6</f>
        <v>0</v>
      </c>
      <c r="BW9" s="324">
        <f>'SREB Detail'!O6</f>
        <v>58007.988989209429</v>
      </c>
      <c r="BX9" s="324">
        <f>'SREB Detail'!Q6</f>
        <v>0</v>
      </c>
      <c r="BY9" s="324">
        <f>'SREB Detail'!S6</f>
        <v>68794.759821790198</v>
      </c>
      <c r="BZ9" s="210">
        <f>'SREB Detail'!V6+'SREB Detail'!BJ6+'SREB Detail'!CX6+'SREB Detail'!EL6+'SREB Detail'!FZ6+'SREB Detail'!HN6</f>
        <v>3429</v>
      </c>
      <c r="CA9" s="55">
        <f>'SREB Detail'!X6+'SREB Detail'!BL6+'SREB Detail'!CZ6+'SREB Detail'!EN6+'SREB Detail'!GB6+'SREB Detail'!HP6</f>
        <v>3833</v>
      </c>
      <c r="CB9" s="55">
        <f>'SREB Detail'!Z6+'SREB Detail'!BN6+'SREB Detail'!DB6+'SREB Detail'!EP6+'SREB Detail'!GD6+'SREB Detail'!HR6</f>
        <v>3845</v>
      </c>
      <c r="CC9" s="55">
        <f>'SREB Detail'!AB6+'SREB Detail'!BP6+'SREB Detail'!DD6+'SREB Detail'!ER6+'SREB Detail'!GF6+'SREB Detail'!HT6</f>
        <v>4279</v>
      </c>
      <c r="CD9" s="55">
        <f>('SREB Detail'!AD6+'SREB Detail'!BR6+'SREB Detail'!DF6+'SREB Detail'!ET6+'SREB Detail'!GH6+'SREB Detail'!HV6)</f>
        <v>4368</v>
      </c>
      <c r="CE9" s="55">
        <f>('SREB Detail'!AF6+'SREB Detail'!BT6+'SREB Detail'!DH6+'SREB Detail'!EV6+'SREB Detail'!GJ6+'SREB Detail'!HX6)</f>
        <v>4467</v>
      </c>
      <c r="CF9" s="55">
        <f>('SREB Detail'!AH6+'SREB Detail'!BV6+'SREB Detail'!DJ6+'SREB Detail'!EX6+'SREB Detail'!GL6+'SREB Detail'!HZ6)</f>
        <v>4466</v>
      </c>
      <c r="CG9" s="55">
        <f>('SREB Detail'!AJ6+'SREB Detail'!BX6+'SREB Detail'!DL6+'SREB Detail'!EZ6+'SREB Detail'!GN6+'SREB Detail'!IB6)</f>
        <v>4411</v>
      </c>
      <c r="CH9" s="55">
        <f>('SREB Detail'!AL6+'SREB Detail'!BZ6+'SREB Detail'!DN6+'SREB Detail'!FB6+'SREB Detail'!GP6+'SREB Detail'!ID6)</f>
        <v>4533</v>
      </c>
      <c r="CI9" s="55">
        <f>('SREB Detail'!AN6+'SREB Detail'!CB6+'SREB Detail'!DP6+'SREB Detail'!FD6+'SREB Detail'!GR6+'SREB Detail'!IF6)</f>
        <v>4544</v>
      </c>
      <c r="CJ9" s="55">
        <f>('SREB Detail'!AP6+'SREB Detail'!CD6+'SREB Detail'!DR6+'SREB Detail'!FF6+'SREB Detail'!GT6+'SREB Detail'!IH6)</f>
        <v>3450</v>
      </c>
      <c r="CK9" s="55">
        <f>('SREB Detail'!AR6+'SREB Detail'!CF6+'SREB Detail'!DT6+'SREB Detail'!FH6+'SREB Detail'!GV6+'SREB Detail'!IJ6)</f>
        <v>3899</v>
      </c>
      <c r="CL9" s="55">
        <f>('SREB Detail'!AT6+'SREB Detail'!CH6+'SREB Detail'!DV6+'SREB Detail'!FJ6+'SREB Detail'!GX6+'SREB Detail'!IL6)</f>
        <v>3897</v>
      </c>
      <c r="CM9" s="55">
        <f>('SREB Detail'!AV6+'SREB Detail'!CJ6+'SREB Detail'!DX6+'SREB Detail'!FL6+'SREB Detail'!GZ6+'SREB Detail'!IN6)</f>
        <v>3898</v>
      </c>
      <c r="CN9" s="55">
        <f>'SREB Detail'!AX6+'SREB Detail'!CL6+'SREB Detail'!DZ6+'SREB Detail'!FN6+'SREB Detail'!HB6+'SREB Detail'!IP6</f>
        <v>3987</v>
      </c>
      <c r="CO9" s="55">
        <f>'SREB Detail'!AZ6+'SREB Detail'!CN6+'SREB Detail'!EB6+'SREB Detail'!FP6+'SREB Detail'!HD6+'SREB Detail'!IR6</f>
        <v>4185</v>
      </c>
      <c r="CP9" s="55">
        <f>'SREB Detail'!BB6+'SREB Detail'!CP6+'SREB Detail'!ED6+'SREB Detail'!FR6+'SREB Detail'!HF6+'SREB Detail'!IT6</f>
        <v>4107</v>
      </c>
      <c r="CQ9" s="55">
        <f>'SREB Detail'!F6</f>
        <v>4208</v>
      </c>
      <c r="CR9" s="55">
        <f>'SREB Detail'!H6</f>
        <v>3767</v>
      </c>
      <c r="CS9" s="55">
        <f>'SREB Detail'!J6</f>
        <v>4081</v>
      </c>
      <c r="CT9" s="55">
        <f>'SREB Detail'!L6</f>
        <v>0</v>
      </c>
      <c r="CU9" s="55">
        <f>'SREB Detail'!N6</f>
        <v>0</v>
      </c>
      <c r="CV9" s="55">
        <f>'SREB Detail'!P6</f>
        <v>4541</v>
      </c>
      <c r="CW9" s="55">
        <f>'SREB Detail'!R6</f>
        <v>0</v>
      </c>
      <c r="CX9" s="55">
        <f>'SREB Detail'!T6</f>
        <v>2469</v>
      </c>
      <c r="CY9" s="326">
        <f>'West Detail'!E6</f>
        <v>60918.979431929482</v>
      </c>
      <c r="CZ9" s="324">
        <f>'West Detail'!G6</f>
        <v>61075.985153764581</v>
      </c>
      <c r="DA9" s="324">
        <f>'West Detail'!I6</f>
        <v>58941.006499535746</v>
      </c>
      <c r="DB9" s="324">
        <f>'West Detail'!K6</f>
        <v>0</v>
      </c>
      <c r="DC9" s="324">
        <f>'West Detail'!M6</f>
        <v>0</v>
      </c>
      <c r="DD9" s="324">
        <f>'West Detail'!O6</f>
        <v>61973.304653204563</v>
      </c>
      <c r="DE9" s="324">
        <f>'West Detail'!Q6</f>
        <v>0</v>
      </c>
      <c r="DF9" s="324">
        <f>'West Detail'!S6</f>
        <v>73336.574047954869</v>
      </c>
      <c r="DG9" s="326">
        <f>'West Detail'!F6</f>
        <v>1021</v>
      </c>
      <c r="DH9" s="324">
        <f>'West Detail'!H6</f>
        <v>943</v>
      </c>
      <c r="DI9" s="324">
        <f>'West Detail'!J6</f>
        <v>1077</v>
      </c>
      <c r="DJ9" s="324">
        <f>'West Detail'!L6</f>
        <v>0</v>
      </c>
      <c r="DK9" s="324">
        <f>'West Detail'!N6</f>
        <v>0</v>
      </c>
      <c r="DL9" s="324">
        <f>'West Detail'!P6</f>
        <v>1139</v>
      </c>
      <c r="DM9" s="324">
        <f>'West Detail'!R6</f>
        <v>0</v>
      </c>
      <c r="DN9" s="324">
        <f>'West Detail'!T6</f>
        <v>709</v>
      </c>
      <c r="DO9" s="326">
        <f>'Midwest Detail'!E6</f>
        <v>59861.198603230034</v>
      </c>
      <c r="DP9" s="324">
        <f>'Midwest Detail'!G6</f>
        <v>59919.668865435357</v>
      </c>
      <c r="DQ9" s="324">
        <f>'Midwest Detail'!I6</f>
        <v>61109.946937014669</v>
      </c>
      <c r="DR9" s="324">
        <f>'Midwest Detail'!K6</f>
        <v>0</v>
      </c>
      <c r="DS9" s="324">
        <f>'Midwest Detail'!M6</f>
        <v>0</v>
      </c>
      <c r="DT9" s="324">
        <f>'Midwest Detail'!O6</f>
        <v>63707.622242647056</v>
      </c>
      <c r="DU9" s="324">
        <f>'Midwest Detail'!Q6</f>
        <v>0</v>
      </c>
      <c r="DV9" s="324">
        <f>'Midwest Detail'!S6</f>
        <v>75065.053977272721</v>
      </c>
      <c r="DW9" s="374">
        <f>'Midwest Detail'!F6</f>
        <v>2291</v>
      </c>
      <c r="DX9" s="375">
        <f>'Midwest Detail'!H6</f>
        <v>2274</v>
      </c>
      <c r="DY9" s="375">
        <f>'Midwest Detail'!J6</f>
        <v>2318</v>
      </c>
      <c r="DZ9" s="375">
        <f>'Midwest Detail'!L6</f>
        <v>0</v>
      </c>
      <c r="EA9" s="375">
        <f>'Midwest Detail'!N6</f>
        <v>0</v>
      </c>
      <c r="EB9" s="375">
        <f>'Midwest Detail'!P6</f>
        <v>2176</v>
      </c>
      <c r="EC9" s="375">
        <f>'Midwest Detail'!R6</f>
        <v>0</v>
      </c>
      <c r="ED9" s="375">
        <f>'Midwest Detail'!T6</f>
        <v>1408</v>
      </c>
      <c r="EE9" s="326">
        <f>'Northeast Detail'!E6</f>
        <v>68853.460201280875</v>
      </c>
      <c r="EF9" s="324">
        <f>'Northeast Detail'!G6</f>
        <v>74778.164179104482</v>
      </c>
      <c r="EG9" s="324">
        <f>'Northeast Detail'!I6</f>
        <v>75097.134773662547</v>
      </c>
      <c r="EH9" s="324">
        <f>'Northeast Detail'!K6</f>
        <v>0</v>
      </c>
      <c r="EI9" s="324">
        <f>'Northeast Detail'!M6</f>
        <v>0</v>
      </c>
      <c r="EJ9" s="324">
        <f>'Northeast Detail'!O6</f>
        <v>77974.265913757699</v>
      </c>
      <c r="EK9" s="324">
        <f>'Northeast Detail'!Q6</f>
        <v>0</v>
      </c>
      <c r="EL9" s="324">
        <f>'Northeast Detail'!S6</f>
        <v>88822.490076335875</v>
      </c>
      <c r="EM9" s="374">
        <f>'Northeast Detail'!F6</f>
        <v>1093</v>
      </c>
      <c r="EN9" s="375">
        <f>'Northeast Detail'!H6</f>
        <v>938</v>
      </c>
      <c r="EO9" s="375">
        <f>'Northeast Detail'!J6</f>
        <v>972</v>
      </c>
      <c r="EP9" s="375">
        <f>'Northeast Detail'!L6</f>
        <v>0</v>
      </c>
      <c r="EQ9" s="375">
        <f>'Northeast Detail'!N6</f>
        <v>0</v>
      </c>
      <c r="ER9" s="375">
        <f>'Northeast Detail'!P6</f>
        <v>974</v>
      </c>
      <c r="ES9" s="375">
        <f>'Northeast Detail'!R6</f>
        <v>0</v>
      </c>
      <c r="ET9" s="375">
        <f>'Northeast Detail'!T6</f>
        <v>655</v>
      </c>
    </row>
    <row r="10" spans="1:150">
      <c r="A10" s="11" t="s">
        <v>21</v>
      </c>
      <c r="B10" s="11" t="s">
        <v>22</v>
      </c>
      <c r="C10" s="55">
        <f>(('US Detail'!U7*'US Detail'!V7)+('US Detail'!BI7*'US Detail'!BJ7)+('US Detail'!CW7*'US Detail'!CX7)+('US Detail'!EK7*'US Detail'!EL7)+('US Detail'!FY7*'US Detail'!FZ7)+('US Detail'!HM7*'US Detail'!HN7))/AB10</f>
        <v>45087.487870619945</v>
      </c>
      <c r="D10" s="55">
        <f>(('US Detail'!W7*'US Detail'!X7)+('US Detail'!BK7*'US Detail'!BL7)+('US Detail'!CY7*'US Detail'!CZ7)+('US Detail'!EM7*'US Detail'!EN7)+('US Detail'!GA7*'US Detail'!GB7)+('US Detail'!HO7*'US Detail'!HP7))/AC10</f>
        <v>45941.037919826653</v>
      </c>
      <c r="E10" s="55">
        <f>(('US Detail'!Y7*'US Detail'!Z7)+('US Detail'!BM7*'US Detail'!BN7)+('US Detail'!DA7*'US Detail'!DB7)+('US Detail'!EO7*'US Detail'!EP7)+('US Detail'!GC7*'US Detail'!GD7)+('US Detail'!HQ7*'US Detail'!HR7))/AD10</f>
        <v>47777.448484848486</v>
      </c>
      <c r="F10" s="55">
        <f>(('US Detail'!AA7*'US Detail'!AB7)+('US Detail'!BO7*'US Detail'!BP7)+('US Detail'!DC7*'US Detail'!DD7)+('US Detail'!EQ7*'US Detail'!ER7)+('US Detail'!GE7*'US Detail'!GF7)+('US Detail'!HS7*'US Detail'!HT7))/AE10</f>
        <v>48619.026061776065</v>
      </c>
      <c r="G10" s="55">
        <f>(('US Detail'!AC7*'US Detail'!AD7)+('US Detail'!BQ7*'US Detail'!BR7)+('US Detail'!DE7*'US Detail'!DF7)+('US Detail'!ES7*'US Detail'!ET7)+('US Detail'!GG7*'US Detail'!GH7)+('US Detail'!HU7*'US Detail'!HV7))/AF10</f>
        <v>51619.796992481206</v>
      </c>
      <c r="H10" s="55">
        <f>(('US Detail'!AE7*'US Detail'!AF7)+('US Detail'!BS7*'US Detail'!BT7)+('US Detail'!DG7*'US Detail'!DH7)+('US Detail'!EU7*'US Detail'!EV7)+('US Detail'!GI7*'US Detail'!GJ7)+('US Detail'!HW7*'US Detail'!HX7))/AG10</f>
        <v>51939.315327793171</v>
      </c>
      <c r="I10" s="55">
        <f>(('US Detail'!AG7*'US Detail'!AH7)+('US Detail'!BU7*'US Detail'!BV7)+('US Detail'!DI7*'US Detail'!DJ7)+('US Detail'!EW7*'US Detail'!EX7)+('US Detail'!GK7*'US Detail'!GL7)+('US Detail'!HY7*'US Detail'!HZ7))/AH10</f>
        <v>53981.356596127873</v>
      </c>
      <c r="J10" s="55">
        <f>(('US Detail'!AI7*'US Detail'!AJ7)+('US Detail'!BW7*'US Detail'!BX7)+('US Detail'!DK7*'US Detail'!DL7)+('US Detail'!EY7*'US Detail'!EZ7)+('US Detail'!GM7*'US Detail'!GN7)+('US Detail'!IA7*'US Detail'!IB7))/AI10</f>
        <v>55721.625695732837</v>
      </c>
      <c r="K10" s="55">
        <f>(('US Detail'!AL7*'US Detail'!AK7)+('US Detail'!BZ7*'US Detail'!BY7)+('US Detail'!DN7*'US Detail'!DM7)+('US Detail'!FB7*'US Detail'!FA7)+('US Detail'!GP7*'US Detail'!GO7)+('US Detail'!ID7*'US Detail'!IC7))/AJ10</f>
        <v>57307.04076207355</v>
      </c>
      <c r="L10" s="55">
        <f>(('US Detail'!AM7*'US Detail'!AN7)+('US Detail'!CA7*'US Detail'!CB7)+('US Detail'!DO7*'US Detail'!DP7)+('US Detail'!FC7*'US Detail'!FD7)+('US Detail'!GQ7*'US Detail'!GR7)+('US Detail'!IE7*'US Detail'!IF7))/AK10</f>
        <v>58616.444493783303</v>
      </c>
      <c r="M10" s="55">
        <f>(('US Detail'!AO7*'US Detail'!AP7)+('US Detail'!CC7*'US Detail'!CD7)+('US Detail'!DQ7*'US Detail'!DR7)+('US Detail'!FE7*'US Detail'!FF7)+('US Detail'!GS7*'US Detail'!GT7)+('US Detail'!IG7*'US Detail'!IH7))/AL10</f>
        <v>57885.457330415753</v>
      </c>
      <c r="N10" s="55">
        <f>(('US Detail'!AQ7*'US Detail'!AR7)+('US Detail'!CE7*'US Detail'!CF7)+('US Detail'!DS7*'US Detail'!DT7)+('US Detail'!FG7*'US Detail'!FH7)+('US Detail'!GU7*'US Detail'!GV7)+('US Detail'!II7*'US Detail'!IJ7))/AM10</f>
        <v>60954.289308176099</v>
      </c>
      <c r="O10" s="55">
        <f>(('US Detail'!AS7*'US Detail'!AT7)+('US Detail'!CG7*'US Detail'!CH7)+('US Detail'!DU7*'US Detail'!DV7)+('US Detail'!FI7*'US Detail'!FJ7)+('US Detail'!GW7*'US Detail'!GX7)+('US Detail'!IK7*'US Detail'!IL7))/AN10</f>
        <v>57326.235795454544</v>
      </c>
      <c r="P10" s="55">
        <f>(('US Detail'!AV7*'US Detail'!AU7)+('US Detail'!CJ7*'US Detail'!CI7)+('US Detail'!DX7*'US Detail'!DW7)+('US Detail'!FL7*'US Detail'!FK7)+('US Detail'!GZ7*'US Detail'!GY7)+('US Detail'!IN7*'US Detail'!IM7))/AO10</f>
        <v>64490.62527593819</v>
      </c>
      <c r="Q10" s="55">
        <f>(('US Detail'!AX7*'US Detail'!AW7)+('US Detail'!CL7*'US Detail'!CK7)+('US Detail'!DZ7*'US Detail'!DY7)+('US Detail'!FN7*'US Detail'!FM7)+('US Detail'!HB7*'US Detail'!HA7)+('US Detail'!IP7*'US Detail'!IO7))/AP10</f>
        <v>64919.106301369866</v>
      </c>
      <c r="R10" s="55">
        <f>(('US Detail'!AY7*'US Detail'!AZ7)+('US Detail'!CM7*'US Detail'!CN7)+('US Detail'!EA7*'US Detail'!EB7)+('US Detail'!FO7*'US Detail'!FP7)+('US Detail'!HC7*'US Detail'!HD7)+('US Detail'!IQ7*'US Detail'!IR7))/AQ10</f>
        <v>66985.403259726605</v>
      </c>
      <c r="S10" s="55">
        <f>(('US Detail'!BB7*'US Detail'!BA7)+('US Detail'!CP7*'US Detail'!CO7)+('US Detail'!ED7*'US Detail'!EC7)+('US Detail'!FR7*'US Detail'!FQ7)+('US Detail'!HF7*'US Detail'!HE7)+('US Detail'!IT7*'US Detail'!IS7))/AR10</f>
        <v>68308.720881427071</v>
      </c>
      <c r="T10" s="324">
        <f>'US Detail'!E7</f>
        <v>66573.209604519769</v>
      </c>
      <c r="U10" s="324">
        <f>'US Detail'!G7</f>
        <v>67739.571045576406</v>
      </c>
      <c r="V10" s="324">
        <f>'US Detail'!I7</f>
        <v>68877.1952453212</v>
      </c>
      <c r="W10" s="324">
        <f>'US Detail'!K7</f>
        <v>0</v>
      </c>
      <c r="X10" s="324">
        <f>'US Detail'!M7</f>
        <v>0</v>
      </c>
      <c r="Y10" s="324">
        <f>'US Detail'!O7</f>
        <v>70865.979303857006</v>
      </c>
      <c r="Z10" s="324">
        <f>'US Detail'!Q7</f>
        <v>0</v>
      </c>
      <c r="AA10" s="324">
        <f>'US Detail'!S7</f>
        <v>77401.053936763798</v>
      </c>
      <c r="AB10" s="54">
        <f>'US Detail'!V7+'US Detail'!BJ7+'US Detail'!CX7+'US Detail'!EL7+'US Detail'!FZ7+'US Detail'!HN7</f>
        <v>1855</v>
      </c>
      <c r="AC10" s="55">
        <f>'US Detail'!X7+'US Detail'!BL7+'US Detail'!CZ7+'US Detail'!EN7+'US Detail'!GB7+'US Detail'!HP7</f>
        <v>1846</v>
      </c>
      <c r="AD10" s="55">
        <f>'US Detail'!Z7+'US Detail'!BN7+'US Detail'!DB7+'US Detail'!EP7+'US Detail'!GD7+'US Detail'!HR7</f>
        <v>1980</v>
      </c>
      <c r="AE10" s="55">
        <f>'US Detail'!AB7+'US Detail'!BP7+'US Detail'!DD7+'US Detail'!ER7+'US Detail'!GF7+'US Detail'!HT7</f>
        <v>2072</v>
      </c>
      <c r="AF10" s="55">
        <f>('US Detail'!AD7+'US Detail'!BR7+'US Detail'!DF7+'US Detail'!ET7+'US Detail'!GH7+'US Detail'!HV7)</f>
        <v>2261</v>
      </c>
      <c r="AG10" s="55">
        <f>('US Detail'!AF7+'US Detail'!BT7+'US Detail'!DH7+'US Detail'!EV7+'US Detail'!GJ7+'US Detail'!HX7)</f>
        <v>2166</v>
      </c>
      <c r="AH10" s="55">
        <f>('US Detail'!AH7+'US Detail'!BV7+'US Detail'!DJ7+'US Detail'!EX7+'US Detail'!GL7+'US Detail'!HZ7)</f>
        <v>2221</v>
      </c>
      <c r="AI10" s="55">
        <f>('US Detail'!AJ7+'US Detail'!BX7+'US Detail'!DL7+'US Detail'!EZ7+'US Detail'!GN7+'US Detail'!IB7)</f>
        <v>2156</v>
      </c>
      <c r="AJ10" s="55">
        <f>('US Detail'!AL7+'US Detail'!BZ7+'US Detail'!DN7+'US Detail'!FB7+'US Detail'!GP7+'US Detail'!ID7)</f>
        <v>2257</v>
      </c>
      <c r="AK10" s="55">
        <f>('US Detail'!AN7+'US Detail'!CB7+'US Detail'!DP7+'US Detail'!FD7+'US Detail'!GR7+'US Detail'!IF7)</f>
        <v>2252</v>
      </c>
      <c r="AL10" s="55">
        <f>('US Detail'!AP7+'US Detail'!CD7+'US Detail'!DR7+'US Detail'!FF7+'US Detail'!GT7+'US Detail'!IH7)</f>
        <v>457</v>
      </c>
      <c r="AM10" s="55">
        <f>('US Detail'!AR7+'US Detail'!CF7+'US Detail'!DT7+'US Detail'!FH7+'US Detail'!GV7+'US Detail'!IJ7)</f>
        <v>1749</v>
      </c>
      <c r="AN10" s="55">
        <f>('US Detail'!AT7+'US Detail'!CH7+'US Detail'!DV7+'US Detail'!FJ7+'US Detail'!GX7+'US Detail'!IL7)</f>
        <v>704</v>
      </c>
      <c r="AO10" s="55">
        <f>('US Detail'!AV7+'US Detail'!CJ7+'US Detail'!DX7+'US Detail'!FL7+'US Detail'!GZ7+'US Detail'!IN7)</f>
        <v>1812</v>
      </c>
      <c r="AP10" s="55">
        <f>'US Detail'!AX7+'US Detail'!CL7+'US Detail'!DZ7+'US Detail'!FN7+'US Detail'!HB7+'US Detail'!IP7</f>
        <v>1825</v>
      </c>
      <c r="AQ10" s="55">
        <f>'US Detail'!AZ7+'US Detail'!CN7+'US Detail'!EB7+'US Detail'!FP7+'US Detail'!HD7+'US Detail'!IR7</f>
        <v>1902</v>
      </c>
      <c r="AR10" s="55">
        <f>'US Detail'!BB7+'US Detail'!CP7+'US Detail'!ED7+'US Detail'!FR7+'US Detail'!HF7+'US Detail'!IT7</f>
        <v>1906</v>
      </c>
      <c r="AS10" s="55">
        <f>'US Detail'!F7</f>
        <v>1770</v>
      </c>
      <c r="AT10" s="55">
        <f>'US Detail'!H7</f>
        <v>1865</v>
      </c>
      <c r="AU10" s="55">
        <f>'US Detail'!J7</f>
        <v>1977</v>
      </c>
      <c r="AV10" s="55">
        <f>'US Detail'!L7</f>
        <v>0</v>
      </c>
      <c r="AW10" s="55">
        <f>'US Detail'!N7</f>
        <v>0</v>
      </c>
      <c r="AX10" s="55">
        <f>'US Detail'!P7</f>
        <v>2126</v>
      </c>
      <c r="AY10" s="55">
        <f>'US Detail'!R7</f>
        <v>0</v>
      </c>
      <c r="AZ10" s="55">
        <f>'US Detail'!T7</f>
        <v>1613</v>
      </c>
      <c r="BA10" s="210">
        <f>(('SREB Detail'!U7*'SREB Detail'!V7)+('SREB Detail'!BI7*'SREB Detail'!BJ7)+('SREB Detail'!CW7*'SREB Detail'!CX7)+('SREB Detail'!EK7*'SREB Detail'!EL7)+('SREB Detail'!FY7*'SREB Detail'!FZ7)+('SREB Detail'!HM7*'SREB Detail'!HN7))/BZ10</f>
        <v>41996.063218390802</v>
      </c>
      <c r="BB10" s="55">
        <f>(('SREB Detail'!W7*'SREB Detail'!X7)+('SREB Detail'!BK7*'SREB Detail'!BL7)+('SREB Detail'!CY7*'SREB Detail'!CZ7)+('SREB Detail'!EM7*'SREB Detail'!EN7)+('SREB Detail'!GA7*'SREB Detail'!GB7)+('SREB Detail'!HO7*'SREB Detail'!HP7))/CA10</f>
        <v>43542.709504685408</v>
      </c>
      <c r="BC10" s="55">
        <f>(('SREB Detail'!Y7*'SREB Detail'!Z7)+('SREB Detail'!BM7*'SREB Detail'!BN7)+('SREB Detail'!DA7*'SREB Detail'!DB7)+('SREB Detail'!EO7*'SREB Detail'!EP7)+('SREB Detail'!GC7*'SREB Detail'!GD7)+('SREB Detail'!HQ7*'SREB Detail'!HR7))/CB10</f>
        <v>44489.535099337751</v>
      </c>
      <c r="BD10" s="55">
        <f>(('SREB Detail'!AA7*'SREB Detail'!AB7)+('SREB Detail'!BO7*'SREB Detail'!BP7)+('SREB Detail'!DC7*'SREB Detail'!DD7)+('SREB Detail'!EQ7*'SREB Detail'!ER7)+('SREB Detail'!GE7*'SREB Detail'!GF7)+('SREB Detail'!HS7*'SREB Detail'!HT7))/CC10</f>
        <v>45623.428396572825</v>
      </c>
      <c r="BE10" s="55">
        <f>(('SREB Detail'!AC7*'SREB Detail'!AD7)+('SREB Detail'!BQ7*'SREB Detail'!BR7)+('SREB Detail'!DE7*'SREB Detail'!DF7)+('SREB Detail'!ES7*'SREB Detail'!ET7)+('SREB Detail'!GG7*'SREB Detail'!GH7)+('SREB Detail'!HU7*'SREB Detail'!HV7))/CD10</f>
        <v>48079.029377203289</v>
      </c>
      <c r="BF10" s="55">
        <f>(('SREB Detail'!AE7*'SREB Detail'!AF7)+('SREB Detail'!BS7*'SREB Detail'!BT7)+('SREB Detail'!DG7*'SREB Detail'!DH7)+('SREB Detail'!EU7*'SREB Detail'!EV7)+('SREB Detail'!GI7*'SREB Detail'!GJ7)+('SREB Detail'!HW7*'SREB Detail'!HX7))/CE10</f>
        <v>49239.099163679806</v>
      </c>
      <c r="BG10" s="55">
        <f>(('SREB Detail'!AG7*'SREB Detail'!AH7)+('SREB Detail'!BU7*'SREB Detail'!BV7)+('SREB Detail'!DI7*'SREB Detail'!DJ7)+('SREB Detail'!EW7*'SREB Detail'!EX7)+('SREB Detail'!GK7*'SREB Detail'!GL7)+('SREB Detail'!HY7*'SREB Detail'!HZ7))/CF10</f>
        <v>51059.019230769234</v>
      </c>
      <c r="BH10" s="55">
        <f>(('SREB Detail'!AI7*'SREB Detail'!AJ7)+('SREB Detail'!BW7*'SREB Detail'!BX7)+('SREB Detail'!DK7*'SREB Detail'!DL7)+('SREB Detail'!EY7*'SREB Detail'!EZ7)+('SREB Detail'!GM7*'SREB Detail'!GN7)+('SREB Detail'!IA7*'SREB Detail'!IB7))/CG10</f>
        <v>52616.33794694348</v>
      </c>
      <c r="BI10" s="55">
        <f>(('SREB Detail'!AL7*'SREB Detail'!AK7)+('SREB Detail'!BZ7*'SREB Detail'!BY7)+('SREB Detail'!DN7*'SREB Detail'!DM7)+('SREB Detail'!FB7*'SREB Detail'!FA7)+('SREB Detail'!GP7*'SREB Detail'!GO7)+('SREB Detail'!ID7*'SREB Detail'!IC7))/CH10</f>
        <v>54607.650112866817</v>
      </c>
      <c r="BJ10" s="55">
        <f>(('SREB Detail'!AM7*'SREB Detail'!AN7)+('SREB Detail'!CA7*'SREB Detail'!CB7)+('SREB Detail'!DO7*'SREB Detail'!DP7)+('SREB Detail'!FC7*'SREB Detail'!FD7)+('SREB Detail'!GQ7*'SREB Detail'!GR7)+('SREB Detail'!IE7*'SREB Detail'!IF7))/CI10</f>
        <v>55288.780542986424</v>
      </c>
      <c r="BK10" s="55">
        <f>(('SREB Detail'!AO7*'SREB Detail'!AP7)+('SREB Detail'!CC7*'SREB Detail'!CD7)+('SREB Detail'!DQ7*'SREB Detail'!DR7)+('SREB Detail'!FE7*'SREB Detail'!FF7)+('SREB Detail'!GS7*'SREB Detail'!GT7)+('SREB Detail'!IG7*'SREB Detail'!IH7))/CJ10</f>
        <v>56034.773584905663</v>
      </c>
      <c r="BL10" s="55">
        <f>(('SREB Detail'!AQ7*'SREB Detail'!AR7)+('SREB Detail'!CE7*'SREB Detail'!CF7)+('SREB Detail'!DS7*'SREB Detail'!DT7)+('SREB Detail'!FG7*'SREB Detail'!FH7)+('SREB Detail'!GU7*'SREB Detail'!GV7)+('SREB Detail'!II7*'SREB Detail'!IJ7))/CK10</f>
        <v>57582.565986394555</v>
      </c>
      <c r="BM10" s="55">
        <f>(('SREB Detail'!AS7*'SREB Detail'!AT7)+('SREB Detail'!CG7*'SREB Detail'!CH7)+('SREB Detail'!DU7*'SREB Detail'!DV7)+('SREB Detail'!FI7*'SREB Detail'!FJ7)+('SREB Detail'!GW7*'SREB Detail'!GX7)+('SREB Detail'!IK7*'SREB Detail'!IL7))/CL10</f>
        <v>57326.235795454544</v>
      </c>
      <c r="BN10" s="55">
        <f>(('SREB Detail'!AU7*'SREB Detail'!AV7)+('SREB Detail'!CI7*'SREB Detail'!CJ7)+('SREB Detail'!DW7*'SREB Detail'!DX7)+('SREB Detail'!FK7*'SREB Detail'!FL7)+('SREB Detail'!GY7*'SREB Detail'!GZ7)+('SREB Detail'!IM7*'SREB Detail'!IN7))/CM10</f>
        <v>60152.537333333334</v>
      </c>
      <c r="BO10" s="55">
        <f>(('SREB Detail'!AX7*'SREB Detail'!AW7)+('SREB Detail'!CL7*'SREB Detail'!CK7)+('SREB Detail'!DZ7*'SREB Detail'!DY7)+('SREB Detail'!FN7*'SREB Detail'!FM7)+('SREB Detail'!HB7*'SREB Detail'!HA7)+('SREB Detail'!IP7*'SREB Detail'!IO7))/CN10</f>
        <v>61373.511396011396</v>
      </c>
      <c r="BP10" s="55">
        <f>(('SREB Detail'!AY7*'SREB Detail'!AZ7)+('SREB Detail'!CM7*'SREB Detail'!CN7)+('SREB Detail'!EA7*'SREB Detail'!EB7)+('SREB Detail'!FO7*'SREB Detail'!FP7)+('SREB Detail'!HD7*'SREB Detail'!HB7)+('SREB Detail'!IR7*'SREB Detail'!IQ7))/CO10</f>
        <v>62007.465473145778</v>
      </c>
      <c r="BQ10" s="55">
        <f>(('SREB Detail'!BB7*'SREB Detail'!BA7)+('SREB Detail'!CP7*'SREB Detail'!CO7)+('SREB Detail'!ED7*'SREB Detail'!EC7)+('SREB Detail'!FR7*'SREB Detail'!FQ7)+('SREB Detail'!HF7*'SREB Detail'!HE7)+('SREB Detail'!IS7*'SREB Detail'!IT7))/CP10</f>
        <v>64543.4</v>
      </c>
      <c r="BR10" s="324">
        <f>'SREB Detail'!E7</f>
        <v>63465.247619047615</v>
      </c>
      <c r="BS10" s="324">
        <f>'SREB Detail'!G7</f>
        <v>64691.179611650485</v>
      </c>
      <c r="BT10" s="324">
        <f>'SREB Detail'!I7</f>
        <v>65201.165354330711</v>
      </c>
      <c r="BU10" s="324">
        <f>'SREB Detail'!K7</f>
        <v>0</v>
      </c>
      <c r="BV10" s="324">
        <f>'SREB Detail'!M7</f>
        <v>0</v>
      </c>
      <c r="BW10" s="324">
        <f>'SREB Detail'!O7</f>
        <v>67110.2548828125</v>
      </c>
      <c r="BX10" s="324">
        <f>'SREB Detail'!Q7</f>
        <v>0</v>
      </c>
      <c r="BY10" s="324">
        <f>'SREB Detail'!S7</f>
        <v>73364.257975034678</v>
      </c>
      <c r="BZ10" s="210">
        <f>'SREB Detail'!V7+'SREB Detail'!BJ7+'SREB Detail'!CX7+'SREB Detail'!EL7+'SREB Detail'!FZ7+'SREB Detail'!HN7</f>
        <v>696</v>
      </c>
      <c r="CA10" s="55">
        <f>'SREB Detail'!X7+'SREB Detail'!BL7+'SREB Detail'!CZ7+'SREB Detail'!EN7+'SREB Detail'!GB7+'SREB Detail'!HP7</f>
        <v>747</v>
      </c>
      <c r="CB10" s="55">
        <f>'SREB Detail'!Z7+'SREB Detail'!BN7+'SREB Detail'!DB7+'SREB Detail'!EP7+'SREB Detail'!GD7+'SREB Detail'!HR7</f>
        <v>755</v>
      </c>
      <c r="CC10" s="55">
        <f>'SREB Detail'!AB7+'SREB Detail'!BP7+'SREB Detail'!DD7+'SREB Detail'!ER7+'SREB Detail'!GF7+'SREB Detail'!HT7</f>
        <v>817</v>
      </c>
      <c r="CD10" s="55">
        <f>('SREB Detail'!AD7+'SREB Detail'!BR7+'SREB Detail'!DF7+'SREB Detail'!ET7+'SREB Detail'!GH7+'SREB Detail'!HV7)</f>
        <v>851</v>
      </c>
      <c r="CE10" s="55">
        <f>('SREB Detail'!AF7+'SREB Detail'!BT7+'SREB Detail'!DH7+'SREB Detail'!EV7+'SREB Detail'!GJ7+'SREB Detail'!HX7)</f>
        <v>837</v>
      </c>
      <c r="CF10" s="55">
        <f>('SREB Detail'!AH7+'SREB Detail'!BV7+'SREB Detail'!DJ7+'SREB Detail'!EX7+'SREB Detail'!GL7+'SREB Detail'!HZ7)</f>
        <v>832</v>
      </c>
      <c r="CG10" s="55">
        <f>('SREB Detail'!AJ7+'SREB Detail'!BX7+'SREB Detail'!DL7+'SREB Detail'!EZ7+'SREB Detail'!GN7+'SREB Detail'!IB7)</f>
        <v>867</v>
      </c>
      <c r="CH10" s="55">
        <f>('SREB Detail'!AL7+'SREB Detail'!BZ7+'SREB Detail'!DN7+'SREB Detail'!FB7+'SREB Detail'!GP7+'SREB Detail'!ID7)</f>
        <v>886</v>
      </c>
      <c r="CI10" s="55">
        <f>('SREB Detail'!AN7+'SREB Detail'!CB7+'SREB Detail'!DP7+'SREB Detail'!FD7+'SREB Detail'!GR7+'SREB Detail'!IF7)</f>
        <v>884</v>
      </c>
      <c r="CJ10" s="55">
        <f>('SREB Detail'!AP7+'SREB Detail'!CD7+'SREB Detail'!DR7+'SREB Detail'!FF7+'SREB Detail'!GT7+'SREB Detail'!IH7)</f>
        <v>212</v>
      </c>
      <c r="CK10" s="55">
        <f>('SREB Detail'!AR7+'SREB Detail'!CF7+'SREB Detail'!DT7+'SREB Detail'!FH7+'SREB Detail'!GV7+'SREB Detail'!IJ7)</f>
        <v>735</v>
      </c>
      <c r="CL10" s="55">
        <f>('SREB Detail'!AT7+'SREB Detail'!CH7+'SREB Detail'!DV7+'SREB Detail'!FJ7+'SREB Detail'!GX7+'SREB Detail'!IL7)</f>
        <v>704</v>
      </c>
      <c r="CM10" s="55">
        <f>('SREB Detail'!AV7+'SREB Detail'!CJ7+'SREB Detail'!DX7+'SREB Detail'!FL7+'SREB Detail'!GZ7+'SREB Detail'!IN7)</f>
        <v>750</v>
      </c>
      <c r="CN10" s="55">
        <f>'SREB Detail'!AX7+'SREB Detail'!CL7+'SREB Detail'!DZ7+'SREB Detail'!FN7+'SREB Detail'!HB7+'SREB Detail'!IP7</f>
        <v>702</v>
      </c>
      <c r="CO10" s="55">
        <f>'SREB Detail'!AZ7+'SREB Detail'!CN7+'SREB Detail'!EB7+'SREB Detail'!FP7+'SREB Detail'!HD7+'SREB Detail'!IR7</f>
        <v>782</v>
      </c>
      <c r="CP10" s="55">
        <f>'SREB Detail'!BB7+'SREB Detail'!CP7+'SREB Detail'!ED7+'SREB Detail'!FR7+'SREB Detail'!HF7+'SREB Detail'!IT7</f>
        <v>820</v>
      </c>
      <c r="CQ10" s="55">
        <f>'SREB Detail'!F7</f>
        <v>840</v>
      </c>
      <c r="CR10" s="55">
        <f>'SREB Detail'!H7</f>
        <v>824</v>
      </c>
      <c r="CS10" s="55">
        <f>'SREB Detail'!J7</f>
        <v>889</v>
      </c>
      <c r="CT10" s="55">
        <f>'SREB Detail'!L7</f>
        <v>0</v>
      </c>
      <c r="CU10" s="55">
        <f>'SREB Detail'!N7</f>
        <v>0</v>
      </c>
      <c r="CV10" s="55">
        <f>'SREB Detail'!P7</f>
        <v>1024</v>
      </c>
      <c r="CW10" s="55">
        <f>'SREB Detail'!R7</f>
        <v>0</v>
      </c>
      <c r="CX10" s="55">
        <f>'SREB Detail'!T7</f>
        <v>721</v>
      </c>
      <c r="CY10" s="326">
        <f>'West Detail'!E7</f>
        <v>66384.864035087725</v>
      </c>
      <c r="CZ10" s="324">
        <f>'West Detail'!G7</f>
        <v>65287.619246861927</v>
      </c>
      <c r="DA10" s="324">
        <f>'West Detail'!I7</f>
        <v>65507.828685258966</v>
      </c>
      <c r="DB10" s="324">
        <f>'West Detail'!K7</f>
        <v>0</v>
      </c>
      <c r="DC10" s="324">
        <f>'West Detail'!M7</f>
        <v>0</v>
      </c>
      <c r="DD10" s="324">
        <f>'West Detail'!O7</f>
        <v>71771.0651465798</v>
      </c>
      <c r="DE10" s="324">
        <f>'West Detail'!Q7</f>
        <v>0</v>
      </c>
      <c r="DF10" s="324">
        <f>'West Detail'!S7</f>
        <v>77757.395454545462</v>
      </c>
      <c r="DG10" s="326">
        <f>'West Detail'!F7</f>
        <v>228</v>
      </c>
      <c r="DH10" s="324">
        <f>'West Detail'!H7</f>
        <v>239</v>
      </c>
      <c r="DI10" s="324">
        <f>'West Detail'!J7</f>
        <v>251</v>
      </c>
      <c r="DJ10" s="324">
        <f>'West Detail'!L7</f>
        <v>0</v>
      </c>
      <c r="DK10" s="324">
        <f>'West Detail'!N7</f>
        <v>0</v>
      </c>
      <c r="DL10" s="324">
        <f>'West Detail'!P7</f>
        <v>307</v>
      </c>
      <c r="DM10" s="324">
        <f>'West Detail'!R7</f>
        <v>0</v>
      </c>
      <c r="DN10" s="324">
        <f>'West Detail'!T7</f>
        <v>220</v>
      </c>
      <c r="DO10" s="326">
        <f>'Midwest Detail'!E7</f>
        <v>65744.728215767638</v>
      </c>
      <c r="DP10" s="324">
        <f>'Midwest Detail'!G7</f>
        <v>66001.524150268335</v>
      </c>
      <c r="DQ10" s="324">
        <f>'Midwest Detail'!I7</f>
        <v>68239.690476190473</v>
      </c>
      <c r="DR10" s="324">
        <f>'Midwest Detail'!K7</f>
        <v>0</v>
      </c>
      <c r="DS10" s="324">
        <f>'Midwest Detail'!M7</f>
        <v>0</v>
      </c>
      <c r="DT10" s="324">
        <f>'Midwest Detail'!O7</f>
        <v>69755.881294964027</v>
      </c>
      <c r="DU10" s="324">
        <f>'Midwest Detail'!Q7</f>
        <v>0</v>
      </c>
      <c r="DV10" s="324">
        <f>'Midwest Detail'!S7</f>
        <v>76890.664473684214</v>
      </c>
      <c r="DW10" s="374">
        <f>'Midwest Detail'!F7</f>
        <v>482</v>
      </c>
      <c r="DX10" s="375">
        <f>'Midwest Detail'!H7</f>
        <v>559</v>
      </c>
      <c r="DY10" s="375">
        <f>'Midwest Detail'!J7</f>
        <v>588</v>
      </c>
      <c r="DZ10" s="375">
        <f>'Midwest Detail'!L7</f>
        <v>0</v>
      </c>
      <c r="EA10" s="375">
        <f>'Midwest Detail'!N7</f>
        <v>0</v>
      </c>
      <c r="EB10" s="375">
        <f>'Midwest Detail'!P7</f>
        <v>556</v>
      </c>
      <c r="EC10" s="375">
        <f>'Midwest Detail'!R7</f>
        <v>0</v>
      </c>
      <c r="ED10" s="375">
        <f>'Midwest Detail'!T7</f>
        <v>456</v>
      </c>
      <c r="EE10" s="326">
        <f>'Northeast Detail'!E7</f>
        <v>78519.15492957746</v>
      </c>
      <c r="EF10" s="324">
        <f>'Northeast Detail'!G7</f>
        <v>83870.900414937758</v>
      </c>
      <c r="EG10" s="324">
        <f>'Northeast Detail'!I7</f>
        <v>86372.716599190288</v>
      </c>
      <c r="EH10" s="324">
        <f>'Northeast Detail'!K7</f>
        <v>0</v>
      </c>
      <c r="EI10" s="324">
        <f>'Northeast Detail'!M7</f>
        <v>0</v>
      </c>
      <c r="EJ10" s="324">
        <f>'Northeast Detail'!O7</f>
        <v>87683.472803347278</v>
      </c>
      <c r="EK10" s="324">
        <f>'Northeast Detail'!Q7</f>
        <v>0</v>
      </c>
      <c r="EL10" s="324">
        <f>'Northeast Detail'!S7</f>
        <v>90431.276497695857</v>
      </c>
      <c r="EM10" s="374">
        <f>'Northeast Detail'!F7</f>
        <v>213</v>
      </c>
      <c r="EN10" s="375">
        <f>'Northeast Detail'!H7</f>
        <v>241</v>
      </c>
      <c r="EO10" s="375">
        <f>'Northeast Detail'!J7</f>
        <v>247</v>
      </c>
      <c r="EP10" s="375">
        <f>'Northeast Detail'!L7</f>
        <v>0</v>
      </c>
      <c r="EQ10" s="375">
        <f>'Northeast Detail'!N7</f>
        <v>0</v>
      </c>
      <c r="ER10" s="375">
        <f>'Northeast Detail'!P7</f>
        <v>239</v>
      </c>
      <c r="ES10" s="375">
        <f>'Northeast Detail'!R7</f>
        <v>0</v>
      </c>
      <c r="ET10" s="375">
        <f>'Northeast Detail'!T7</f>
        <v>217</v>
      </c>
    </row>
    <row r="11" spans="1:150">
      <c r="A11" s="11" t="s">
        <v>23</v>
      </c>
      <c r="B11" s="11" t="s">
        <v>24</v>
      </c>
      <c r="C11" s="55">
        <f>(('US Detail'!U8*'US Detail'!V8)+('US Detail'!BI8*'US Detail'!BJ8)+('US Detail'!CW8*'US Detail'!CX8)+('US Detail'!EK8*'US Detail'!EL8)+('US Detail'!FY8*'US Detail'!FZ8)+('US Detail'!HM8*'US Detail'!HN8))/AB11</f>
        <v>40944.959583201766</v>
      </c>
      <c r="D11" s="55">
        <f>(('US Detail'!W8*'US Detail'!X8)+('US Detail'!BK8*'US Detail'!BL8)+('US Detail'!CY8*'US Detail'!CZ8)+('US Detail'!EM8*'US Detail'!EN8)+('US Detail'!GA8*'US Detail'!GB8)+('US Detail'!HO8*'US Detail'!HP8))/AC11</f>
        <v>41324.192775933196</v>
      </c>
      <c r="E11" s="55">
        <f>(('US Detail'!Y8*'US Detail'!Z8)+('US Detail'!BM8*'US Detail'!BN8)+('US Detail'!DA8*'US Detail'!DB8)+('US Detail'!EO8*'US Detail'!EP8)+('US Detail'!GC8*'US Detail'!GD8)+('US Detail'!HQ8*'US Detail'!HR8))/AD11</f>
        <v>43148.19904234344</v>
      </c>
      <c r="F11" s="55">
        <f>(('US Detail'!AA8*'US Detail'!AB8)+('US Detail'!BO8*'US Detail'!BP8)+('US Detail'!DC8*'US Detail'!DD8)+('US Detail'!EQ8*'US Detail'!ER8)+('US Detail'!GE8*'US Detail'!GF8)+('US Detail'!HS8*'US Detail'!HT8))/AE11</f>
        <v>44349.972716700955</v>
      </c>
      <c r="G11" s="55">
        <f>(('US Detail'!AC8*'US Detail'!AD8)+('US Detail'!BQ8*'US Detail'!BR8)+('US Detail'!DE8*'US Detail'!DF8)+('US Detail'!ES8*'US Detail'!ET8)+('US Detail'!GG8*'US Detail'!GH8)+('US Detail'!HU8*'US Detail'!HV8))/AF11</f>
        <v>46315.446010158936</v>
      </c>
      <c r="H11" s="55">
        <f>(('US Detail'!AE8*'US Detail'!AF8)+('US Detail'!BS8*'US Detail'!BT8)+('US Detail'!DG8*'US Detail'!DH8)+('US Detail'!EU8*'US Detail'!EV8)+('US Detail'!GI8*'US Detail'!GJ8)+('US Detail'!HW8*'US Detail'!HX8))/AG11</f>
        <v>47435.942371723722</v>
      </c>
      <c r="I11" s="55">
        <f>(('US Detail'!AG8*'US Detail'!AH8)+('US Detail'!BU8*'US Detail'!BV8)+('US Detail'!DI8*'US Detail'!DJ8)+('US Detail'!EW8*'US Detail'!EX8)+('US Detail'!GK8*'US Detail'!GL8)+('US Detail'!HY8*'US Detail'!HZ8))/AH11</f>
        <v>48986.732793184099</v>
      </c>
      <c r="J11" s="55">
        <f>(('US Detail'!AI8*'US Detail'!AJ8)+('US Detail'!BW8*'US Detail'!BX8)+('US Detail'!DK8*'US Detail'!DL8)+('US Detail'!EY8*'US Detail'!EZ8)+('US Detail'!GM8*'US Detail'!GN8)+('US Detail'!IA8*'US Detail'!IB8))/AI11</f>
        <v>50795.71001321877</v>
      </c>
      <c r="K11" s="55">
        <f>(('US Detail'!AL8*'US Detail'!AK8)+('US Detail'!BZ8*'US Detail'!BY8)+('US Detail'!DN8*'US Detail'!DM8)+('US Detail'!FB8*'US Detail'!FA8)+('US Detail'!GP8*'US Detail'!GO8)+('US Detail'!ID8*'US Detail'!IC8))/AJ11</f>
        <v>52115.005946078032</v>
      </c>
      <c r="L11" s="55">
        <f>(('US Detail'!AM8*'US Detail'!AN8)+('US Detail'!CA8*'US Detail'!CB8)+('US Detail'!DO8*'US Detail'!DP8)+('US Detail'!FC8*'US Detail'!FD8)+('US Detail'!GQ8*'US Detail'!GR8)+('US Detail'!IE8*'US Detail'!IF8))/AK11</f>
        <v>53932.766028513237</v>
      </c>
      <c r="M11" s="55">
        <f>(('US Detail'!AO8*'US Detail'!AP8)+('US Detail'!CC8*'US Detail'!CD8)+('US Detail'!DQ8*'US Detail'!DR8)+('US Detail'!FE8*'US Detail'!FF8)+('US Detail'!GS8*'US Detail'!GT8)+('US Detail'!IG8*'US Detail'!IH8))/AL11</f>
        <v>55269.382716049382</v>
      </c>
      <c r="N11" s="55">
        <f>(('US Detail'!AQ8*'US Detail'!AR8)+('US Detail'!CE8*'US Detail'!CF8)+('US Detail'!DS8*'US Detail'!DT8)+('US Detail'!FG8*'US Detail'!FH8)+('US Detail'!GU8*'US Detail'!GV8)+('US Detail'!II8*'US Detail'!IJ8))/AM11</f>
        <v>54256.612218786649</v>
      </c>
      <c r="O11" s="55">
        <f>(('US Detail'!AS8*'US Detail'!AT8)+('US Detail'!CG8*'US Detail'!CH8)+('US Detail'!DU8*'US Detail'!DV8)+('US Detail'!FI8*'US Detail'!FJ8)+('US Detail'!GW8*'US Detail'!GX8)+('US Detail'!IK8*'US Detail'!IL8))/AN11</f>
        <v>53172.514385964911</v>
      </c>
      <c r="P11" s="55">
        <f>(('US Detail'!AV8*'US Detail'!AU8)+('US Detail'!CJ8*'US Detail'!CI8)+('US Detail'!DX8*'US Detail'!DW8)+('US Detail'!FL8*'US Detail'!FK8)+('US Detail'!GZ8*'US Detail'!GY8)+('US Detail'!IN8*'US Detail'!IM8))/AO11</f>
        <v>57837.876682501977</v>
      </c>
      <c r="Q11" s="55">
        <f>(('US Detail'!AX8*'US Detail'!AW8)+('US Detail'!CL8*'US Detail'!CK8)+('US Detail'!DZ8*'US Detail'!DY8)+('US Detail'!FN8*'US Detail'!FM8)+('US Detail'!HB8*'US Detail'!HA8)+('US Detail'!IP8*'US Detail'!IO8))/AP11</f>
        <v>59714.605187605186</v>
      </c>
      <c r="R11" s="55">
        <f>(('US Detail'!AY8*'US Detail'!AZ8)+('US Detail'!CM8*'US Detail'!CN8)+('US Detail'!EA8*'US Detail'!EB8)+('US Detail'!FO8*'US Detail'!FP8)+('US Detail'!HC8*'US Detail'!HD8)+('US Detail'!IQ8*'US Detail'!IR8))/AQ11</f>
        <v>62032.339167455058</v>
      </c>
      <c r="S11" s="55">
        <f>(('US Detail'!BB8*'US Detail'!BA8)+('US Detail'!CP8*'US Detail'!CO8)+('US Detail'!ED8*'US Detail'!EC8)+('US Detail'!FR8*'US Detail'!FQ8)+('US Detail'!HF8*'US Detail'!HE8)+('US Detail'!IT8*'US Detail'!IS8))/AR11</f>
        <v>63147.054316909809</v>
      </c>
      <c r="T11" s="324">
        <f>'US Detail'!E8</f>
        <v>62031.738785532158</v>
      </c>
      <c r="U11" s="324">
        <f>'US Detail'!G8</f>
        <v>62690.194095658007</v>
      </c>
      <c r="V11" s="324">
        <f>'US Detail'!I8</f>
        <v>63647.587272727273</v>
      </c>
      <c r="W11" s="324">
        <f>'US Detail'!K8</f>
        <v>0</v>
      </c>
      <c r="X11" s="324">
        <f>'US Detail'!M8</f>
        <v>0</v>
      </c>
      <c r="Y11" s="324">
        <f>'US Detail'!O8</f>
        <v>66006.473624750157</v>
      </c>
      <c r="Z11" s="324">
        <f>'US Detail'!Q8</f>
        <v>0</v>
      </c>
      <c r="AA11" s="324">
        <f>'US Detail'!S8</f>
        <v>71064.831999085087</v>
      </c>
      <c r="AB11" s="54">
        <f>'US Detail'!V8+'US Detail'!BJ8+'US Detail'!CX8+'US Detail'!EL8+'US Detail'!FZ8+'US Detail'!HN8</f>
        <v>9501</v>
      </c>
      <c r="AC11" s="55">
        <f>'US Detail'!X8+'US Detail'!BL8+'US Detail'!CZ8+'US Detail'!EN8+'US Detail'!GB8+'US Detail'!HP8</f>
        <v>9939</v>
      </c>
      <c r="AD11" s="55">
        <f>'US Detail'!Z8+'US Detail'!BN8+'US Detail'!DB8+'US Detail'!EP8+'US Detail'!GD8+'US Detail'!HR8</f>
        <v>10651</v>
      </c>
      <c r="AE11" s="55">
        <f>'US Detail'!AB8+'US Detail'!BP8+'US Detail'!DD8+'US Detail'!ER8+'US Detail'!GF8+'US Detail'!HT8</f>
        <v>11179</v>
      </c>
      <c r="AF11" s="55">
        <f>('US Detail'!AD8+'US Detail'!BR8+'US Detail'!DF8+'US Detail'!ET8+'US Detail'!GH8+'US Detail'!HV8)</f>
        <v>12206</v>
      </c>
      <c r="AG11" s="55">
        <f>('US Detail'!AF8+'US Detail'!BT8+'US Detail'!DH8+'US Detail'!EV8+'US Detail'!GJ8+'US Detail'!HX8)</f>
        <v>11713</v>
      </c>
      <c r="AH11" s="55">
        <f>('US Detail'!AH8+'US Detail'!BV8+'US Detail'!DJ8+'US Detail'!EX8+'US Detail'!GL8+'US Detail'!HZ8)</f>
        <v>11972</v>
      </c>
      <c r="AI11" s="55">
        <f>('US Detail'!AJ8+'US Detail'!BX8+'US Detail'!DL8+'US Detail'!EZ8+'US Detail'!GN8+'US Detail'!IB8)</f>
        <v>12104</v>
      </c>
      <c r="AJ11" s="55">
        <f>('US Detail'!AL8+'US Detail'!BZ8+'US Detail'!DN8+'US Detail'!FB8+'US Detail'!GP8+'US Detail'!ID8)</f>
        <v>12277</v>
      </c>
      <c r="AK11" s="55">
        <f>('US Detail'!AN8+'US Detail'!CB8+'US Detail'!DP8+'US Detail'!FD8+'US Detail'!GR8+'US Detail'!IF8)</f>
        <v>12275</v>
      </c>
      <c r="AL11" s="55">
        <f>('US Detail'!AP8+'US Detail'!CD8+'US Detail'!DR8+'US Detail'!FF8+'US Detail'!GT8+'US Detail'!IH8)</f>
        <v>972</v>
      </c>
      <c r="AM11" s="55">
        <f>('US Detail'!AR8+'US Detail'!CF8+'US Detail'!DT8+'US Detail'!FH8+'US Detail'!GV8+'US Detail'!IJ8)</f>
        <v>9379</v>
      </c>
      <c r="AN11" s="55">
        <f>('US Detail'!AT8+'US Detail'!CH8+'US Detail'!DV8+'US Detail'!FJ8+'US Detail'!GX8+'US Detail'!IL8)</f>
        <v>4275</v>
      </c>
      <c r="AO11" s="55">
        <f>('US Detail'!AV8+'US Detail'!CJ8+'US Detail'!DX8+'US Detail'!FL8+'US Detail'!GZ8+'US Detail'!IN8)</f>
        <v>10104</v>
      </c>
      <c r="AP11" s="55">
        <f>'US Detail'!AX8+'US Detail'!CL8+'US Detail'!DZ8+'US Detail'!FN8+'US Detail'!HB8+'US Detail'!IP8</f>
        <v>10101</v>
      </c>
      <c r="AQ11" s="55">
        <f>'US Detail'!AZ8+'US Detail'!CN8+'US Detail'!EB8+'US Detail'!FP8+'US Detail'!HD8+'US Detail'!IR8</f>
        <v>10570</v>
      </c>
      <c r="AR11" s="55">
        <f>'US Detail'!BB8+'US Detail'!CP8+'US Detail'!ED8+'US Detail'!FR8+'US Detail'!HF8+'US Detail'!IT8</f>
        <v>10899</v>
      </c>
      <c r="AS11" s="55">
        <f>'US Detail'!F8</f>
        <v>10589</v>
      </c>
      <c r="AT11" s="55">
        <f>'US Detail'!H8</f>
        <v>10433</v>
      </c>
      <c r="AU11" s="55">
        <f>'US Detail'!J8</f>
        <v>11000</v>
      </c>
      <c r="AV11" s="55">
        <f>'US Detail'!L8</f>
        <v>0</v>
      </c>
      <c r="AW11" s="55">
        <f>'US Detail'!N8</f>
        <v>0</v>
      </c>
      <c r="AX11" s="55">
        <f>'US Detail'!P8</f>
        <v>11507</v>
      </c>
      <c r="AY11" s="55">
        <f>'US Detail'!R8</f>
        <v>0</v>
      </c>
      <c r="AZ11" s="55">
        <f>'US Detail'!T8</f>
        <v>8744</v>
      </c>
      <c r="BA11" s="210">
        <f>(('SREB Detail'!U8*'SREB Detail'!V8)+('SREB Detail'!BI8*'SREB Detail'!BJ8)+('SREB Detail'!CW8*'SREB Detail'!CX8)+('SREB Detail'!EK8*'SREB Detail'!EL8)+('SREB Detail'!FY8*'SREB Detail'!FZ8)+('SREB Detail'!HM8*'SREB Detail'!HN8))/BZ11</f>
        <v>37603.337215601299</v>
      </c>
      <c r="BB11" s="55">
        <f>(('SREB Detail'!W8*'SREB Detail'!X8)+('SREB Detail'!BK8*'SREB Detail'!BL8)+('SREB Detail'!CY8*'SREB Detail'!CZ8)+('SREB Detail'!EM8*'SREB Detail'!EN8)+('SREB Detail'!GA8*'SREB Detail'!GB8)+('SREB Detail'!HO8*'SREB Detail'!HP8))/CA11</f>
        <v>38577.903692976106</v>
      </c>
      <c r="BC11" s="55">
        <f>(('SREB Detail'!Y8*'SREB Detail'!Z8)+('SREB Detail'!BM8*'SREB Detail'!BN8)+('SREB Detail'!DA8*'SREB Detail'!DB8)+('SREB Detail'!EO8*'SREB Detail'!EP8)+('SREB Detail'!GC8*'SREB Detail'!GD8)+('SREB Detail'!HQ8*'SREB Detail'!HR8))/CB11</f>
        <v>40079.975296682009</v>
      </c>
      <c r="BD11" s="55">
        <f>(('SREB Detail'!AA8*'SREB Detail'!AB8)+('SREB Detail'!BO8*'SREB Detail'!BP8)+('SREB Detail'!DC8*'SREB Detail'!DD8)+('SREB Detail'!EQ8*'SREB Detail'!ER8)+('SREB Detail'!GE8*'SREB Detail'!GF8)+('SREB Detail'!HS8*'SREB Detail'!HT8))/CC11</f>
        <v>41327.771785157121</v>
      </c>
      <c r="BE11" s="55">
        <f>(('SREB Detail'!AC8*'SREB Detail'!AD8)+('SREB Detail'!BQ8*'SREB Detail'!BR8)+('SREB Detail'!DE8*'SREB Detail'!DF8)+('SREB Detail'!ES8*'SREB Detail'!ET8)+('SREB Detail'!GG8*'SREB Detail'!GH8)+('SREB Detail'!HU8*'SREB Detail'!HV8))/CD11</f>
        <v>43097.050041701419</v>
      </c>
      <c r="BF11" s="55">
        <f>(('SREB Detail'!AE8*'SREB Detail'!AF8)+('SREB Detail'!BS8*'SREB Detail'!BT8)+('SREB Detail'!DG8*'SREB Detail'!DH8)+('SREB Detail'!EU8*'SREB Detail'!EV8)+('SREB Detail'!GI8*'SREB Detail'!GJ8)+('SREB Detail'!HW8*'SREB Detail'!HX8))/CE11</f>
        <v>44298.272088567173</v>
      </c>
      <c r="BG11" s="55">
        <f>(('SREB Detail'!AG8*'SREB Detail'!AH8)+('SREB Detail'!BU8*'SREB Detail'!BV8)+('SREB Detail'!DI8*'SREB Detail'!DJ8)+('SREB Detail'!EW8*'SREB Detail'!EX8)+('SREB Detail'!GK8*'SREB Detail'!GL8)+('SREB Detail'!HY8*'SREB Detail'!HZ8))/CF11</f>
        <v>45713.735644637054</v>
      </c>
      <c r="BH11" s="55">
        <f>(('SREB Detail'!AI8*'SREB Detail'!AJ8)+('SREB Detail'!BW8*'SREB Detail'!BX8)+('SREB Detail'!DK8*'SREB Detail'!DL8)+('SREB Detail'!EY8*'SREB Detail'!EZ8)+('SREB Detail'!GM8*'SREB Detail'!GN8)+('SREB Detail'!IA8*'SREB Detail'!IB8))/CG11</f>
        <v>48100.584791666668</v>
      </c>
      <c r="BI11" s="55">
        <f>(('SREB Detail'!AL8*'SREB Detail'!AK8)+('SREB Detail'!BZ8*'SREB Detail'!BY8)+('SREB Detail'!DN8*'SREB Detail'!DM8)+('SREB Detail'!FB8*'SREB Detail'!FA8)+('SREB Detail'!GP8*'SREB Detail'!GO8)+('SREB Detail'!ID8*'SREB Detail'!IC8))/CH11</f>
        <v>49691.396241830065</v>
      </c>
      <c r="BJ11" s="55">
        <f>(('SREB Detail'!AM8*'SREB Detail'!AN8)+('SREB Detail'!CA8*'SREB Detail'!CB8)+('SREB Detail'!DO8*'SREB Detail'!DP8)+('SREB Detail'!FC8*'SREB Detail'!FD8)+('SREB Detail'!GQ8*'SREB Detail'!GR8)+('SREB Detail'!IE8*'SREB Detail'!IF8))/CI11</f>
        <v>50467.916879251701</v>
      </c>
      <c r="BK11" s="55">
        <f>(('SREB Detail'!AO8*'SREB Detail'!AP8)+('SREB Detail'!CC8*'SREB Detail'!CD8)+('SREB Detail'!DQ8*'SREB Detail'!DR8)+('SREB Detail'!FE8*'SREB Detail'!FF8)+('SREB Detail'!GS8*'SREB Detail'!GT8)+('SREB Detail'!IG8*'SREB Detail'!IH8))/CJ11</f>
        <v>56459.8612565445</v>
      </c>
      <c r="BL11" s="55">
        <f>(('SREB Detail'!AQ8*'SREB Detail'!AR8)+('SREB Detail'!CE8*'SREB Detail'!CF8)+('SREB Detail'!DS8*'SREB Detail'!DT8)+('SREB Detail'!FG8*'SREB Detail'!FH8)+('SREB Detail'!GU8*'SREB Detail'!GV8)+('SREB Detail'!II8*'SREB Detail'!IJ8))/CK11</f>
        <v>51610.513513513513</v>
      </c>
      <c r="BM11" s="55">
        <f>(('SREB Detail'!AS8*'SREB Detail'!AT8)+('SREB Detail'!CG8*'SREB Detail'!CH8)+('SREB Detail'!DU8*'SREB Detail'!DV8)+('SREB Detail'!FI8*'SREB Detail'!FJ8)+('SREB Detail'!GW8*'SREB Detail'!GX8)+('SREB Detail'!IK8*'SREB Detail'!IL8))/CL11</f>
        <v>53172.514385964911</v>
      </c>
      <c r="BN11" s="55">
        <f>(('SREB Detail'!AU8*'SREB Detail'!AV8)+('SREB Detail'!CI8*'SREB Detail'!CJ8)+('SREB Detail'!DW8*'SREB Detail'!DX8)+('SREB Detail'!FK8*'SREB Detail'!FL8)+('SREB Detail'!GY8*'SREB Detail'!GZ8)+('SREB Detail'!IM8*'SREB Detail'!IN8))/CM11</f>
        <v>55156.887575284411</v>
      </c>
      <c r="BO11" s="55">
        <f>(('SREB Detail'!AX8*'SREB Detail'!AW8)+('SREB Detail'!CL8*'SREB Detail'!CK8)+('SREB Detail'!DZ8*'SREB Detail'!DY8)+('SREB Detail'!FN8*'SREB Detail'!FM8)+('SREB Detail'!HB8*'SREB Detail'!HA8)+('SREB Detail'!IP8*'SREB Detail'!IO8))/CN11</f>
        <v>56866.384951679705</v>
      </c>
      <c r="BP11" s="55">
        <f>(('SREB Detail'!AY8*'SREB Detail'!AZ8)+('SREB Detail'!CM8*'SREB Detail'!CN8)+('SREB Detail'!EA8*'SREB Detail'!EB8)+('SREB Detail'!FO8*'SREB Detail'!FP8)+('SREB Detail'!HD8*'SREB Detail'!HB8)+('SREB Detail'!IR8*'SREB Detail'!IQ8))/CO11</f>
        <v>56152.736720554276</v>
      </c>
      <c r="BQ11" s="55">
        <f>(('SREB Detail'!BB8*'SREB Detail'!BA8)+('SREB Detail'!CP8*'SREB Detail'!CO8)+('SREB Detail'!ED8*'SREB Detail'!EC8)+('SREB Detail'!FR8*'SREB Detail'!FQ8)+('SREB Detail'!HF8*'SREB Detail'!HE8)+('SREB Detail'!IS8*'SREB Detail'!IT8))/CP11</f>
        <v>60151.20282728949</v>
      </c>
      <c r="BR11" s="324">
        <f>'SREB Detail'!E8</f>
        <v>59416.272614107882</v>
      </c>
      <c r="BS11" s="324">
        <f>'SREB Detail'!G8</f>
        <v>60071.303250641577</v>
      </c>
      <c r="BT11" s="324">
        <f>'SREB Detail'!I8</f>
        <v>60481.84</v>
      </c>
      <c r="BU11" s="324">
        <f>'SREB Detail'!K8</f>
        <v>0</v>
      </c>
      <c r="BV11" s="324">
        <f>'SREB Detail'!M8</f>
        <v>0</v>
      </c>
      <c r="BW11" s="324">
        <f>'SREB Detail'!O8</f>
        <v>62625.629855715873</v>
      </c>
      <c r="BX11" s="324">
        <f>'SREB Detail'!Q8</f>
        <v>0</v>
      </c>
      <c r="BY11" s="324">
        <f>'SREB Detail'!S8</f>
        <v>67631.643389662029</v>
      </c>
      <c r="BZ11" s="210">
        <f>'SREB Detail'!V8+'SREB Detail'!BJ8+'SREB Detail'!CX8+'SREB Detail'!EL8+'SREB Detail'!FZ8+'SREB Detail'!HN8</f>
        <v>3692</v>
      </c>
      <c r="CA11" s="55">
        <f>'SREB Detail'!X8+'SREB Detail'!BL8+'SREB Detail'!CZ8+'SREB Detail'!EN8+'SREB Detail'!GB8+'SREB Detail'!HP8</f>
        <v>4143</v>
      </c>
      <c r="CB11" s="55">
        <f>'SREB Detail'!Z8+'SREB Detail'!BN8+'SREB Detail'!DB8+'SREB Detail'!EP8+'SREB Detail'!GD8+'SREB Detail'!HR8</f>
        <v>4129</v>
      </c>
      <c r="CC11" s="55">
        <f>'SREB Detail'!AB8+'SREB Detail'!BP8+'SREB Detail'!DD8+'SREB Detail'!ER8+'SREB Detail'!GF8+'SREB Detail'!HT8</f>
        <v>4487</v>
      </c>
      <c r="CD11" s="55">
        <f>('SREB Detail'!AD8+'SREB Detail'!BR8+'SREB Detail'!DF8+'SREB Detail'!ET8+'SREB Detail'!GH8+'SREB Detail'!HV8)</f>
        <v>4796</v>
      </c>
      <c r="CE11" s="55">
        <f>('SREB Detail'!AF8+'SREB Detail'!BT8+'SREB Detail'!DH8+'SREB Detail'!EV8+'SREB Detail'!GJ8+'SREB Detail'!HX8)</f>
        <v>4697</v>
      </c>
      <c r="CF11" s="55">
        <f>('SREB Detail'!AH8+'SREB Detail'!BV8+'SREB Detail'!DJ8+'SREB Detail'!EX8+'SREB Detail'!GL8+'SREB Detail'!HZ8)</f>
        <v>4615</v>
      </c>
      <c r="CG11" s="55">
        <f>('SREB Detail'!AJ8+'SREB Detail'!BX8+'SREB Detail'!DL8+'SREB Detail'!EZ8+'SREB Detail'!GN8+'SREB Detail'!IB8)</f>
        <v>4800</v>
      </c>
      <c r="CH11" s="55">
        <f>('SREB Detail'!AL8+'SREB Detail'!BZ8+'SREB Detail'!DN8+'SREB Detail'!FB8+'SREB Detail'!GP8+'SREB Detail'!ID8)</f>
        <v>4896</v>
      </c>
      <c r="CI11" s="55">
        <f>('SREB Detail'!AN8+'SREB Detail'!CB8+'SREB Detail'!DP8+'SREB Detail'!FD8+'SREB Detail'!GR8+'SREB Detail'!IF8)</f>
        <v>4704</v>
      </c>
      <c r="CJ11" s="55">
        <f>('SREB Detail'!AP8+'SREB Detail'!CD8+'SREB Detail'!DR8+'SREB Detail'!FF8+'SREB Detail'!GT8+'SREB Detail'!IH8)</f>
        <v>382</v>
      </c>
      <c r="CK11" s="55">
        <f>('SREB Detail'!AR8+'SREB Detail'!CF8+'SREB Detail'!DT8+'SREB Detail'!FH8+'SREB Detail'!GV8+'SREB Detail'!IJ8)</f>
        <v>4107</v>
      </c>
      <c r="CL11" s="55">
        <f>('SREB Detail'!AT8+'SREB Detail'!CH8+'SREB Detail'!DV8+'SREB Detail'!FJ8+'SREB Detail'!GX8+'SREB Detail'!IL8)</f>
        <v>4275</v>
      </c>
      <c r="CM11" s="55">
        <f>('SREB Detail'!AV8+'SREB Detail'!CJ8+'SREB Detail'!DX8+'SREB Detail'!FL8+'SREB Detail'!GZ8+'SREB Detail'!IN8)</f>
        <v>4483</v>
      </c>
      <c r="CN11" s="55">
        <f>'SREB Detail'!AX8+'SREB Detail'!CL8+'SREB Detail'!DZ8+'SREB Detail'!FN8+'SREB Detail'!HB8+'SREB Detail'!IP8</f>
        <v>4346</v>
      </c>
      <c r="CO11" s="55">
        <f>'SREB Detail'!AZ8+'SREB Detail'!CN8+'SREB Detail'!EB8+'SREB Detail'!FP8+'SREB Detail'!HD8+'SREB Detail'!IR8</f>
        <v>4763</v>
      </c>
      <c r="CP11" s="55">
        <f>'SREB Detail'!BB8+'SREB Detail'!CP8+'SREB Detail'!ED8+'SREB Detail'!FR8+'SREB Detail'!HF8+'SREB Detail'!IT8</f>
        <v>4881</v>
      </c>
      <c r="CQ11" s="55">
        <f>'SREB Detail'!F8</f>
        <v>4820</v>
      </c>
      <c r="CR11" s="55">
        <f>'SREB Detail'!H8</f>
        <v>4676</v>
      </c>
      <c r="CS11" s="55">
        <f>'SREB Detail'!J8</f>
        <v>5075</v>
      </c>
      <c r="CT11" s="55">
        <f>'SREB Detail'!L8</f>
        <v>0</v>
      </c>
      <c r="CU11" s="55">
        <f>'SREB Detail'!N8</f>
        <v>0</v>
      </c>
      <c r="CV11" s="55">
        <f>'SREB Detail'!P8</f>
        <v>5406</v>
      </c>
      <c r="CW11" s="55">
        <f>'SREB Detail'!R8</f>
        <v>0</v>
      </c>
      <c r="CX11" s="55">
        <f>'SREB Detail'!T8</f>
        <v>4024</v>
      </c>
      <c r="CY11" s="326">
        <f>'West Detail'!E8</f>
        <v>60288.360902255641</v>
      </c>
      <c r="CZ11" s="324">
        <f>'West Detail'!G8</f>
        <v>59513.738095238092</v>
      </c>
      <c r="DA11" s="324">
        <f>'West Detail'!I8</f>
        <v>60072.792921686749</v>
      </c>
      <c r="DB11" s="324">
        <f>'West Detail'!K8</f>
        <v>0</v>
      </c>
      <c r="DC11" s="324">
        <f>'West Detail'!M8</f>
        <v>0</v>
      </c>
      <c r="DD11" s="324">
        <f>'West Detail'!O8</f>
        <v>64080.478371501275</v>
      </c>
      <c r="DE11" s="324">
        <f>'West Detail'!Q8</f>
        <v>0</v>
      </c>
      <c r="DF11" s="324">
        <f>'West Detail'!S8</f>
        <v>68279.064914992268</v>
      </c>
      <c r="DG11" s="326">
        <f>'West Detail'!F8</f>
        <v>1463</v>
      </c>
      <c r="DH11" s="324">
        <f>'West Detail'!H8</f>
        <v>1344</v>
      </c>
      <c r="DI11" s="324">
        <f>'West Detail'!J8</f>
        <v>1328</v>
      </c>
      <c r="DJ11" s="324">
        <f>'West Detail'!L8</f>
        <v>0</v>
      </c>
      <c r="DK11" s="324">
        <f>'West Detail'!N8</f>
        <v>0</v>
      </c>
      <c r="DL11" s="324">
        <f>'West Detail'!P8</f>
        <v>1572</v>
      </c>
      <c r="DM11" s="324">
        <f>'West Detail'!R8</f>
        <v>0</v>
      </c>
      <c r="DN11" s="324">
        <f>'West Detail'!T8</f>
        <v>1294</v>
      </c>
      <c r="DO11" s="326">
        <f>'Midwest Detail'!E8</f>
        <v>61604.423149905124</v>
      </c>
      <c r="DP11" s="324">
        <f>'Midwest Detail'!G8</f>
        <v>62072.090636254499</v>
      </c>
      <c r="DQ11" s="324">
        <f>'Midwest Detail'!I8</f>
        <v>63740.406000000003</v>
      </c>
      <c r="DR11" s="324">
        <f>'Midwest Detail'!K8</f>
        <v>0</v>
      </c>
      <c r="DS11" s="324">
        <f>'Midwest Detail'!M8</f>
        <v>0</v>
      </c>
      <c r="DT11" s="324">
        <f>'Midwest Detail'!O8</f>
        <v>66129.239610963748</v>
      </c>
      <c r="DU11" s="324">
        <f>'Midwest Detail'!Q8</f>
        <v>0</v>
      </c>
      <c r="DV11" s="324">
        <f>'Midwest Detail'!S8</f>
        <v>71614.409213051826</v>
      </c>
      <c r="DW11" s="374">
        <f>'Midwest Detail'!F8</f>
        <v>3162</v>
      </c>
      <c r="DX11" s="375">
        <f>'Midwest Detail'!H8</f>
        <v>3332</v>
      </c>
      <c r="DY11" s="375">
        <f>'Midwest Detail'!J8</f>
        <v>3500</v>
      </c>
      <c r="DZ11" s="375">
        <f>'Midwest Detail'!L8</f>
        <v>0</v>
      </c>
      <c r="EA11" s="375">
        <f>'Midwest Detail'!N8</f>
        <v>0</v>
      </c>
      <c r="EB11" s="375">
        <f>'Midwest Detail'!P8</f>
        <v>3393</v>
      </c>
      <c r="EC11" s="375">
        <f>'Midwest Detail'!R8</f>
        <v>0</v>
      </c>
      <c r="ED11" s="375">
        <f>'Midwest Detail'!T8</f>
        <v>2605</v>
      </c>
      <c r="EE11" s="326">
        <f>'Northeast Detail'!E8</f>
        <v>74249.816379310345</v>
      </c>
      <c r="EF11" s="324">
        <f>'Northeast Detail'!G8</f>
        <v>78106.619796484738</v>
      </c>
      <c r="EG11" s="324">
        <f>'Northeast Detail'!I8</f>
        <v>80588.462169553328</v>
      </c>
      <c r="EH11" s="324">
        <f>'Northeast Detail'!K8</f>
        <v>0</v>
      </c>
      <c r="EI11" s="324">
        <f>'Northeast Detail'!M8</f>
        <v>0</v>
      </c>
      <c r="EJ11" s="324">
        <f>'Northeast Detail'!O8</f>
        <v>82528.645075421475</v>
      </c>
      <c r="EK11" s="324">
        <f>'Northeast Detail'!Q8</f>
        <v>0</v>
      </c>
      <c r="EL11" s="324">
        <f>'Northeast Detail'!S8</f>
        <v>87369.051282051281</v>
      </c>
      <c r="EM11" s="374">
        <f>'Northeast Detail'!F8</f>
        <v>1160</v>
      </c>
      <c r="EN11" s="375">
        <f>'Northeast Detail'!H8</f>
        <v>1081</v>
      </c>
      <c r="EO11" s="375">
        <f>'Northeast Detail'!J8</f>
        <v>1097</v>
      </c>
      <c r="EP11" s="375">
        <f>'Northeast Detail'!L8</f>
        <v>0</v>
      </c>
      <c r="EQ11" s="375">
        <f>'Northeast Detail'!N8</f>
        <v>0</v>
      </c>
      <c r="ER11" s="375">
        <f>'Northeast Detail'!P8</f>
        <v>1127</v>
      </c>
      <c r="ES11" s="375">
        <f>'Northeast Detail'!R8</f>
        <v>0</v>
      </c>
      <c r="ET11" s="375">
        <f>'Northeast Detail'!T8</f>
        <v>819</v>
      </c>
    </row>
    <row r="12" spans="1:150">
      <c r="A12" s="11"/>
      <c r="B12" s="11"/>
      <c r="C12" s="56"/>
      <c r="D12" s="56"/>
      <c r="E12" s="56"/>
      <c r="F12" s="56"/>
      <c r="G12" s="56"/>
      <c r="H12" s="56"/>
      <c r="I12" s="55"/>
      <c r="J12" s="55"/>
      <c r="K12" s="55"/>
      <c r="L12" s="55"/>
      <c r="M12" s="55"/>
      <c r="N12" s="55"/>
      <c r="O12" s="55"/>
      <c r="P12" s="55"/>
      <c r="Q12" s="55"/>
      <c r="R12" s="55"/>
      <c r="S12" s="55"/>
      <c r="T12" s="324"/>
      <c r="U12" s="324"/>
      <c r="V12" s="324"/>
      <c r="W12" s="324"/>
      <c r="X12" s="324"/>
      <c r="Y12" s="324"/>
      <c r="Z12" s="324"/>
      <c r="AA12" s="324"/>
      <c r="AB12" s="54"/>
      <c r="AC12" s="56"/>
      <c r="AD12" s="56"/>
      <c r="AE12" s="56"/>
      <c r="AF12" s="56"/>
      <c r="AG12" s="56"/>
      <c r="AH12" s="55"/>
      <c r="AI12" s="55"/>
      <c r="AJ12" s="55"/>
      <c r="AK12" s="55"/>
      <c r="AL12" s="55"/>
      <c r="AM12" s="55"/>
      <c r="AN12" s="55"/>
      <c r="AO12" s="55"/>
      <c r="AP12" s="55"/>
      <c r="AQ12" s="55"/>
      <c r="AR12" s="55"/>
      <c r="AS12" s="55"/>
      <c r="AT12" s="55"/>
      <c r="AU12" s="55"/>
      <c r="AV12" s="55"/>
      <c r="AW12" s="55"/>
      <c r="AX12" s="55"/>
      <c r="AY12" s="55"/>
      <c r="AZ12" s="55"/>
      <c r="BA12" s="210"/>
      <c r="BB12" s="56"/>
      <c r="BC12" s="55"/>
      <c r="BD12" s="56"/>
      <c r="BE12" s="56"/>
      <c r="BF12" s="55"/>
      <c r="BG12" s="55"/>
      <c r="BH12" s="55"/>
      <c r="BI12" s="55"/>
      <c r="BJ12" s="55"/>
      <c r="BK12" s="55"/>
      <c r="BL12" s="55"/>
      <c r="BM12" s="55"/>
      <c r="BN12" s="55"/>
      <c r="BO12" s="55"/>
      <c r="BP12" s="55"/>
      <c r="BQ12" s="55"/>
      <c r="BR12" s="324"/>
      <c r="BS12" s="324"/>
      <c r="BT12" s="324"/>
      <c r="BU12" s="324"/>
      <c r="BV12" s="324"/>
      <c r="BW12" s="324"/>
      <c r="BX12" s="324"/>
      <c r="BY12" s="324"/>
      <c r="BZ12" s="210"/>
      <c r="CA12" s="56"/>
      <c r="CB12" s="56"/>
      <c r="CC12" s="56"/>
      <c r="CD12" s="56"/>
      <c r="CE12" s="55"/>
      <c r="CF12" s="55"/>
      <c r="CG12" s="55"/>
      <c r="CH12" s="55"/>
      <c r="CI12" s="55"/>
      <c r="CJ12" s="55"/>
      <c r="CK12" s="55"/>
      <c r="CL12" s="55"/>
      <c r="CM12" s="55"/>
      <c r="CN12" s="55"/>
      <c r="CO12" s="55"/>
      <c r="CP12" s="55"/>
      <c r="CQ12" s="55"/>
      <c r="CR12" s="55"/>
      <c r="CS12" s="55"/>
      <c r="CT12" s="55"/>
      <c r="CU12" s="55"/>
      <c r="CV12" s="55"/>
      <c r="CW12" s="55"/>
      <c r="CX12" s="55"/>
      <c r="CY12" s="326"/>
      <c r="CZ12" s="324"/>
      <c r="DA12" s="324"/>
      <c r="DB12" s="324"/>
      <c r="DC12" s="324"/>
      <c r="DD12" s="324"/>
      <c r="DE12" s="324"/>
      <c r="DF12" s="324"/>
      <c r="DG12" s="326"/>
      <c r="DH12" s="324"/>
      <c r="DI12" s="324"/>
      <c r="DJ12" s="324"/>
      <c r="DK12" s="324"/>
      <c r="DL12" s="324"/>
      <c r="DM12" s="324"/>
      <c r="DN12" s="324"/>
      <c r="DO12" s="326"/>
      <c r="DP12" s="324"/>
      <c r="DQ12" s="324"/>
      <c r="DR12" s="324"/>
      <c r="DS12" s="324"/>
      <c r="DT12" s="324"/>
      <c r="DU12" s="324"/>
      <c r="DV12" s="324"/>
      <c r="DW12" s="374"/>
      <c r="DX12" s="375"/>
      <c r="DY12" s="375"/>
      <c r="DZ12" s="375"/>
      <c r="EA12" s="375"/>
      <c r="EB12" s="375"/>
      <c r="EC12" s="375"/>
      <c r="ED12" s="375"/>
      <c r="EE12" s="326"/>
      <c r="EF12" s="324"/>
      <c r="EG12" s="324"/>
      <c r="EH12" s="324"/>
      <c r="EI12" s="324"/>
      <c r="EJ12" s="324"/>
      <c r="EK12" s="324"/>
      <c r="EL12" s="324"/>
      <c r="EM12" s="374"/>
      <c r="EN12" s="375"/>
      <c r="EO12" s="375"/>
      <c r="EP12" s="375"/>
      <c r="EQ12" s="375"/>
      <c r="ER12" s="375"/>
      <c r="ES12" s="375"/>
      <c r="ET12" s="375"/>
    </row>
    <row r="13" spans="1:150" s="204" customFormat="1">
      <c r="A13" s="103"/>
      <c r="B13" s="103" t="s">
        <v>26</v>
      </c>
      <c r="C13" s="201">
        <f t="shared" ref="C13:O13" si="10">((C14*AB14)+(C15*AB15)+(C16*AB16)+(C17*AB17)+(C18*AB18)+(C19*AB19)+(C20*AB20))/AB13</f>
        <v>46420.15623761504</v>
      </c>
      <c r="D13" s="201">
        <f t="shared" si="10"/>
        <v>46650.267671883244</v>
      </c>
      <c r="E13" s="201">
        <f t="shared" si="10"/>
        <v>49429.756518918039</v>
      </c>
      <c r="F13" s="201">
        <f t="shared" si="10"/>
        <v>50574.249822035912</v>
      </c>
      <c r="G13" s="201">
        <f t="shared" si="10"/>
        <v>52637.098562909043</v>
      </c>
      <c r="H13" s="201">
        <f t="shared" si="10"/>
        <v>53652.545457827844</v>
      </c>
      <c r="I13" s="201">
        <f t="shared" si="10"/>
        <v>55670.426061031219</v>
      </c>
      <c r="J13" s="201">
        <f t="shared" si="10"/>
        <v>58236.4090972954</v>
      </c>
      <c r="K13" s="201">
        <f t="shared" si="10"/>
        <v>59784.866372830395</v>
      </c>
      <c r="L13" s="201">
        <f t="shared" si="10"/>
        <v>62264.511667241975</v>
      </c>
      <c r="M13" s="201">
        <f t="shared" si="10"/>
        <v>59842.226661129571</v>
      </c>
      <c r="N13" s="201">
        <f t="shared" si="10"/>
        <v>61461.810677127753</v>
      </c>
      <c r="O13" s="201">
        <f t="shared" si="10"/>
        <v>60682.416450466029</v>
      </c>
      <c r="P13" s="201">
        <f>(('US Detail'!AV10*'US Detail'!AU10)+('US Detail'!CJ10*'US Detail'!CI10)+('US Detail'!DX10*'US Detail'!DW10)+('US Detail'!FL10*'US Detail'!FK10)+('US Detail'!GZ10*'US Detail'!GY10)+('US Detail'!IN10*'US Detail'!IM10))/AO13</f>
        <v>65114.43355759429</v>
      </c>
      <c r="Q13" s="201">
        <f>(('US Detail'!AW10*'US Detail'!AV10)+('US Detail'!CK10*'US Detail'!CJ10)+('US Detail'!DY10*'US Detail'!DX10)+('US Detail'!FM10*'US Detail'!FL10)+('US Detail'!HA10*'US Detail'!GZ10)+('US Detail'!IO10*'US Detail'!IN10))/AP13</f>
        <v>66808.053128314234</v>
      </c>
      <c r="R13" s="201">
        <f>(('US Detail'!AX10*'US Detail'!AW10)+('US Detail'!CL10*'US Detail'!CK10)+('US Detail'!DZ10*'US Detail'!DY10)+('US Detail'!FN10*'US Detail'!FM10)+('US Detail'!HB10*'US Detail'!HA10)+('US Detail'!IP10*'US Detail'!IO10))/AQ13</f>
        <v>62812.869694132336</v>
      </c>
      <c r="S13" s="201">
        <f>(('US Detail'!BB10*'US Detail'!BA10)+('US Detail'!CP10*'US Detail'!CO10)+('US Detail'!ED10*'US Detail'!EC10)+('US Detail'!FR10*'US Detail'!FQ10)+('US Detail'!HF10*'US Detail'!HE10)+('US Detail'!IT10*'US Detail'!IS10))/AR13</f>
        <v>70496.569008078994</v>
      </c>
      <c r="T13" s="325">
        <f>'US Detail'!E10</f>
        <v>58718.922909627559</v>
      </c>
      <c r="U13" s="325">
        <f>'US Detail'!G10</f>
        <v>68746.529983982502</v>
      </c>
      <c r="V13" s="325">
        <f>'US Detail'!I10</f>
        <v>70252.093736133713</v>
      </c>
      <c r="W13" s="325" t="e">
        <f>'US Detail'!K10</f>
        <v>#DIV/0!</v>
      </c>
      <c r="X13" s="325" t="e">
        <f>'US Detail'!M10</f>
        <v>#DIV/0!</v>
      </c>
      <c r="Y13" s="325">
        <f>'US Detail'!O10</f>
        <v>73141.763553677578</v>
      </c>
      <c r="Z13" s="325" t="e">
        <f>'US Detail'!Q10</f>
        <v>#DIV/0!</v>
      </c>
      <c r="AA13" s="325">
        <f>'US Detail'!S10</f>
        <v>78872.848190363744</v>
      </c>
      <c r="AB13" s="200">
        <f t="shared" ref="AB13:AI13" si="11">SUM(AB14:AB20)</f>
        <v>22709</v>
      </c>
      <c r="AC13" s="201">
        <f t="shared" si="11"/>
        <v>22748</v>
      </c>
      <c r="AD13" s="201">
        <f t="shared" si="11"/>
        <v>24659</v>
      </c>
      <c r="AE13" s="201">
        <f t="shared" si="11"/>
        <v>25286</v>
      </c>
      <c r="AF13" s="201">
        <f t="shared" si="11"/>
        <v>29260.5</v>
      </c>
      <c r="AG13" s="201">
        <f t="shared" si="11"/>
        <v>27696</v>
      </c>
      <c r="AH13" s="201">
        <f t="shared" si="11"/>
        <v>28510</v>
      </c>
      <c r="AI13" s="201">
        <f t="shared" si="11"/>
        <v>28470</v>
      </c>
      <c r="AJ13" s="201">
        <f t="shared" ref="AJ13:AO13" si="12">SUM(AJ14:AJ20)</f>
        <v>29268</v>
      </c>
      <c r="AK13" s="201">
        <f t="shared" si="12"/>
        <v>28970</v>
      </c>
      <c r="AL13" s="201">
        <f t="shared" si="12"/>
        <v>12040</v>
      </c>
      <c r="AM13" s="201">
        <f t="shared" si="12"/>
        <v>23452</v>
      </c>
      <c r="AN13" s="201">
        <f t="shared" si="12"/>
        <v>10407</v>
      </c>
      <c r="AO13" s="201">
        <f t="shared" si="12"/>
        <v>24525</v>
      </c>
      <c r="AP13" s="201">
        <f>SUM(AP14:AP20)</f>
        <v>24343</v>
      </c>
      <c r="AQ13" s="201">
        <f>SUM(AQ14:AQ20)</f>
        <v>25632</v>
      </c>
      <c r="AR13" s="201">
        <f>SUM(AR14:AR20)</f>
        <v>26736</v>
      </c>
      <c r="AS13" s="201">
        <f t="shared" ref="AS13:AU13" si="13">SUM(AS14:AS20)</f>
        <v>25749</v>
      </c>
      <c r="AT13" s="201">
        <f t="shared" si="13"/>
        <v>25597</v>
      </c>
      <c r="AU13" s="201">
        <f t="shared" si="13"/>
        <v>27044</v>
      </c>
      <c r="AV13" s="201">
        <f t="shared" ref="AV13:AZ13" si="14">SUM(AV14:AV20)</f>
        <v>0</v>
      </c>
      <c r="AW13" s="201">
        <f t="shared" si="14"/>
        <v>0</v>
      </c>
      <c r="AX13" s="201">
        <f t="shared" si="14"/>
        <v>27926</v>
      </c>
      <c r="AY13" s="201">
        <f t="shared" si="14"/>
        <v>0</v>
      </c>
      <c r="AZ13" s="201">
        <f t="shared" si="14"/>
        <v>22021</v>
      </c>
      <c r="BA13" s="211">
        <f t="shared" ref="BA13:BM13" si="15">((BA14*BZ14)+(BA15*BZ15)+(BA16*BZ16)+(BA17*BZ17)+(BA18*BZ18)+(BA19*BZ19)+(BA20*BZ20))/BZ13</f>
        <v>43257.566340057638</v>
      </c>
      <c r="BB13" s="201">
        <f t="shared" si="15"/>
        <v>44083.265037395977</v>
      </c>
      <c r="BC13" s="201">
        <f t="shared" si="15"/>
        <v>46096.026086956525</v>
      </c>
      <c r="BD13" s="201">
        <f t="shared" si="15"/>
        <v>47165.638941211459</v>
      </c>
      <c r="BE13" s="201">
        <f t="shared" si="15"/>
        <v>49067.370879857081</v>
      </c>
      <c r="BF13" s="201">
        <f t="shared" si="15"/>
        <v>50406.822622585438</v>
      </c>
      <c r="BG13" s="201">
        <f t="shared" si="15"/>
        <v>52561.088246268657</v>
      </c>
      <c r="BH13" s="201">
        <f t="shared" si="15"/>
        <v>54796.768676457177</v>
      </c>
      <c r="BI13" s="201">
        <f t="shared" si="15"/>
        <v>56980.582186306725</v>
      </c>
      <c r="BJ13" s="201">
        <f t="shared" si="15"/>
        <v>58533.11798217403</v>
      </c>
      <c r="BK13" s="201">
        <f t="shared" si="15"/>
        <v>58249.401684292985</v>
      </c>
      <c r="BL13" s="201">
        <f t="shared" si="15"/>
        <v>59885.369828009825</v>
      </c>
      <c r="BM13" s="201">
        <f t="shared" si="15"/>
        <v>60682.416450466029</v>
      </c>
      <c r="BN13" s="201">
        <f>(('SREB Detail'!AU10*'SREB Detail'!AV10)+('SREB Detail'!CI10*'SREB Detail'!CJ10)+('SREB Detail'!DW10*'SREB Detail'!DX10)+('SREB Detail'!FK10*'SREB Detail'!FL10)+('SREB Detail'!GY10*'SREB Detail'!GZ10)+('SREB Detail'!IM10*'SREB Detail'!IN10))/CM13</f>
        <v>62783.778826193622</v>
      </c>
      <c r="BO13" s="201">
        <f>(('SREB Detail'!AX10*'SREB Detail'!AW10)+('SREB Detail'!CL10*'SREB Detail'!CK10)+('SREB Detail'!DZ10*'SREB Detail'!DY10)+('SREB Detail'!FN10*'SREB Detail'!FM10)+('SREB Detail'!HB10*'SREB Detail'!HA10)+('SREB Detail'!IP10*'SREB Detail'!IO10))/CN13</f>
        <v>63733.89746103323</v>
      </c>
      <c r="BP13" s="201">
        <f>(('SREB Detail'!AY10*'SREB Detail'!AZ10)+('SREB Detail'!CM10*'SREB Detail'!CN10)+('SREB Detail'!EA10*'SREB Detail'!EB10)+('SREB Detail'!FO10*'SREB Detail'!FP10)+('SREB Detail'!HD10*'SREB Detail'!HB10)+('SREB Detail'!IR10*'SREB Detail'!IQ10))/CO13</f>
        <v>64293.139136576319</v>
      </c>
      <c r="BQ13" s="201">
        <f>(('SREB Detail'!BB10*'SREB Detail'!BA10)+('SREB Detail'!CP10*'SREB Detail'!CO10)+('SREB Detail'!ED10*'SREB Detail'!EC10)+('SREB Detail'!FR10*'SREB Detail'!FQ10)+('SREB Detail'!HF10*'SREB Detail'!HE10)+('SREB Detail'!IS10*'SREB Detail'!IT10))/CP13</f>
        <v>68352.485968514709</v>
      </c>
      <c r="BR13" s="325">
        <f>'SREB Detail'!E10</f>
        <v>56473.043082370794</v>
      </c>
      <c r="BS13" s="325">
        <f>'SREB Detail'!G10</f>
        <v>66694.172828586597</v>
      </c>
      <c r="BT13" s="325">
        <f>'SREB Detail'!I10</f>
        <v>67450.649819790298</v>
      </c>
      <c r="BU13" s="325" t="e">
        <f>'SREB Detail'!K10</f>
        <v>#DIV/0!</v>
      </c>
      <c r="BV13" s="325" t="e">
        <f>'SREB Detail'!M10</f>
        <v>#DIV/0!</v>
      </c>
      <c r="BW13" s="325">
        <f>'SREB Detail'!O10</f>
        <v>69963.806507756337</v>
      </c>
      <c r="BX13" s="325" t="e">
        <f>'SREB Detail'!Q10</f>
        <v>#DIV/0!</v>
      </c>
      <c r="BY13" s="325">
        <f>'SREB Detail'!S10</f>
        <v>75314.799811833582</v>
      </c>
      <c r="BZ13" s="211">
        <f t="shared" ref="BZ13:CL13" si="16">SUM(BZ14:BZ20)</f>
        <v>8675</v>
      </c>
      <c r="CA13" s="201">
        <f t="shared" si="16"/>
        <v>9493</v>
      </c>
      <c r="CB13" s="201">
        <f t="shared" si="16"/>
        <v>9315</v>
      </c>
      <c r="CC13" s="201">
        <f t="shared" si="16"/>
        <v>10087</v>
      </c>
      <c r="CD13" s="201">
        <f t="shared" si="16"/>
        <v>11195</v>
      </c>
      <c r="CE13" s="201">
        <f t="shared" si="16"/>
        <v>10768</v>
      </c>
      <c r="CF13" s="201">
        <f t="shared" si="16"/>
        <v>10720</v>
      </c>
      <c r="CG13" s="201">
        <f t="shared" si="16"/>
        <v>10963</v>
      </c>
      <c r="CH13" s="201">
        <f>SUM(CH14:CH20)</f>
        <v>11261</v>
      </c>
      <c r="CI13" s="201">
        <f t="shared" si="16"/>
        <v>10883</v>
      </c>
      <c r="CJ13" s="201">
        <f t="shared" si="16"/>
        <v>5106</v>
      </c>
      <c r="CK13" s="201">
        <f t="shared" si="16"/>
        <v>10175</v>
      </c>
      <c r="CL13" s="201">
        <f t="shared" si="16"/>
        <v>10407</v>
      </c>
      <c r="CM13" s="201">
        <f>SUM(CM14:CM20)</f>
        <v>10598</v>
      </c>
      <c r="CN13" s="201">
        <f>SUM(CN14:CN20)</f>
        <v>10201</v>
      </c>
      <c r="CO13" s="201">
        <f>SUM(CO14:CO20)</f>
        <v>11327</v>
      </c>
      <c r="CP13" s="201">
        <f>SUM(CP14:CP20)</f>
        <v>11688</v>
      </c>
      <c r="CQ13" s="201">
        <f t="shared" ref="CQ13:CS13" si="17">SUM(CQ14:CQ20)</f>
        <v>11861</v>
      </c>
      <c r="CR13" s="201">
        <f t="shared" si="17"/>
        <v>11306</v>
      </c>
      <c r="CS13" s="201">
        <f t="shared" si="17"/>
        <v>12208</v>
      </c>
      <c r="CT13" s="201">
        <f t="shared" ref="CT13:CX13" si="18">SUM(CT14:CT20)</f>
        <v>0</v>
      </c>
      <c r="CU13" s="201">
        <f t="shared" si="18"/>
        <v>0</v>
      </c>
      <c r="CV13" s="201">
        <f t="shared" si="18"/>
        <v>13215</v>
      </c>
      <c r="CW13" s="201">
        <f t="shared" si="18"/>
        <v>0</v>
      </c>
      <c r="CX13" s="201">
        <f t="shared" si="18"/>
        <v>9566</v>
      </c>
      <c r="CY13" s="327">
        <f>'West Detail'!E10</f>
        <v>59770.43796884016</v>
      </c>
      <c r="CZ13" s="325">
        <f>'West Detail'!G10</f>
        <v>67134.155654761911</v>
      </c>
      <c r="DA13" s="325">
        <f>'West Detail'!I10</f>
        <v>68667.325269600697</v>
      </c>
      <c r="DB13" s="325" t="e">
        <f>'West Detail'!K10</f>
        <v>#DIV/0!</v>
      </c>
      <c r="DC13" s="325" t="e">
        <f>'West Detail'!M10</f>
        <v>#DIV/0!</v>
      </c>
      <c r="DD13" s="325">
        <f>'West Detail'!O10</f>
        <v>73144.826752618857</v>
      </c>
      <c r="DE13" s="325" t="e">
        <f>'West Detail'!Q10</f>
        <v>#DIV/0!</v>
      </c>
      <c r="DF13" s="325">
        <f>'West Detail'!S10</f>
        <v>79177.212555768012</v>
      </c>
      <c r="DG13" s="327">
        <f>'West Detail'!F10</f>
        <v>3466</v>
      </c>
      <c r="DH13" s="325">
        <f>'West Detail'!H10</f>
        <v>3360</v>
      </c>
      <c r="DI13" s="325">
        <f>'West Detail'!J10</f>
        <v>3431</v>
      </c>
      <c r="DJ13" s="325">
        <f>'West Detail'!L10</f>
        <v>0</v>
      </c>
      <c r="DK13" s="325">
        <f>'West Detail'!N10</f>
        <v>0</v>
      </c>
      <c r="DL13" s="325">
        <f>'West Detail'!P10</f>
        <v>3723</v>
      </c>
      <c r="DM13" s="325">
        <f>'West Detail'!R10</f>
        <v>0</v>
      </c>
      <c r="DN13" s="325">
        <f>'West Detail'!T10</f>
        <v>3138</v>
      </c>
      <c r="DO13" s="327">
        <f>'Midwest Detail'!E10</f>
        <v>59060.013174317013</v>
      </c>
      <c r="DP13" s="325">
        <f>'Midwest Detail'!G10</f>
        <v>68022.298011545863</v>
      </c>
      <c r="DQ13" s="325">
        <f>'Midwest Detail'!I10</f>
        <v>70546.377287143201</v>
      </c>
      <c r="DR13" s="325" t="e">
        <f>'Midwest Detail'!K10</f>
        <v>#DIV/0!</v>
      </c>
      <c r="DS13" s="325" t="e">
        <f>'Midwest Detail'!M10</f>
        <v>#DIV/0!</v>
      </c>
      <c r="DT13" s="325">
        <f>'Midwest Detail'!O10</f>
        <v>74080.461328834674</v>
      </c>
      <c r="DU13" s="325" t="e">
        <f>'Midwest Detail'!Q10</f>
        <v>#DIV/0!</v>
      </c>
      <c r="DV13" s="325">
        <f>'Midwest Detail'!S10</f>
        <v>79935.304610148509</v>
      </c>
      <c r="DW13" s="372">
        <f>'Midwest Detail'!F10</f>
        <v>7211</v>
      </c>
      <c r="DX13" s="373">
        <f>'Midwest Detail'!H10</f>
        <v>7795</v>
      </c>
      <c r="DY13" s="373">
        <f>'Midwest Detail'!J10</f>
        <v>8198</v>
      </c>
      <c r="DZ13" s="373">
        <f>'Midwest Detail'!L10</f>
        <v>0</v>
      </c>
      <c r="EA13" s="373">
        <f>'Midwest Detail'!N10</f>
        <v>0</v>
      </c>
      <c r="EB13" s="373">
        <f>'Midwest Detail'!P10</f>
        <v>7706</v>
      </c>
      <c r="EC13" s="373">
        <f>'Midwest Detail'!R10</f>
        <v>0</v>
      </c>
      <c r="ED13" s="373">
        <f>'Midwest Detail'!T10</f>
        <v>6464</v>
      </c>
      <c r="EE13" s="327">
        <f>'Northeast Detail'!E10</f>
        <v>65243.399415963657</v>
      </c>
      <c r="EF13" s="325">
        <f>'Northeast Detail'!G10</f>
        <v>80086.515092502435</v>
      </c>
      <c r="EG13" s="325">
        <f>'Northeast Detail'!I10</f>
        <v>82788.203302039488</v>
      </c>
      <c r="EH13" s="325">
        <f>'Northeast Detail'!K10</f>
        <v>0</v>
      </c>
      <c r="EI13" s="325">
        <f>'Northeast Detail'!M10</f>
        <v>0</v>
      </c>
      <c r="EJ13" s="325">
        <f>'Northeast Detail'!O10</f>
        <v>84095.612117426615</v>
      </c>
      <c r="EK13" s="325">
        <f>'Northeast Detail'!Q10</f>
        <v>0</v>
      </c>
      <c r="EL13" s="325">
        <f>'Northeast Detail'!S10</f>
        <v>89925.862020415341</v>
      </c>
      <c r="EM13" s="372">
        <f>'Northeast Detail'!F10</f>
        <v>3082</v>
      </c>
      <c r="EN13" s="373">
        <f>'Northeast Detail'!H10</f>
        <v>3081</v>
      </c>
      <c r="EO13" s="373">
        <f>'Northeast Detail'!J10</f>
        <v>3089</v>
      </c>
      <c r="EP13" s="373">
        <f>'Northeast Detail'!L10</f>
        <v>0</v>
      </c>
      <c r="EQ13" s="373">
        <f>'Northeast Detail'!N10</f>
        <v>0</v>
      </c>
      <c r="ER13" s="373">
        <f>'Northeast Detail'!P10</f>
        <v>3202</v>
      </c>
      <c r="ES13" s="373">
        <f>'Northeast Detail'!R10</f>
        <v>0</v>
      </c>
      <c r="ET13" s="373">
        <f>'Northeast Detail'!T10</f>
        <v>2841</v>
      </c>
    </row>
    <row r="14" spans="1:150">
      <c r="A14" s="11" t="s">
        <v>27</v>
      </c>
      <c r="B14" s="28" t="s">
        <v>28</v>
      </c>
      <c r="C14" s="55">
        <f>(('US Detail'!U11*'US Detail'!V11)+('US Detail'!BI11*'US Detail'!BJ11)+('US Detail'!CW11*'US Detail'!CX11)+('US Detail'!EK11*'US Detail'!EL11)+('US Detail'!FY11*'US Detail'!FZ11)+('US Detail'!HM11*'US Detail'!HN11))/AB14</f>
        <v>48783.246891651863</v>
      </c>
      <c r="D14" s="55">
        <f>(('US Detail'!W11*'US Detail'!X11)+('US Detail'!BK11*'US Detail'!BL11)+('US Detail'!CY11*'US Detail'!CZ11)+('US Detail'!EM11*'US Detail'!EN11)+('US Detail'!GA11*'US Detail'!GB11)+('US Detail'!HO11*'US Detail'!HP11))/AC14</f>
        <v>48336.356701030927</v>
      </c>
      <c r="E14" s="55">
        <f>(('US Detail'!Y11*'US Detail'!Z11)+('US Detail'!BM11*'US Detail'!BN11)+('US Detail'!DA11*'US Detail'!DB11)+('US Detail'!EO11*'US Detail'!EP11)+('US Detail'!GC11*'US Detail'!GD11)+('US Detail'!HQ11*'US Detail'!HR11))/AD14</f>
        <v>49995.248142644872</v>
      </c>
      <c r="F14" s="55">
        <f>(('US Detail'!AA11*'US Detail'!AB11)+('US Detail'!BO11*'US Detail'!BP11)+('US Detail'!DC11*'US Detail'!DD11)+('US Detail'!EQ11*'US Detail'!ER11)+('US Detail'!GE11*'US Detail'!GF11)+('US Detail'!HS11*'US Detail'!HT11))/AE14</f>
        <v>51096.995884773663</v>
      </c>
      <c r="G14" s="55">
        <f>(('US Detail'!AC11*'US Detail'!AD11)+('US Detail'!BQ11*'US Detail'!BR11)+('US Detail'!DE11*'US Detail'!DF11)+('US Detail'!ES11*'US Detail'!ET11)+('US Detail'!GG11*'US Detail'!GH11)+('US Detail'!HU11*'US Detail'!HV11))/AF14</f>
        <v>53906.852731591447</v>
      </c>
      <c r="H14" s="55">
        <f>(('US Detail'!AE11*'US Detail'!AF11)+('US Detail'!BS11*'US Detail'!BT11)+('US Detail'!DG11*'US Detail'!DH11)+('US Detail'!EU11*'US Detail'!EV11)+('US Detail'!GI11*'US Detail'!GJ11)+('US Detail'!HW11*'US Detail'!HX11))/AG14</f>
        <v>55534.13636363636</v>
      </c>
      <c r="I14" s="55">
        <f>(('US Detail'!AG11*'US Detail'!AH11)+('US Detail'!BU11*'US Detail'!BV11)+('US Detail'!DI11*'US Detail'!DJ11)+('US Detail'!EW11*'US Detail'!EX11)+('US Detail'!GK11*'US Detail'!GL11)+('US Detail'!HY11*'US Detail'!HZ11))/AH14</f>
        <v>56639.484597156399</v>
      </c>
      <c r="J14" s="55">
        <f>(('US Detail'!AI11*'US Detail'!AJ11)+('US Detail'!BW11*'US Detail'!BX11)+('US Detail'!DK11*'US Detail'!DL11)+('US Detail'!EY11*'US Detail'!EZ11)+('US Detail'!GM11*'US Detail'!GN11)+('US Detail'!IA11*'US Detail'!IB11))/AI14</f>
        <v>58431.293617021278</v>
      </c>
      <c r="K14" s="55">
        <f>(('US Detail'!AL11*'US Detail'!AK11)+('US Detail'!BZ11*'US Detail'!BY11)+('US Detail'!DN11*'US Detail'!DM11)+('US Detail'!FB11*'US Detail'!FA11)+('US Detail'!GP11*'US Detail'!GO11)+('US Detail'!ID11*'US Detail'!IC11))/AJ14</f>
        <v>60020.722502522702</v>
      </c>
      <c r="L14" s="55">
        <f>(('US Detail'!AM11*'US Detail'!AN11)+('US Detail'!CA11*'US Detail'!CB11)+('US Detail'!DO11*'US Detail'!DP11)+('US Detail'!FC11*'US Detail'!FD11)+('US Detail'!GQ11*'US Detail'!GR11)+('US Detail'!IE11*'US Detail'!IF11))/AK14</f>
        <v>63704.065281899108</v>
      </c>
      <c r="M14" s="55">
        <f>(('US Detail'!AO11*'US Detail'!AP11)+('US Detail'!CC11*'US Detail'!CD11)+('US Detail'!DQ11*'US Detail'!DR11)+('US Detail'!FE11*'US Detail'!FF11)+('US Detail'!GS11*'US Detail'!GT11)+('US Detail'!IG11*'US Detail'!IH11))/AL14</f>
        <v>63140.667286245356</v>
      </c>
      <c r="N14" s="55">
        <f>(('US Detail'!AQ11*'US Detail'!AR11)+('US Detail'!CE11*'US Detail'!CF11)+('US Detail'!DS11*'US Detail'!DT11)+('US Detail'!FG11*'US Detail'!FH11)+('US Detail'!GU11*'US Detail'!GV11)+('US Detail'!II11*'US Detail'!IJ11))/AM14</f>
        <v>64169.661101836391</v>
      </c>
      <c r="O14" s="55">
        <f>(('US Detail'!AS11*'US Detail'!AT11)+('US Detail'!CG11*'US Detail'!CH11)+('US Detail'!DU11*'US Detail'!DV11)+('US Detail'!FI11*'US Detail'!FJ11)+('US Detail'!GW11*'US Detail'!GX11)+('US Detail'!IK11*'US Detail'!IL11))/AN14</f>
        <v>73625.172727272729</v>
      </c>
      <c r="P14" s="55">
        <f>(('US Detail'!AV11*'US Detail'!AU11)+('US Detail'!CJ11*'US Detail'!CI11)+('US Detail'!DX11*'US Detail'!DW11)+('US Detail'!FL11*'US Detail'!FK11)+('US Detail'!GZ11*'US Detail'!GY11)+('US Detail'!IN11*'US Detail'!IM11))/AO14</f>
        <v>67988.774494556768</v>
      </c>
      <c r="Q14" s="55">
        <f>(('US Detail'!AX11*'US Detail'!AW11)+('US Detail'!CL11*'US Detail'!CK11)+('US Detail'!DZ11*'US Detail'!DY11)+('US Detail'!FN11*'US Detail'!FM11)+('US Detail'!HB11*'US Detail'!HA11)+('US Detail'!IP11*'US Detail'!IO11))/AP14</f>
        <v>70120.572916666672</v>
      </c>
      <c r="R14" s="55">
        <f>(('US Detail'!AY11*'US Detail'!AZ11)+('US Detail'!CM11*'US Detail'!CN11)+('US Detail'!EA11*'US Detail'!EB11)+('US Detail'!FO11*'US Detail'!FP11)+('US Detail'!HC11*'US Detail'!HD11)+('US Detail'!IQ11*'US Detail'!IR11))/AQ14</f>
        <v>73014.318695106645</v>
      </c>
      <c r="S14" s="55">
        <f>(('US Detail'!BB11*'US Detail'!BA11)+('US Detail'!CP11*'US Detail'!CO11)+('US Detail'!ED11*'US Detail'!EC11)+('US Detail'!FR11*'US Detail'!FQ11)+('US Detail'!HF11*'US Detail'!HE11)+('US Detail'!IT11*'US Detail'!IS11))/AR14</f>
        <v>73303.951552795028</v>
      </c>
      <c r="T14" s="28">
        <f>'US Detail'!E11</f>
        <v>72141.460377358497</v>
      </c>
      <c r="U14" s="28">
        <f>'US Detail'!G11</f>
        <v>70779.314320388352</v>
      </c>
      <c r="V14" s="28">
        <f>'US Detail'!I11</f>
        <v>71858.252873563222</v>
      </c>
      <c r="W14" s="28">
        <f>'US Detail'!K11</f>
        <v>0</v>
      </c>
      <c r="X14" s="28">
        <f>'US Detail'!M11</f>
        <v>0</v>
      </c>
      <c r="Y14" s="28">
        <f>'US Detail'!O11</f>
        <v>75098.907109004736</v>
      </c>
      <c r="Z14" s="28">
        <f>'US Detail'!Q11</f>
        <v>0</v>
      </c>
      <c r="AA14" s="28">
        <f>'US Detail'!S11</f>
        <v>83155.899204244037</v>
      </c>
      <c r="AB14" s="54">
        <f>'US Detail'!V11+'US Detail'!BJ11+'US Detail'!CX11+'US Detail'!EL11+'US Detail'!FZ11+'US Detail'!HN11</f>
        <v>563</v>
      </c>
      <c r="AC14" s="55">
        <f>'US Detail'!X11+'US Detail'!BL11+'US Detail'!CZ11+'US Detail'!EN11+'US Detail'!GB11+'US Detail'!HP11</f>
        <v>485</v>
      </c>
      <c r="AD14" s="55">
        <f>'US Detail'!Z11+'US Detail'!BN11+'US Detail'!DB11+'US Detail'!EP11+'US Detail'!GD11+'US Detail'!HR11</f>
        <v>673</v>
      </c>
      <c r="AE14" s="55">
        <f>'US Detail'!AB11+'US Detail'!BP11+'US Detail'!DD11+'US Detail'!ER11+'US Detail'!GF11+'US Detail'!HT11</f>
        <v>729</v>
      </c>
      <c r="AF14" s="55">
        <f>('US Detail'!AD11+'US Detail'!BR11+'US Detail'!DF11+'US Detail'!ET11+'US Detail'!GH11+'US Detail'!HV11)</f>
        <v>842</v>
      </c>
      <c r="AG14" s="55">
        <f>('US Detail'!AF11+'US Detail'!BT11+'US Detail'!DH11+'US Detail'!EV11+'US Detail'!GJ11+'US Detail'!HX11)</f>
        <v>792</v>
      </c>
      <c r="AH14" s="55">
        <f>('US Detail'!AH11+'US Detail'!BV11+'US Detail'!DJ11+'US Detail'!EX11+'US Detail'!GL11+'US Detail'!HZ11)</f>
        <v>844</v>
      </c>
      <c r="AI14" s="99">
        <f>('US Detail'!AJ11+'US Detail'!BX11+'US Detail'!DL11+'US Detail'!EZ11+'US Detail'!GN11+'US Detail'!IB11)</f>
        <v>940</v>
      </c>
      <c r="AJ14" s="99">
        <f>('US Detail'!AL11+'US Detail'!BZ11+'US Detail'!DN11+'US Detail'!FB11+'US Detail'!GP11+'US Detail'!ID11)</f>
        <v>991</v>
      </c>
      <c r="AK14" s="99">
        <f>('US Detail'!AN11+'US Detail'!CB11+'US Detail'!DP11+'US Detail'!FD11+'US Detail'!GR11+'US Detail'!IF11)</f>
        <v>1011</v>
      </c>
      <c r="AL14" s="99">
        <f>('US Detail'!AP11+'US Detail'!CD11+'US Detail'!DR11+'US Detail'!FF11+'US Detail'!GT11+'US Detail'!IH11)</f>
        <v>538</v>
      </c>
      <c r="AM14" s="99">
        <f>('US Detail'!AR11+'US Detail'!CF11+'US Detail'!DT11+'US Detail'!FH11+'US Detail'!GV11+'US Detail'!IJ11)</f>
        <v>599</v>
      </c>
      <c r="AN14" s="99">
        <f>('US Detail'!AT11+'US Detail'!CH11+'US Detail'!DV11+'US Detail'!FJ11+'US Detail'!GX11+'US Detail'!IL11)</f>
        <v>110</v>
      </c>
      <c r="AO14" s="55">
        <f>('US Detail'!AV11+'US Detail'!CJ11+'US Detail'!DX11+'US Detail'!FL11+'US Detail'!GZ11+'US Detail'!IN11)</f>
        <v>643</v>
      </c>
      <c r="AP14" s="55">
        <f>'US Detail'!AX11+'US Detail'!CL11+'US Detail'!DZ11+'US Detail'!FN11+'US Detail'!HB11+'US Detail'!IP11</f>
        <v>672</v>
      </c>
      <c r="AQ14" s="55">
        <f>'US Detail'!AZ11+'US Detail'!CN11+'US Detail'!EB11+'US Detail'!FP11+'US Detail'!HD11+'US Detail'!IR11</f>
        <v>797</v>
      </c>
      <c r="AR14" s="55">
        <f>'US Detail'!BB11+'US Detail'!CP11+'US Detail'!ED11+'US Detail'!FR11+'US Detail'!HF11+'US Detail'!IT11</f>
        <v>805</v>
      </c>
      <c r="AS14" s="55">
        <f>'US Detail'!F11</f>
        <v>795</v>
      </c>
      <c r="AT14" s="55">
        <f>'US Detail'!H11</f>
        <v>824</v>
      </c>
      <c r="AU14" s="55">
        <f>'US Detail'!J11</f>
        <v>957</v>
      </c>
      <c r="AV14" s="55">
        <f>'US Detail'!L11</f>
        <v>0</v>
      </c>
      <c r="AW14" s="55">
        <f>'US Detail'!N11</f>
        <v>0</v>
      </c>
      <c r="AX14" s="55">
        <f>'US Detail'!P11</f>
        <v>1055</v>
      </c>
      <c r="AY14" s="55">
        <f>'US Detail'!R11</f>
        <v>0</v>
      </c>
      <c r="AZ14" s="55">
        <f>'US Detail'!T11</f>
        <v>754</v>
      </c>
      <c r="BA14" s="210">
        <f>(('SREB Detail'!U11*'SREB Detail'!V11)+('SREB Detail'!BI11*'SREB Detail'!BJ11)+('SREB Detail'!CW11*'SREB Detail'!CX11)+('SREB Detail'!EK11*'SREB Detail'!EL11)+('SREB Detail'!FY11*'SREB Detail'!FZ11)+('SREB Detail'!HM11*'SREB Detail'!HN11))/BZ14</f>
        <v>45219.341176470589</v>
      </c>
      <c r="BB14" s="55">
        <f>(('SREB Detail'!W11*'SREB Detail'!X11)+('SREB Detail'!BK11*'SREB Detail'!BL11)+('SREB Detail'!CY11*'SREB Detail'!CZ11)+('SREB Detail'!EM11*'SREB Detail'!EN11)+('SREB Detail'!GA11*'SREB Detail'!GB11)+('SREB Detail'!HO11*'SREB Detail'!HP11))/CA14</f>
        <v>47672.271844660194</v>
      </c>
      <c r="BC14" s="55">
        <f>(('SREB Detail'!Y11*'SREB Detail'!Z11)+('SREB Detail'!BM11*'SREB Detail'!BN11)+('SREB Detail'!DA11*'SREB Detail'!DB11)+('SREB Detail'!EO11*'SREB Detail'!EP11)+('SREB Detail'!GC11*'SREB Detail'!GD11)+('SREB Detail'!HQ11*'SREB Detail'!HR11))/CB14</f>
        <v>49084.29069767442</v>
      </c>
      <c r="BD14" s="55">
        <f>(('SREB Detail'!AA11*'SREB Detail'!AB11)+('SREB Detail'!BO11*'SREB Detail'!BP11)+('SREB Detail'!DC11*'SREB Detail'!DD11)+('SREB Detail'!EQ11*'SREB Detail'!ER11)+('SREB Detail'!GE11*'SREB Detail'!GF11)+('SREB Detail'!HS11*'SREB Detail'!HT11))/CC14</f>
        <v>50553.823529411762</v>
      </c>
      <c r="BE14" s="55">
        <f>(('SREB Detail'!AC11*'SREB Detail'!AD11)+('SREB Detail'!BQ11*'SREB Detail'!BR11)+('SREB Detail'!DE11*'SREB Detail'!DF11)+('SREB Detail'!ES11*'SREB Detail'!ET11)+('SREB Detail'!GG11*'SREB Detail'!GH11)+('SREB Detail'!HU11*'SREB Detail'!HV11))/CD14</f>
        <v>52085.195804195806</v>
      </c>
      <c r="BF14" s="55">
        <f>(('SREB Detail'!AE11*'SREB Detail'!AF11)+('SREB Detail'!BS11*'SREB Detail'!BT11)+('SREB Detail'!DG11*'SREB Detail'!DH11)+('SREB Detail'!EU11*'SREB Detail'!EV11)+('SREB Detail'!GI11*'SREB Detail'!GJ11)+('SREB Detail'!HW11*'SREB Detail'!HX11))/CE14</f>
        <v>55112.7</v>
      </c>
      <c r="BG14" s="55">
        <f>(('SREB Detail'!AG11*'SREB Detail'!AH11)+('SREB Detail'!BU11*'SREB Detail'!BV11)+('SREB Detail'!DI11*'SREB Detail'!DJ11)+('SREB Detail'!EW11*'SREB Detail'!EX11)+('SREB Detail'!GK11*'SREB Detail'!GL11)+('SREB Detail'!HY11*'SREB Detail'!HZ11))/CF14</f>
        <v>55741.245901639348</v>
      </c>
      <c r="BH14" s="55">
        <f>(('SREB Detail'!AI11*'SREB Detail'!AJ11)+('SREB Detail'!BW11*'SREB Detail'!BX11)+('SREB Detail'!DK11*'SREB Detail'!DL11)+('SREB Detail'!EY11*'SREB Detail'!EZ11)+('SREB Detail'!GM11*'SREB Detail'!GN11)+('SREB Detail'!IA11*'SREB Detail'!IB11))/CG14</f>
        <v>58319.439024390245</v>
      </c>
      <c r="BI14" s="55">
        <f>(('SREB Detail'!AL11*'SREB Detail'!AK11)+('SREB Detail'!BZ11*'SREB Detail'!BY11)+('SREB Detail'!DN11*'SREB Detail'!DM11)+('SREB Detail'!FB11*'SREB Detail'!FA11)+('SREB Detail'!GP11*'SREB Detail'!GO11)+('SREB Detail'!ID11*'SREB Detail'!IC11))/CH14</f>
        <v>61699.339869281044</v>
      </c>
      <c r="BJ14" s="55">
        <f>(('SREB Detail'!AM11*'SREB Detail'!AN11)+('SREB Detail'!CA11*'SREB Detail'!CB11)+('SREB Detail'!DO11*'SREB Detail'!DP11)+('SREB Detail'!FC11*'SREB Detail'!FD11)+('SREB Detail'!GQ11*'SREB Detail'!GR11)+('SREB Detail'!IE11*'SREB Detail'!IF11))/CI14</f>
        <v>63600.778523489935</v>
      </c>
      <c r="BK14" s="55">
        <f>(('SREB Detail'!AO11*'SREB Detail'!AP11)+('SREB Detail'!CC11*'SREB Detail'!CD11)+('SREB Detail'!DQ11*'SREB Detail'!DR11)+('SREB Detail'!FE11*'SREB Detail'!FF11)+('SREB Detail'!GS11*'SREB Detail'!GT11)+('SREB Detail'!IG11*'SREB Detail'!IH11))/CJ14</f>
        <v>66115.015625</v>
      </c>
      <c r="BL14" s="55">
        <f>(('SREB Detail'!AQ11*'SREB Detail'!AR11)+('SREB Detail'!CE11*'SREB Detail'!CF11)+('SREB Detail'!DS11*'SREB Detail'!DT11)+('SREB Detail'!FG11*'SREB Detail'!FH11)+('SREB Detail'!GU11*'SREB Detail'!GV11)+('SREB Detail'!II11*'SREB Detail'!IJ11))/CK14</f>
        <v>63614.4126984127</v>
      </c>
      <c r="BM14" s="55">
        <f>(('SREB Detail'!AS11*'SREB Detail'!AT11)+('SREB Detail'!CG11*'SREB Detail'!CH11)+('SREB Detail'!DU11*'SREB Detail'!DV11)+('SREB Detail'!FI11*'SREB Detail'!FJ11)+('SREB Detail'!GW11*'SREB Detail'!GX11)+('SREB Detail'!IK11*'SREB Detail'!IL11))/CL14</f>
        <v>73625.172727272729</v>
      </c>
      <c r="BN14" s="55">
        <f>(('SREB Detail'!AU11*'SREB Detail'!AV11)+('SREB Detail'!CI11*'SREB Detail'!CJ11)+('SREB Detail'!DW11*'SREB Detail'!DX11)+('SREB Detail'!FK11*'SREB Detail'!FL11)+('SREB Detail'!GY11*'SREB Detail'!GZ11)+('SREB Detail'!IM11*'SREB Detail'!IN11))/CM14</f>
        <v>70901.258064516136</v>
      </c>
      <c r="BO14" s="55">
        <f>(('SREB Detail'!AX11*'SREB Detail'!AW11)+('SREB Detail'!CL11*'SREB Detail'!CK11)+('SREB Detail'!DZ11*'SREB Detail'!DY11)+('SREB Detail'!FN11*'SREB Detail'!FM11)+('SREB Detail'!HB11*'SREB Detail'!HA11)+('SREB Detail'!IP11*'SREB Detail'!IO11))/CN14</f>
        <v>72699.901408450707</v>
      </c>
      <c r="BP14" s="55">
        <f>(('SREB Detail'!AY11*'SREB Detail'!AZ11)+('SREB Detail'!CM11*'SREB Detail'!CN11)+('SREB Detail'!EA11*'SREB Detail'!EB11)+('SREB Detail'!FO11*'SREB Detail'!FP11)+('SREB Detail'!HD11*'SREB Detail'!HB11)+('SREB Detail'!IR11*'SREB Detail'!IQ11))/CO14</f>
        <v>73210.34507042254</v>
      </c>
      <c r="BQ14" s="55">
        <f>(('SREB Detail'!BB11*'SREB Detail'!BA11)+('SREB Detail'!CP11*'SREB Detail'!CO11)+('SREB Detail'!ED11*'SREB Detail'!EC11)+('SREB Detail'!FR11*'SREB Detail'!FQ11)+('SREB Detail'!HF11*'SREB Detail'!HE11)+('SREB Detail'!IS11*'SREB Detail'!IT11))/CP14</f>
        <v>73316.574803149604</v>
      </c>
      <c r="BR14" s="28">
        <f>'SREB Detail'!E11</f>
        <v>71664.429577464791</v>
      </c>
      <c r="BS14" s="28">
        <f>'SREB Detail'!G11</f>
        <v>71063.838509316774</v>
      </c>
      <c r="BT14" s="28">
        <f>'SREB Detail'!I11</f>
        <v>69823.526011560694</v>
      </c>
      <c r="BU14" s="28">
        <f>'SREB Detail'!K11</f>
        <v>0</v>
      </c>
      <c r="BV14" s="28">
        <f>'SREB Detail'!M11</f>
        <v>0</v>
      </c>
      <c r="BW14" s="28">
        <f>'SREB Detail'!O11</f>
        <v>69858.791855203614</v>
      </c>
      <c r="BX14" s="28">
        <f>'SREB Detail'!Q11</f>
        <v>0</v>
      </c>
      <c r="BY14" s="28">
        <f>'SREB Detail'!S11</f>
        <v>79967.172413793101</v>
      </c>
      <c r="BZ14" s="210">
        <f>'SREB Detail'!V11+'SREB Detail'!BJ11+'SREB Detail'!CX11+'SREB Detail'!EL11+'SREB Detail'!FZ11+'SREB Detail'!HN11</f>
        <v>85</v>
      </c>
      <c r="CA14" s="55">
        <f>'SREB Detail'!X11+'SREB Detail'!BL11+'SREB Detail'!CZ11+'SREB Detail'!EN11+'SREB Detail'!GB11+'SREB Detail'!HP11</f>
        <v>103</v>
      </c>
      <c r="CB14" s="55">
        <f>'SREB Detail'!Z11+'SREB Detail'!BN11+'SREB Detail'!DB11+'SREB Detail'!EP11+'SREB Detail'!GD11+'SREB Detail'!HR11</f>
        <v>86</v>
      </c>
      <c r="CC14" s="55">
        <f>'SREB Detail'!AB11+'SREB Detail'!BP11+'SREB Detail'!DD11+'SREB Detail'!ER11+'SREB Detail'!GF11+'SREB Detail'!HT11</f>
        <v>102</v>
      </c>
      <c r="CD14" s="55">
        <f>('SREB Detail'!AD11+'SREB Detail'!BR11+'SREB Detail'!DF11+'SREB Detail'!ET11+'SREB Detail'!GH11+'SREB Detail'!HV11)</f>
        <v>143</v>
      </c>
      <c r="CE14" s="55">
        <f>('SREB Detail'!AF11+'SREB Detail'!BT11+'SREB Detail'!DH11+'SREB Detail'!EV11+'SREB Detail'!GJ11+'SREB Detail'!HX11)</f>
        <v>110</v>
      </c>
      <c r="CF14" s="55">
        <f>('SREB Detail'!AH11+'SREB Detail'!BV11+'SREB Detail'!DJ11+'SREB Detail'!EX11+'SREB Detail'!GL11+'SREB Detail'!HZ11)</f>
        <v>122</v>
      </c>
      <c r="CG14" s="99">
        <f>('SREB Detail'!AJ11+'SREB Detail'!BX11+'SREB Detail'!DL11+'SREB Detail'!EZ11+'SREB Detail'!GN11+'SREB Detail'!IB11)</f>
        <v>123</v>
      </c>
      <c r="CH14" s="55">
        <f>('SREB Detail'!AL11+'SREB Detail'!BZ11+'SREB Detail'!DN11+'SREB Detail'!FB11+'SREB Detail'!GP11+'SREB Detail'!ID11)</f>
        <v>153</v>
      </c>
      <c r="CI14" s="55">
        <f>('SREB Detail'!AN11+'SREB Detail'!CB11+'SREB Detail'!DP11+'SREB Detail'!FD11+'SREB Detail'!GR11+'SREB Detail'!IF11)</f>
        <v>149</v>
      </c>
      <c r="CJ14" s="55">
        <f>('SREB Detail'!AP11+'SREB Detail'!CD11+'SREB Detail'!DR11+'SREB Detail'!FF11+'SREB Detail'!GT11+'SREB Detail'!IH11)</f>
        <v>64</v>
      </c>
      <c r="CK14" s="55">
        <f>('SREB Detail'!AR11+'SREB Detail'!CF11+'SREB Detail'!DT11+'SREB Detail'!FH11+'SREB Detail'!GV11+'SREB Detail'!IJ11)</f>
        <v>126</v>
      </c>
      <c r="CL14" s="55">
        <f>('SREB Detail'!AT11+'SREB Detail'!CH11+'SREB Detail'!DV11+'SREB Detail'!FJ11+'SREB Detail'!GX11+'SREB Detail'!IL11)</f>
        <v>110</v>
      </c>
      <c r="CM14" s="55">
        <f>('SREB Detail'!AV11+'SREB Detail'!CJ11+'SREB Detail'!DX11+'SREB Detail'!FL11+'SREB Detail'!GZ11+'SREB Detail'!IN11)</f>
        <v>124</v>
      </c>
      <c r="CN14" s="55">
        <f>'SREB Detail'!AX11+'SREB Detail'!CL11+'SREB Detail'!DZ11+'SREB Detail'!FN11+'SREB Detail'!HB11+'SREB Detail'!IP11</f>
        <v>71</v>
      </c>
      <c r="CO14" s="55">
        <f>'SREB Detail'!AZ11+'SREB Detail'!CN11+'SREB Detail'!EB11+'SREB Detail'!FP11+'SREB Detail'!HD11+'SREB Detail'!IR11</f>
        <v>142</v>
      </c>
      <c r="CP14" s="55">
        <f>'SREB Detail'!BB11+'SREB Detail'!CP11+'SREB Detail'!ED11+'SREB Detail'!FR11+'SREB Detail'!HF11+'SREB Detail'!IT11</f>
        <v>127</v>
      </c>
      <c r="CQ14" s="55">
        <f>'SREB Detail'!F11</f>
        <v>142</v>
      </c>
      <c r="CR14" s="55">
        <f>'SREB Detail'!H11</f>
        <v>161</v>
      </c>
      <c r="CS14" s="55">
        <f>'SREB Detail'!J11</f>
        <v>173</v>
      </c>
      <c r="CT14" s="55">
        <f>'SREB Detail'!L11</f>
        <v>0</v>
      </c>
      <c r="CU14" s="55">
        <f>'SREB Detail'!N11</f>
        <v>0</v>
      </c>
      <c r="CV14" s="55">
        <f>'SREB Detail'!P11</f>
        <v>221</v>
      </c>
      <c r="CW14" s="55">
        <f>'SREB Detail'!R11</f>
        <v>0</v>
      </c>
      <c r="CX14" s="55">
        <f>'SREB Detail'!T11</f>
        <v>145</v>
      </c>
      <c r="CY14" s="32">
        <f>'West Detail'!E11</f>
        <v>72477.135245901634</v>
      </c>
      <c r="CZ14" s="28">
        <f>'West Detail'!G11</f>
        <v>69963.441767068274</v>
      </c>
      <c r="DA14" s="28">
        <f>'West Detail'!I11</f>
        <v>70505.269102990031</v>
      </c>
      <c r="DB14" s="28">
        <f>'West Detail'!K11</f>
        <v>0</v>
      </c>
      <c r="DC14" s="28">
        <f>'West Detail'!M11</f>
        <v>0</v>
      </c>
      <c r="DD14" s="28">
        <f>'West Detail'!O11</f>
        <v>72831.383480825956</v>
      </c>
      <c r="DE14" s="28">
        <f>'West Detail'!Q11</f>
        <v>0</v>
      </c>
      <c r="DF14" s="28">
        <f>'West Detail'!S11</f>
        <v>82043.53211009175</v>
      </c>
      <c r="DG14" s="32">
        <f>'West Detail'!F11</f>
        <v>244</v>
      </c>
      <c r="DH14" s="28">
        <f>'West Detail'!H11</f>
        <v>249</v>
      </c>
      <c r="DI14" s="28">
        <f>'West Detail'!J11</f>
        <v>301</v>
      </c>
      <c r="DJ14" s="28">
        <f>'West Detail'!L11</f>
        <v>0</v>
      </c>
      <c r="DK14" s="28">
        <f>'West Detail'!N11</f>
        <v>0</v>
      </c>
      <c r="DL14" s="28">
        <f>'West Detail'!P11</f>
        <v>339</v>
      </c>
      <c r="DM14" s="28">
        <f>'West Detail'!R11</f>
        <v>0</v>
      </c>
      <c r="DN14" s="28">
        <f>'West Detail'!T11</f>
        <v>218</v>
      </c>
      <c r="DO14" s="32">
        <f>'Midwest Detail'!E11</f>
        <v>68649.211111111115</v>
      </c>
      <c r="DP14" s="28">
        <f>'Midwest Detail'!G11</f>
        <v>68286.969696969696</v>
      </c>
      <c r="DQ14" s="28">
        <f>'Midwest Detail'!I11</f>
        <v>71282.469168900803</v>
      </c>
      <c r="DR14" s="28">
        <f>'Midwest Detail'!K11</f>
        <v>0</v>
      </c>
      <c r="DS14" s="28">
        <f>'Midwest Detail'!M11</f>
        <v>0</v>
      </c>
      <c r="DT14" s="28">
        <f>'Midwest Detail'!O11</f>
        <v>76098.493670886077</v>
      </c>
      <c r="DU14" s="28">
        <f>'Midwest Detail'!Q11</f>
        <v>0</v>
      </c>
      <c r="DV14" s="28">
        <f>'Midwest Detail'!S11</f>
        <v>82637.710801393725</v>
      </c>
      <c r="DW14" s="376">
        <f>'Midwest Detail'!F11</f>
        <v>270</v>
      </c>
      <c r="DX14" s="377">
        <f>'Midwest Detail'!H11</f>
        <v>330</v>
      </c>
      <c r="DY14" s="377">
        <f>'Midwest Detail'!J11</f>
        <v>373</v>
      </c>
      <c r="DZ14" s="377">
        <f>'Midwest Detail'!L11</f>
        <v>0</v>
      </c>
      <c r="EA14" s="377">
        <f>'Midwest Detail'!N11</f>
        <v>0</v>
      </c>
      <c r="EB14" s="377">
        <f>'Midwest Detail'!P11</f>
        <v>395</v>
      </c>
      <c r="EC14" s="377">
        <f>'Midwest Detail'!R11</f>
        <v>0</v>
      </c>
      <c r="ED14" s="377">
        <f>'Midwest Detail'!T11</f>
        <v>287</v>
      </c>
      <c r="EE14" s="32">
        <f>'Northeast Detail'!E11</f>
        <v>79538.517857142855</v>
      </c>
      <c r="EF14" s="28">
        <f>'Northeast Detail'!G11</f>
        <v>78645.289156626503</v>
      </c>
      <c r="EG14" s="28">
        <f>'Northeast Detail'!I11</f>
        <v>83510.03</v>
      </c>
      <c r="EH14" s="28">
        <f>'Northeast Detail'!K11</f>
        <v>0</v>
      </c>
      <c r="EI14" s="28">
        <f>'Northeast Detail'!M11</f>
        <v>0</v>
      </c>
      <c r="EJ14" s="28">
        <f>'Northeast Detail'!O11</f>
        <v>88952.768421052635</v>
      </c>
      <c r="EK14" s="28">
        <f>'Northeast Detail'!Q11</f>
        <v>0</v>
      </c>
      <c r="EL14" s="28">
        <f>'Northeast Detail'!S11</f>
        <v>89543.345794392517</v>
      </c>
      <c r="EM14" s="376">
        <f>'Northeast Detail'!F11</f>
        <v>112</v>
      </c>
      <c r="EN14" s="377">
        <f>'Northeast Detail'!H11</f>
        <v>83</v>
      </c>
      <c r="EO14" s="377">
        <f>'Northeast Detail'!J11</f>
        <v>100</v>
      </c>
      <c r="EP14" s="377">
        <f>'Northeast Detail'!L11</f>
        <v>0</v>
      </c>
      <c r="EQ14" s="377">
        <f>'Northeast Detail'!N11</f>
        <v>0</v>
      </c>
      <c r="ER14" s="377">
        <f>'Northeast Detail'!P11</f>
        <v>95</v>
      </c>
      <c r="ES14" s="377">
        <f>'Northeast Detail'!R11</f>
        <v>0</v>
      </c>
      <c r="ET14" s="377">
        <f>'Northeast Detail'!T11</f>
        <v>107</v>
      </c>
    </row>
    <row r="15" spans="1:150">
      <c r="A15" s="11" t="s">
        <v>29</v>
      </c>
      <c r="B15" s="11" t="s">
        <v>30</v>
      </c>
      <c r="C15" s="55">
        <f>(('US Detail'!U12*'US Detail'!V12)+('US Detail'!BI12*'US Detail'!BJ12)+('US Detail'!CW12*'US Detail'!CX12)+('US Detail'!EK12*'US Detail'!EL12)+('US Detail'!FY12*'US Detail'!FZ12)+('US Detail'!HM12*'US Detail'!HN12))/AB15</f>
        <v>41981.975469728604</v>
      </c>
      <c r="D15" s="55">
        <f>(('US Detail'!W12*'US Detail'!X12)+('US Detail'!BK12*'US Detail'!BL12)+('US Detail'!CY12*'US Detail'!CZ12)+('US Detail'!EM12*'US Detail'!EN12)+('US Detail'!GA12*'US Detail'!GB12)+('US Detail'!HO12*'US Detail'!HP12))/AC15</f>
        <v>42595.70098803952</v>
      </c>
      <c r="E15" s="55">
        <f>(('US Detail'!Y12*'US Detail'!Z12)+('US Detail'!BM12*'US Detail'!BN12)+('US Detail'!DA12*'US Detail'!DB12)+('US Detail'!EO12*'US Detail'!EP12)+('US Detail'!GC12*'US Detail'!GD12)+('US Detail'!HQ12*'US Detail'!HR12))/AD15</f>
        <v>45286.048590864921</v>
      </c>
      <c r="F15" s="55">
        <f>(('US Detail'!AA12*'US Detail'!AB12)+('US Detail'!BO12*'US Detail'!BP12)+('US Detail'!DC12*'US Detail'!DD12)+('US Detail'!EQ12*'US Detail'!ER12)+('US Detail'!GE12*'US Detail'!GF12)+('US Detail'!HS12*'US Detail'!HT12))/AE15</f>
        <v>45964.13776015857</v>
      </c>
      <c r="G15" s="55">
        <f>(('US Detail'!AC12*'US Detail'!AD12)+('US Detail'!BQ12*'US Detail'!BR12)+('US Detail'!DE12*'US Detail'!DF12)+('US Detail'!ES12*'US Detail'!ET12)+('US Detail'!GG12*'US Detail'!GH12)+('US Detail'!HU12*'US Detail'!HV12))/AF15</f>
        <v>47880.584181313599</v>
      </c>
      <c r="H15" s="55">
        <f>(('US Detail'!AE12*'US Detail'!AF12)+('US Detail'!BS12*'US Detail'!BT12)+('US Detail'!DG12*'US Detail'!DH12)+('US Detail'!EU12*'US Detail'!EV12)+('US Detail'!GI12*'US Detail'!GJ12)+('US Detail'!HW12*'US Detail'!HX12))/AG15</f>
        <v>49382.448761534724</v>
      </c>
      <c r="I15" s="55">
        <f>(('US Detail'!AG12*'US Detail'!AH12)+('US Detail'!BU12*'US Detail'!BV12)+('US Detail'!DI12*'US Detail'!DJ12)+('US Detail'!EW12*'US Detail'!EX12)+('US Detail'!GK12*'US Detail'!GL12)+('US Detail'!HY12*'US Detail'!HZ12))/AH15</f>
        <v>52109.233606557376</v>
      </c>
      <c r="J15" s="55">
        <f>(('US Detail'!AI12*'US Detail'!AJ12)+('US Detail'!BW12*'US Detail'!BX12)+('US Detail'!DK12*'US Detail'!DL12)+('US Detail'!EY12*'US Detail'!EZ12)+('US Detail'!GM12*'US Detail'!GN12)+('US Detail'!IA12*'US Detail'!IB12))/AI15</f>
        <v>54294.615537848607</v>
      </c>
      <c r="K15" s="55">
        <f>(('US Detail'!AL12*'US Detail'!AK12)+('US Detail'!BZ12*'US Detail'!BY12)+('US Detail'!DN12*'US Detail'!DM12)+('US Detail'!FB12*'US Detail'!FA12)+('US Detail'!GP12*'US Detail'!GO12)+('US Detail'!ID12*'US Detail'!IC12))/AJ15</f>
        <v>56033.96386115074</v>
      </c>
      <c r="L15" s="55">
        <f>(('US Detail'!AM12*'US Detail'!AN12)+('US Detail'!CA12*'US Detail'!CB12)+('US Detail'!DO12*'US Detail'!DP12)+('US Detail'!FC12*'US Detail'!FD12)+('US Detail'!GQ12*'US Detail'!GR12)+('US Detail'!IE12*'US Detail'!IF12))/AK15</f>
        <v>58095.381878557877</v>
      </c>
      <c r="M15" s="55">
        <f>(('US Detail'!AO12*'US Detail'!AP12)+('US Detail'!CC12*'US Detail'!CD12)+('US Detail'!DQ12*'US Detail'!DR12)+('US Detail'!FE12*'US Detail'!FF12)+('US Detail'!GS12*'US Detail'!GT12)+('US Detail'!IG12*'US Detail'!IH12))/AL15</f>
        <v>54882.679508196721</v>
      </c>
      <c r="N15" s="55">
        <f>(('US Detail'!AQ12*'US Detail'!AR12)+('US Detail'!CE12*'US Detail'!CF12)+('US Detail'!DS12*'US Detail'!DT12)+('US Detail'!FG12*'US Detail'!FH12)+('US Detail'!GU12*'US Detail'!GV12)+('US Detail'!II12*'US Detail'!IJ12))/AM15</f>
        <v>57637.53289473684</v>
      </c>
      <c r="O15" s="55">
        <f>(('US Detail'!AS12*'US Detail'!AT12)+('US Detail'!CG12*'US Detail'!CH12)+('US Detail'!DU12*'US Detail'!DV12)+('US Detail'!FI12*'US Detail'!FJ12)+('US Detail'!GW12*'US Detail'!GX12)+('US Detail'!IK12*'US Detail'!IL12))/AN15</f>
        <v>58767.239888423988</v>
      </c>
      <c r="P15" s="55">
        <f>(('US Detail'!AV12*'US Detail'!AU12)+('US Detail'!CJ12*'US Detail'!CI12)+('US Detail'!DX12*'US Detail'!DW12)+('US Detail'!FL12*'US Detail'!FK12)+('US Detail'!GZ12*'US Detail'!GY12)+('US Detail'!IN12*'US Detail'!IM12))/AO15</f>
        <v>59965.952739726024</v>
      </c>
      <c r="Q15" s="55">
        <f>(('US Detail'!AX12*'US Detail'!AW12)+('US Detail'!CL12*'US Detail'!CK12)+('US Detail'!DZ12*'US Detail'!DY12)+('US Detail'!FN12*'US Detail'!FM12)+('US Detail'!HB12*'US Detail'!HA12)+('US Detail'!IP12*'US Detail'!IO12))/AP15</f>
        <v>61911.522522522522</v>
      </c>
      <c r="R15" s="55">
        <f>(('US Detail'!AY12*'US Detail'!AZ12)+('US Detail'!CM12*'US Detail'!CN12)+('US Detail'!EA12*'US Detail'!EB12)+('US Detail'!FO12*'US Detail'!FP12)+('US Detail'!HC12*'US Detail'!HD12)+('US Detail'!IQ12*'US Detail'!IR12))/AQ15</f>
        <v>63777.203257328991</v>
      </c>
      <c r="S15" s="55">
        <f>(('US Detail'!BB12*'US Detail'!BA12)+('US Detail'!CP12*'US Detail'!CO12)+('US Detail'!ED12*'US Detail'!EC12)+('US Detail'!FR12*'US Detail'!FQ12)+('US Detail'!HF12*'US Detail'!HE12)+('US Detail'!IT12*'US Detail'!IS12))/AR15</f>
        <v>65775.246550689859</v>
      </c>
      <c r="T15" s="28">
        <f>'US Detail'!E12</f>
        <v>65916.638809387528</v>
      </c>
      <c r="U15" s="28">
        <f>'US Detail'!G12</f>
        <v>65707.401018459583</v>
      </c>
      <c r="V15" s="28">
        <f>'US Detail'!I12</f>
        <v>67341.021223470656</v>
      </c>
      <c r="W15" s="28">
        <f>'US Detail'!K12</f>
        <v>0</v>
      </c>
      <c r="X15" s="28">
        <f>'US Detail'!M12</f>
        <v>0</v>
      </c>
      <c r="Y15" s="28">
        <f>'US Detail'!O12</f>
        <v>70714.515605493129</v>
      </c>
      <c r="Z15" s="28">
        <f>'US Detail'!Q12</f>
        <v>0</v>
      </c>
      <c r="AA15" s="28">
        <f>'US Detail'!S12</f>
        <v>77606.775677896469</v>
      </c>
      <c r="AB15" s="54">
        <f>'US Detail'!V12+'US Detail'!BJ12+'US Detail'!CX12+'US Detail'!EL12+'US Detail'!FZ12+'US Detail'!HN12</f>
        <v>1916</v>
      </c>
      <c r="AC15" s="55">
        <f>'US Detail'!X12+'US Detail'!BL12+'US Detail'!CZ12+'US Detail'!EN12+'US Detail'!GB12+'US Detail'!HP12</f>
        <v>1923</v>
      </c>
      <c r="AD15" s="55">
        <f>'US Detail'!Z12+'US Detail'!BN12+'US Detail'!DB12+'US Detail'!EP12+'US Detail'!GD12+'US Detail'!HR12</f>
        <v>2058</v>
      </c>
      <c r="AE15" s="55">
        <f>'US Detail'!AB12+'US Detail'!BP12+'US Detail'!DD12+'US Detail'!ER12+'US Detail'!GF12+'US Detail'!HT12</f>
        <v>2018</v>
      </c>
      <c r="AF15" s="55">
        <f>('US Detail'!AD12+'US Detail'!BR12+'US Detail'!DF12+'US Detail'!ET12+'US Detail'!GH12+'US Detail'!HV12)</f>
        <v>2162</v>
      </c>
      <c r="AG15" s="55">
        <f>('US Detail'!AF12+'US Detail'!BT12+'US Detail'!DH12+'US Detail'!EV12+'US Detail'!GJ12+'US Detail'!HX12)</f>
        <v>2059</v>
      </c>
      <c r="AH15" s="55">
        <f>('US Detail'!AH12+'US Detail'!BV12+'US Detail'!DJ12+'US Detail'!EX12+'US Detail'!GL12+'US Detail'!HZ12)</f>
        <v>1952</v>
      </c>
      <c r="AI15" s="55">
        <f>('US Detail'!AJ12+'US Detail'!BX12+'US Detail'!DL12+'US Detail'!EZ12+'US Detail'!GN12+'US Detail'!IB12)</f>
        <v>2008</v>
      </c>
      <c r="AJ15" s="55">
        <f>('US Detail'!AL12+'US Detail'!BZ12+'US Detail'!DN12+'US Detail'!FB12+'US Detail'!GP12+'US Detail'!ID12)</f>
        <v>2103</v>
      </c>
      <c r="AK15" s="55">
        <f>('US Detail'!AN12+'US Detail'!CB12+'US Detail'!DP12+'US Detail'!FD12+'US Detail'!GR12+'US Detail'!IF12)</f>
        <v>2108</v>
      </c>
      <c r="AL15" s="55">
        <f>('US Detail'!AP12+'US Detail'!CD12+'US Detail'!DR12+'US Detail'!FF12+'US Detail'!GT12+'US Detail'!IH12)</f>
        <v>1220</v>
      </c>
      <c r="AM15" s="55">
        <f>('US Detail'!AR12+'US Detail'!CF12+'US Detail'!DT12+'US Detail'!FH12+'US Detail'!GV12+'US Detail'!IJ12)</f>
        <v>1368</v>
      </c>
      <c r="AN15" s="55">
        <f>('US Detail'!AT12+'US Detail'!CH12+'US Detail'!DV12+'US Detail'!FJ12+'US Detail'!GX12+'US Detail'!IL12)</f>
        <v>717</v>
      </c>
      <c r="AO15" s="55">
        <f>('US Detail'!AV12+'US Detail'!CJ12+'US Detail'!DX12+'US Detail'!FL12+'US Detail'!GZ12+'US Detail'!IN12)</f>
        <v>1460</v>
      </c>
      <c r="AP15" s="55">
        <f>'US Detail'!AX12+'US Detail'!CL12+'US Detail'!DZ12+'US Detail'!FN12+'US Detail'!HB12+'US Detail'!IP12</f>
        <v>1443</v>
      </c>
      <c r="AQ15" s="55">
        <f>'US Detail'!AZ12+'US Detail'!CN12+'US Detail'!EB12+'US Detail'!FP12+'US Detail'!HD12+'US Detail'!IR12</f>
        <v>1535</v>
      </c>
      <c r="AR15" s="55">
        <f>'US Detail'!BB12+'US Detail'!CP12+'US Detail'!ED12+'US Detail'!FR12+'US Detail'!HF12+'US Detail'!IT12</f>
        <v>1667</v>
      </c>
      <c r="AS15" s="55">
        <f>'US Detail'!F12</f>
        <v>1747</v>
      </c>
      <c r="AT15" s="55">
        <f>'US Detail'!H12</f>
        <v>1571</v>
      </c>
      <c r="AU15" s="55">
        <f>'US Detail'!J12</f>
        <v>1602</v>
      </c>
      <c r="AV15" s="55">
        <f>'US Detail'!L12</f>
        <v>0</v>
      </c>
      <c r="AW15" s="55">
        <f>'US Detail'!N12</f>
        <v>0</v>
      </c>
      <c r="AX15" s="55">
        <f>'US Detail'!P12</f>
        <v>1602</v>
      </c>
      <c r="AY15" s="55">
        <f>'US Detail'!R12</f>
        <v>0</v>
      </c>
      <c r="AZ15" s="55">
        <f>'US Detail'!T12</f>
        <v>1217</v>
      </c>
      <c r="BA15" s="210">
        <f>(('SREB Detail'!U12*'SREB Detail'!V12)+('SREB Detail'!BI12*'SREB Detail'!BJ12)+('SREB Detail'!CW12*'SREB Detail'!CX12)+('SREB Detail'!EK12*'SREB Detail'!EL12)+('SREB Detail'!FY12*'SREB Detail'!FZ12)+('SREB Detail'!HM12*'SREB Detail'!HN12))/BZ15</f>
        <v>40248.854755784065</v>
      </c>
      <c r="BB15" s="55">
        <f>(('SREB Detail'!W12*'SREB Detail'!X12)+('SREB Detail'!BK12*'SREB Detail'!BL12)+('SREB Detail'!CY12*'SREB Detail'!CZ12)+('SREB Detail'!EM12*'SREB Detail'!EN12)+('SREB Detail'!GA12*'SREB Detail'!GB12)+('SREB Detail'!HO12*'SREB Detail'!HP12))/CA15</f>
        <v>40879.284103720405</v>
      </c>
      <c r="BC15" s="55">
        <f>(('SREB Detail'!Y12*'SREB Detail'!Z12)+('SREB Detail'!BM12*'SREB Detail'!BN12)+('SREB Detail'!DA12*'SREB Detail'!DB12)+('SREB Detail'!EO12*'SREB Detail'!EP12)+('SREB Detail'!GC12*'SREB Detail'!GD12)+('SREB Detail'!HQ12*'SREB Detail'!HR12))/CB15</f>
        <v>43153.554660529342</v>
      </c>
      <c r="BD15" s="55">
        <f>(('SREB Detail'!AA12*'SREB Detail'!AB12)+('SREB Detail'!BO12*'SREB Detail'!BP12)+('SREB Detail'!DC12*'SREB Detail'!DD12)+('SREB Detail'!EQ12*'SREB Detail'!ER12)+('SREB Detail'!GE12*'SREB Detail'!GF12)+('SREB Detail'!HS12*'SREB Detail'!HT12))/CC15</f>
        <v>43859.809267241377</v>
      </c>
      <c r="BE15" s="55">
        <f>(('SREB Detail'!AC12*'SREB Detail'!AD12)+('SREB Detail'!BQ12*'SREB Detail'!BR12)+('SREB Detail'!DE12*'SREB Detail'!DF12)+('SREB Detail'!ES12*'SREB Detail'!ET12)+('SREB Detail'!GG12*'SREB Detail'!GH12)+('SREB Detail'!HU12*'SREB Detail'!HV12))/CD15</f>
        <v>46320.079144385025</v>
      </c>
      <c r="BF15" s="55">
        <f>(('SREB Detail'!AE12*'SREB Detail'!AF12)+('SREB Detail'!BS12*'SREB Detail'!BT12)+('SREB Detail'!DG12*'SREB Detail'!DH12)+('SREB Detail'!EU12*'SREB Detail'!EV12)+('SREB Detail'!GI12*'SREB Detail'!GJ12)+('SREB Detail'!HW12*'SREB Detail'!HX12))/CE15</f>
        <v>48156.299781181617</v>
      </c>
      <c r="BG15" s="55">
        <f>(('SREB Detail'!AG12*'SREB Detail'!AH12)+('SREB Detail'!BU12*'SREB Detail'!BV12)+('SREB Detail'!DI12*'SREB Detail'!DJ12)+('SREB Detail'!EW12*'SREB Detail'!EX12)+('SREB Detail'!GK12*'SREB Detail'!GL12)+('SREB Detail'!HY12*'SREB Detail'!HZ12))/CF15</f>
        <v>50236.107981220659</v>
      </c>
      <c r="BH15" s="55">
        <f>(('SREB Detail'!AI12*'SREB Detail'!AJ12)+('SREB Detail'!BW12*'SREB Detail'!BX12)+('SREB Detail'!DK12*'SREB Detail'!DL12)+('SREB Detail'!EY12*'SREB Detail'!EZ12)+('SREB Detail'!GM12*'SREB Detail'!GN12)+('SREB Detail'!IA12*'SREB Detail'!IB12))/CG15</f>
        <v>53543.816143497759</v>
      </c>
      <c r="BI15" s="55">
        <f>(('SREB Detail'!AL12*'SREB Detail'!AK12)+('SREB Detail'!BZ12*'SREB Detail'!BY12)+('SREB Detail'!DN12*'SREB Detail'!DM12)+('SREB Detail'!FB12*'SREB Detail'!FA12)+('SREB Detail'!GP12*'SREB Detail'!GO12)+('SREB Detail'!ID12*'SREB Detail'!IC12))/CH15</f>
        <v>54585.739726027394</v>
      </c>
      <c r="BJ15" s="55">
        <f>(('SREB Detail'!AM12*'SREB Detail'!AN12)+('SREB Detail'!CA12*'SREB Detail'!CB12)+('SREB Detail'!DO12*'SREB Detail'!DP12)+('SREB Detail'!FC12*'SREB Detail'!FD12)+('SREB Detail'!GQ12*'SREB Detail'!GR12)+('SREB Detail'!IE12*'SREB Detail'!IF12))/CI15</f>
        <v>56237.274841437633</v>
      </c>
      <c r="BK15" s="55">
        <f>(('SREB Detail'!AO12*'SREB Detail'!AP12)+('SREB Detail'!CC12*'SREB Detail'!CD12)+('SREB Detail'!DQ12*'SREB Detail'!DR12)+('SREB Detail'!FE12*'SREB Detail'!FF12)+('SREB Detail'!GS12*'SREB Detail'!GT12)+('SREB Detail'!IG12*'SREB Detail'!IH12))/CJ15</f>
        <v>56309.639344262294</v>
      </c>
      <c r="BL15" s="55">
        <f>(('SREB Detail'!AQ12*'SREB Detail'!AR12)+('SREB Detail'!CE12*'SREB Detail'!CF12)+('SREB Detail'!DS12*'SREB Detail'!DT12)+('SREB Detail'!FG12*'SREB Detail'!FH12)+('SREB Detail'!GU12*'SREB Detail'!GV12)+('SREB Detail'!II12*'SREB Detail'!IJ12))/CK15</f>
        <v>57044.526229508199</v>
      </c>
      <c r="BM15" s="55">
        <f>(('SREB Detail'!AS12*'SREB Detail'!AT12)+('SREB Detail'!CG12*'SREB Detail'!CH12)+('SREB Detail'!DU12*'SREB Detail'!DV12)+('SREB Detail'!FI12*'SREB Detail'!FJ12)+('SREB Detail'!GW12*'SREB Detail'!GX12)+('SREB Detail'!IK12*'SREB Detail'!IL12))/CL15</f>
        <v>58767.239888423988</v>
      </c>
      <c r="BN15" s="55">
        <f>(('SREB Detail'!AU12*'SREB Detail'!AV12)+('SREB Detail'!CI12*'SREB Detail'!CJ12)+('SREB Detail'!DW12*'SREB Detail'!DX12)+('SREB Detail'!FK12*'SREB Detail'!FL12)+('SREB Detail'!GY12*'SREB Detail'!GZ12)+('SREB Detail'!IM12*'SREB Detail'!IN12))/CM15</f>
        <v>58988.763013698634</v>
      </c>
      <c r="BO15" s="55">
        <f>(('SREB Detail'!AX12*'SREB Detail'!AW12)+('SREB Detail'!CL12*'SREB Detail'!CK12)+('SREB Detail'!DZ12*'SREB Detail'!DY12)+('SREB Detail'!FN12*'SREB Detail'!FM12)+('SREB Detail'!HB12*'SREB Detail'!HA12)+('SREB Detail'!IP12*'SREB Detail'!IO12))/CN15</f>
        <v>60563.830097087375</v>
      </c>
      <c r="BP15" s="55">
        <f>(('SREB Detail'!AY12*'SREB Detail'!AZ12)+('SREB Detail'!CM12*'SREB Detail'!CN12)+('SREB Detail'!EA12*'SREB Detail'!EB12)+('SREB Detail'!FO12*'SREB Detail'!FP12)+('SREB Detail'!HD12*'SREB Detail'!HB12)+('SREB Detail'!IR12*'SREB Detail'!IQ12))/CO15</f>
        <v>63116.730769230766</v>
      </c>
      <c r="BQ15" s="55">
        <f>(('SREB Detail'!BB12*'SREB Detail'!BA12)+('SREB Detail'!CP12*'SREB Detail'!CO12)+('SREB Detail'!ED12*'SREB Detail'!EC12)+('SREB Detail'!FR12*'SREB Detail'!FQ12)+('SREB Detail'!HF12*'SREB Detail'!HE12)+('SREB Detail'!IS12*'SREB Detail'!IT12))/CP15</f>
        <v>65069.040247678022</v>
      </c>
      <c r="BR15" s="28">
        <f>'SREB Detail'!E12</f>
        <v>64942.064056939504</v>
      </c>
      <c r="BS15" s="28">
        <f>'SREB Detail'!G12</f>
        <v>64828.917006802723</v>
      </c>
      <c r="BT15" s="28">
        <f>'SREB Detail'!I12</f>
        <v>67081.802547770698</v>
      </c>
      <c r="BU15" s="28">
        <f>'SREB Detail'!K12</f>
        <v>0</v>
      </c>
      <c r="BV15" s="28">
        <f>'SREB Detail'!M12</f>
        <v>0</v>
      </c>
      <c r="BW15" s="28">
        <f>'SREB Detail'!O12</f>
        <v>70439.318955732117</v>
      </c>
      <c r="BX15" s="28">
        <f>'SREB Detail'!Q12</f>
        <v>0</v>
      </c>
      <c r="BY15" s="28">
        <f>'SREB Detail'!S12</f>
        <v>75054.597197898431</v>
      </c>
      <c r="BZ15" s="210">
        <f>'SREB Detail'!V12+'SREB Detail'!BJ12+'SREB Detail'!CX12+'SREB Detail'!EL12+'SREB Detail'!FZ12+'SREB Detail'!HN12</f>
        <v>778</v>
      </c>
      <c r="CA15" s="55">
        <f>'SREB Detail'!X12+'SREB Detail'!BL12+'SREB Detail'!CZ12+'SREB Detail'!EN12+'SREB Detail'!GB12+'SREB Detail'!HP12</f>
        <v>887</v>
      </c>
      <c r="CB15" s="55">
        <f>'SREB Detail'!Z12+'SREB Detail'!BN12+'SREB Detail'!DB12+'SREB Detail'!EP12+'SREB Detail'!GD12+'SREB Detail'!HR12</f>
        <v>869</v>
      </c>
      <c r="CC15" s="55">
        <f>'SREB Detail'!AB12+'SREB Detail'!BP12+'SREB Detail'!DD12+'SREB Detail'!ER12+'SREB Detail'!GF12+'SREB Detail'!HT12</f>
        <v>928</v>
      </c>
      <c r="CD15" s="55">
        <f>('SREB Detail'!AD12+'SREB Detail'!BR12+'SREB Detail'!DF12+'SREB Detail'!ET12+'SREB Detail'!GH12+'SREB Detail'!HV12)</f>
        <v>935</v>
      </c>
      <c r="CE15" s="55">
        <f>('SREB Detail'!AF12+'SREB Detail'!BT12+'SREB Detail'!DH12+'SREB Detail'!EV12+'SREB Detail'!GJ12+'SREB Detail'!HX12)</f>
        <v>914</v>
      </c>
      <c r="CF15" s="55">
        <f>('SREB Detail'!AH12+'SREB Detail'!BV12+'SREB Detail'!DJ12+'SREB Detail'!EX12+'SREB Detail'!GL12+'SREB Detail'!HZ12)</f>
        <v>852</v>
      </c>
      <c r="CG15" s="55">
        <f>('SREB Detail'!AJ12+'SREB Detail'!BX12+'SREB Detail'!DL12+'SREB Detail'!EZ12+'SREB Detail'!GN12+'SREB Detail'!IB12)</f>
        <v>892</v>
      </c>
      <c r="CH15" s="55">
        <f>('SREB Detail'!AL12+'SREB Detail'!BZ12+'SREB Detail'!DN12+'SREB Detail'!FB12+'SREB Detail'!GP12+'SREB Detail'!ID12)</f>
        <v>949</v>
      </c>
      <c r="CI15" s="55">
        <f>('SREB Detail'!AN12+'SREB Detail'!CB12+'SREB Detail'!DP12+'SREB Detail'!FD12+'SREB Detail'!GR12+'SREB Detail'!IF12)</f>
        <v>946</v>
      </c>
      <c r="CJ15" s="55">
        <f>('SREB Detail'!AP12+'SREB Detail'!CD12+'SREB Detail'!DR12+'SREB Detail'!FF12+'SREB Detail'!GT12+'SREB Detail'!IH12)</f>
        <v>549</v>
      </c>
      <c r="CK15" s="55">
        <f>('SREB Detail'!AR12+'SREB Detail'!CF12+'SREB Detail'!DT12+'SREB Detail'!FH12+'SREB Detail'!GV12+'SREB Detail'!IJ12)</f>
        <v>610</v>
      </c>
      <c r="CL15" s="55">
        <f>('SREB Detail'!AT12+'SREB Detail'!CH12+'SREB Detail'!DV12+'SREB Detail'!FJ12+'SREB Detail'!GX12+'SREB Detail'!IL12)</f>
        <v>717</v>
      </c>
      <c r="CM15" s="55">
        <f>('SREB Detail'!AV12+'SREB Detail'!CJ12+'SREB Detail'!DX12+'SREB Detail'!FL12+'SREB Detail'!GZ12+'SREB Detail'!IN12)</f>
        <v>730</v>
      </c>
      <c r="CN15" s="55">
        <f>'SREB Detail'!AX12+'SREB Detail'!CL12+'SREB Detail'!DZ12+'SREB Detail'!FN12+'SREB Detail'!HB12+'SREB Detail'!IP12</f>
        <v>618</v>
      </c>
      <c r="CO15" s="55">
        <f>'SREB Detail'!AZ12+'SREB Detail'!CN12+'SREB Detail'!EB12+'SREB Detail'!FP12+'SREB Detail'!HD12+'SREB Detail'!IR12</f>
        <v>676</v>
      </c>
      <c r="CP15" s="55">
        <f>'SREB Detail'!BB12+'SREB Detail'!CP12+'SREB Detail'!ED12+'SREB Detail'!FR12+'SREB Detail'!HF12+'SREB Detail'!IT12</f>
        <v>646</v>
      </c>
      <c r="CQ15" s="55">
        <f>'SREB Detail'!F12</f>
        <v>843</v>
      </c>
      <c r="CR15" s="55">
        <f>'SREB Detail'!H12</f>
        <v>735</v>
      </c>
      <c r="CS15" s="55">
        <f>'SREB Detail'!J12</f>
        <v>785</v>
      </c>
      <c r="CT15" s="55">
        <f>'SREB Detail'!L12</f>
        <v>0</v>
      </c>
      <c r="CU15" s="55">
        <f>'SREB Detail'!N12</f>
        <v>0</v>
      </c>
      <c r="CV15" s="55">
        <f>'SREB Detail'!P12</f>
        <v>881</v>
      </c>
      <c r="CW15" s="55">
        <f>'SREB Detail'!R12</f>
        <v>0</v>
      </c>
      <c r="CX15" s="55">
        <f>'SREB Detail'!T12</f>
        <v>571</v>
      </c>
      <c r="CY15" s="32">
        <f>'West Detail'!E12</f>
        <v>69813.608996539799</v>
      </c>
      <c r="CZ15" s="28">
        <f>'West Detail'!G12</f>
        <v>67202.568093385213</v>
      </c>
      <c r="DA15" s="28">
        <f>'West Detail'!I12</f>
        <v>69252.988142292495</v>
      </c>
      <c r="DB15" s="28">
        <f>'West Detail'!K12</f>
        <v>0</v>
      </c>
      <c r="DC15" s="28">
        <f>'West Detail'!M12</f>
        <v>0</v>
      </c>
      <c r="DD15" s="28">
        <f>'West Detail'!O12</f>
        <v>70683.387755102041</v>
      </c>
      <c r="DE15" s="28">
        <f>'West Detail'!Q12</f>
        <v>0</v>
      </c>
      <c r="DF15" s="28">
        <f>'West Detail'!S12</f>
        <v>77027.158620689661</v>
      </c>
      <c r="DG15" s="32">
        <f>'West Detail'!F12</f>
        <v>289</v>
      </c>
      <c r="DH15" s="28">
        <f>'West Detail'!H12</f>
        <v>257</v>
      </c>
      <c r="DI15" s="28">
        <f>'West Detail'!J12</f>
        <v>253</v>
      </c>
      <c r="DJ15" s="28">
        <f>'West Detail'!L12</f>
        <v>0</v>
      </c>
      <c r="DK15" s="28">
        <f>'West Detail'!N12</f>
        <v>0</v>
      </c>
      <c r="DL15" s="28">
        <f>'West Detail'!P12</f>
        <v>196</v>
      </c>
      <c r="DM15" s="28">
        <f>'West Detail'!R12</f>
        <v>0</v>
      </c>
      <c r="DN15" s="28">
        <f>'West Detail'!T12</f>
        <v>145</v>
      </c>
      <c r="DO15" s="32">
        <f>'Midwest Detail'!E12</f>
        <v>62474.021956087825</v>
      </c>
      <c r="DP15" s="28">
        <f>'Midwest Detail'!G12</f>
        <v>62832.24476987448</v>
      </c>
      <c r="DQ15" s="28">
        <f>'Midwest Detail'!I12</f>
        <v>64370.481481481482</v>
      </c>
      <c r="DR15" s="28">
        <f>'Midwest Detail'!K12</f>
        <v>0</v>
      </c>
      <c r="DS15" s="28">
        <f>'Midwest Detail'!M12</f>
        <v>0</v>
      </c>
      <c r="DT15" s="28">
        <f>'Midwest Detail'!O12</f>
        <v>67457.412322274875</v>
      </c>
      <c r="DU15" s="28">
        <f>'Midwest Detail'!Q12</f>
        <v>0</v>
      </c>
      <c r="DV15" s="28">
        <f>'Midwest Detail'!S12</f>
        <v>78419.352303523032</v>
      </c>
      <c r="DW15" s="376">
        <f>'Midwest Detail'!F12</f>
        <v>501</v>
      </c>
      <c r="DX15" s="377">
        <f>'Midwest Detail'!H12</f>
        <v>478</v>
      </c>
      <c r="DY15" s="377">
        <f>'Midwest Detail'!J12</f>
        <v>486</v>
      </c>
      <c r="DZ15" s="377">
        <f>'Midwest Detail'!L12</f>
        <v>0</v>
      </c>
      <c r="EA15" s="377">
        <f>'Midwest Detail'!N12</f>
        <v>0</v>
      </c>
      <c r="EB15" s="377">
        <f>'Midwest Detail'!P12</f>
        <v>422</v>
      </c>
      <c r="EC15" s="377">
        <f>'Midwest Detail'!R12</f>
        <v>0</v>
      </c>
      <c r="ED15" s="377">
        <f>'Midwest Detail'!T12</f>
        <v>369</v>
      </c>
      <c r="EE15" s="32">
        <f>'Northeast Detail'!E12</f>
        <v>78066.576271186437</v>
      </c>
      <c r="EF15" s="28">
        <f>'Northeast Detail'!G12</f>
        <v>86120.476923076916</v>
      </c>
      <c r="EG15" s="28">
        <f>'Northeast Detail'!I12</f>
        <v>0</v>
      </c>
      <c r="EH15" s="28">
        <f>'Northeast Detail'!K12</f>
        <v>0</v>
      </c>
      <c r="EI15" s="28">
        <f>'Northeast Detail'!M12</f>
        <v>0</v>
      </c>
      <c r="EJ15" s="28">
        <f>'Northeast Detail'!O12</f>
        <v>91403</v>
      </c>
      <c r="EK15" s="28">
        <f>'Northeast Detail'!Q12</f>
        <v>0</v>
      </c>
      <c r="EL15" s="28">
        <f>'Northeast Detail'!S12</f>
        <v>91457.095238095237</v>
      </c>
      <c r="EM15" s="376">
        <f>'Northeast Detail'!F12</f>
        <v>118</v>
      </c>
      <c r="EN15" s="377">
        <f>'Northeast Detail'!H12</f>
        <v>65</v>
      </c>
      <c r="EO15" s="377">
        <f>'Northeast Detail'!J12</f>
        <v>0</v>
      </c>
      <c r="EP15" s="377">
        <f>'Northeast Detail'!L12</f>
        <v>0</v>
      </c>
      <c r="EQ15" s="377">
        <f>'Northeast Detail'!N12</f>
        <v>0</v>
      </c>
      <c r="ER15" s="377">
        <f>'Northeast Detail'!P12</f>
        <v>38</v>
      </c>
      <c r="ES15" s="377">
        <f>'Northeast Detail'!R12</f>
        <v>0</v>
      </c>
      <c r="ET15" s="377">
        <f>'Northeast Detail'!T12</f>
        <v>126</v>
      </c>
    </row>
    <row r="16" spans="1:150">
      <c r="A16" s="11" t="s">
        <v>31</v>
      </c>
      <c r="B16" s="11" t="s">
        <v>32</v>
      </c>
      <c r="C16" s="55">
        <f>(('US Detail'!U13*'US Detail'!V13)+('US Detail'!BI13*'US Detail'!BJ13)+('US Detail'!CW13*'US Detail'!CX13)+('US Detail'!EK13*'US Detail'!EL13)+('US Detail'!FY13*'US Detail'!FZ13)+('US Detail'!HM13*'US Detail'!HN13))/AB16</f>
        <v>40692.187145557655</v>
      </c>
      <c r="D16" s="55">
        <f>(('US Detail'!W13*'US Detail'!X13)+('US Detail'!BK13*'US Detail'!BL13)+('US Detail'!CY13*'US Detail'!CZ13)+('US Detail'!EM13*'US Detail'!EN13)+('US Detail'!GA13*'US Detail'!GB13)+('US Detail'!HO13*'US Detail'!HP13))/AC16</f>
        <v>42330.208661417324</v>
      </c>
      <c r="E16" s="55">
        <f>(('US Detail'!Y13*'US Detail'!Z13)+('US Detail'!BM13*'US Detail'!BN13)+('US Detail'!DA13*'US Detail'!DB13)+('US Detail'!EO13*'US Detail'!EP13)+('US Detail'!GC13*'US Detail'!GD13)+('US Detail'!HQ13*'US Detail'!HR13))/AD16</f>
        <v>44284.877887788782</v>
      </c>
      <c r="F16" s="55">
        <f>(('US Detail'!AA13*'US Detail'!AB13)+('US Detail'!BO13*'US Detail'!BP13)+('US Detail'!DC13*'US Detail'!DD13)+('US Detail'!EQ13*'US Detail'!ER13)+('US Detail'!GE13*'US Detail'!GF13)+('US Detail'!HS13*'US Detail'!HT13))/AE16</f>
        <v>44464.083333333336</v>
      </c>
      <c r="G16" s="55">
        <f>(('US Detail'!AC13*'US Detail'!AD13)+('US Detail'!BQ13*'US Detail'!BR13)+('US Detail'!DE13*'US Detail'!DF13)+('US Detail'!ES13*'US Detail'!ET13)+('US Detail'!GG13*'US Detail'!GH13)+('US Detail'!HU13*'US Detail'!HV13))/AF16</f>
        <v>46817.571798188874</v>
      </c>
      <c r="H16" s="55">
        <f>(('US Detail'!AE13*'US Detail'!AF13)+('US Detail'!BS13*'US Detail'!BT13)+('US Detail'!DG13*'US Detail'!DH13)+('US Detail'!EU13*'US Detail'!EV13)+('US Detail'!GI13*'US Detail'!GJ13)+('US Detail'!HW13*'US Detail'!HX13))/AG16</f>
        <v>47274.445019404913</v>
      </c>
      <c r="I16" s="55">
        <f>(('US Detail'!AG13*'US Detail'!AH13)+('US Detail'!BU13*'US Detail'!BV13)+('US Detail'!DI13*'US Detail'!DJ13)+('US Detail'!EW13*'US Detail'!EX13)+('US Detail'!GK13*'US Detail'!GL13)+('US Detail'!HY13*'US Detail'!HZ13))/AH16</f>
        <v>50033.37971698113</v>
      </c>
      <c r="J16" s="55">
        <f>(('US Detail'!AI13*'US Detail'!AJ13)+('US Detail'!BW13*'US Detail'!BX13)+('US Detail'!DK13*'US Detail'!DL13)+('US Detail'!EY13*'US Detail'!EZ13)+('US Detail'!GM13*'US Detail'!GN13)+('US Detail'!IA13*'US Detail'!IB13))/AI16</f>
        <v>51627.731606217618</v>
      </c>
      <c r="K16" s="55">
        <f>(('US Detail'!AL13*'US Detail'!AK13)+('US Detail'!BZ13*'US Detail'!BY13)+('US Detail'!DN13*'US Detail'!DM13)+('US Detail'!FB13*'US Detail'!FA13)+('US Detail'!GP13*'US Detail'!GO13)+('US Detail'!ID13*'US Detail'!IC13))/AJ16</f>
        <v>53862.352126607322</v>
      </c>
      <c r="L16" s="55">
        <f>(('US Detail'!AM13*'US Detail'!AN13)+('US Detail'!CA13*'US Detail'!CB13)+('US Detail'!DO13*'US Detail'!DP13)+('US Detail'!FC13*'US Detail'!FD13)+('US Detail'!GQ13*'US Detail'!GR13)+('US Detail'!IE13*'US Detail'!IF13))/AK16</f>
        <v>55367.871062992126</v>
      </c>
      <c r="M16" s="55">
        <f>IF(AL16&gt;0,(('US Detail'!AO13*'US Detail'!AP13)+('US Detail'!CC13*'US Detail'!CD13)+('US Detail'!DQ13*'US Detail'!DR13)+('US Detail'!FE13*'US Detail'!FF13)+('US Detail'!GS13*'US Detail'!GT13)+('US Detail'!IG13*'US Detail'!IH13))/AL16,)</f>
        <v>0</v>
      </c>
      <c r="N16" s="55">
        <f>(('US Detail'!AQ13*'US Detail'!AR13)+('US Detail'!CE13*'US Detail'!CF13)+('US Detail'!DS13*'US Detail'!DT13)+('US Detail'!FG13*'US Detail'!FH13)+('US Detail'!GU13*'US Detail'!GV13)+('US Detail'!II13*'US Detail'!IJ13))/AM16</f>
        <v>55736.239740820733</v>
      </c>
      <c r="O16" s="55">
        <f>(('US Detail'!AS13*'US Detail'!AT13)+('US Detail'!CG13*'US Detail'!CH13)+('US Detail'!DU13*'US Detail'!DV13)+('US Detail'!FI13*'US Detail'!FJ13)+('US Detail'!GW13*'US Detail'!GX13)+('US Detail'!IK13*'US Detail'!IL13))/AN16</f>
        <v>55352.516981132074</v>
      </c>
      <c r="P16" s="55">
        <f>(('US Detail'!AV13*'US Detail'!AU13)+('US Detail'!CJ13*'US Detail'!CI13)+('US Detail'!DX13*'US Detail'!DW13)+('US Detail'!FL13*'US Detail'!FK13)+('US Detail'!GZ13*'US Detail'!GY13)+('US Detail'!IN13*'US Detail'!IM13))/AO16</f>
        <v>59565.228837209303</v>
      </c>
      <c r="Q16" s="55">
        <f>(('US Detail'!AX13*'US Detail'!AW13)+('US Detail'!CL13*'US Detail'!CK13)+('US Detail'!DZ13*'US Detail'!DY13)+('US Detail'!FN13*'US Detail'!FM13)+('US Detail'!HB13*'US Detail'!HA13)+('US Detail'!IP13*'US Detail'!IO13))/AP16</f>
        <v>61390.939153439154</v>
      </c>
      <c r="R16" s="55">
        <f>(('US Detail'!AY13*'US Detail'!AZ13)+('US Detail'!CM13*'US Detail'!CN13)+('US Detail'!EA13*'US Detail'!EB13)+('US Detail'!FO13*'US Detail'!FP13)+('US Detail'!HC13*'US Detail'!HD13)+('US Detail'!IQ13*'US Detail'!IR13))/AQ16</f>
        <v>63051.451939291735</v>
      </c>
      <c r="S16" s="55">
        <f>(('US Detail'!BB13*'US Detail'!BA13)+('US Detail'!CP13*'US Detail'!CO13)+('US Detail'!ED13*'US Detail'!EC13)+('US Detail'!FR13*'US Detail'!FQ13)+('US Detail'!HF13*'US Detail'!HE13)+('US Detail'!IT13*'US Detail'!IS13))/AR16</f>
        <v>65238.073634204273</v>
      </c>
      <c r="T16" s="28">
        <f>'US Detail'!E13</f>
        <v>65131.478434504796</v>
      </c>
      <c r="U16" s="28">
        <f>'US Detail'!G13</f>
        <v>66044.03389830509</v>
      </c>
      <c r="V16" s="28">
        <f>'US Detail'!I13</f>
        <v>66629.96353322528</v>
      </c>
      <c r="W16" s="28">
        <f>'US Detail'!K13</f>
        <v>0</v>
      </c>
      <c r="X16" s="28">
        <f>'US Detail'!M13</f>
        <v>0</v>
      </c>
      <c r="Y16" s="28">
        <f>'US Detail'!O13</f>
        <v>68704.584934665647</v>
      </c>
      <c r="Z16" s="28">
        <f>'US Detail'!Q13</f>
        <v>0</v>
      </c>
      <c r="AA16" s="28">
        <f>'US Detail'!S13</f>
        <v>73554.432098765436</v>
      </c>
      <c r="AB16" s="54">
        <f>'US Detail'!V13+'US Detail'!BJ13+'US Detail'!CX13+'US Detail'!EL13+'US Detail'!FZ13+'US Detail'!HN13</f>
        <v>529</v>
      </c>
      <c r="AC16" s="55">
        <f>'US Detail'!X13+'US Detail'!BL13+'US Detail'!CZ13+'US Detail'!EN13+'US Detail'!GB13+'US Detail'!HP13</f>
        <v>508</v>
      </c>
      <c r="AD16" s="55">
        <f>'US Detail'!Z13+'US Detail'!BN13+'US Detail'!DB13+'US Detail'!EP13+'US Detail'!GD13+'US Detail'!HR13</f>
        <v>606</v>
      </c>
      <c r="AE16" s="55">
        <f>'US Detail'!AB13+'US Detail'!BP13+'US Detail'!DD13+'US Detail'!ER13+'US Detail'!GF13+'US Detail'!HT13</f>
        <v>636</v>
      </c>
      <c r="AF16" s="55">
        <f>('US Detail'!AD13+'US Detail'!BR13+'US Detail'!DF13+'US Detail'!ET13+'US Detail'!GH13+'US Detail'!HV13)</f>
        <v>773</v>
      </c>
      <c r="AG16" s="55">
        <f>('US Detail'!AF13+'US Detail'!BT13+'US Detail'!DH13+'US Detail'!EV13+'US Detail'!GJ13+'US Detail'!HX13)</f>
        <v>773</v>
      </c>
      <c r="AH16" s="55">
        <f>('US Detail'!AH13+'US Detail'!BV13+'US Detail'!DJ13+'US Detail'!EX13+'US Detail'!GL13+'US Detail'!HZ13)</f>
        <v>848</v>
      </c>
      <c r="AI16" s="55">
        <f>('US Detail'!AJ13+'US Detail'!BX13+'US Detail'!DL13+'US Detail'!EZ13+'US Detail'!GN13+'US Detail'!IB13)</f>
        <v>965</v>
      </c>
      <c r="AJ16" s="55">
        <f>('US Detail'!AL13+'US Detail'!BZ13+'US Detail'!DN13+'US Detail'!FB13+'US Detail'!GP13+'US Detail'!ID13)</f>
        <v>1011</v>
      </c>
      <c r="AK16" s="55">
        <f>('US Detail'!AN13+'US Detail'!CB13+'US Detail'!DP13+'US Detail'!FD13+'US Detail'!GR13+'US Detail'!IF13)</f>
        <v>1016</v>
      </c>
      <c r="AL16" s="55">
        <f>('US Detail'!AP13+'US Detail'!CD13+'US Detail'!DR13+'US Detail'!FF13+'US Detail'!GT13+'US Detail'!IH13)</f>
        <v>0</v>
      </c>
      <c r="AM16" s="55">
        <f>('US Detail'!AR13+'US Detail'!CF13+'US Detail'!DT13+'US Detail'!FH13+'US Detail'!GV13+'US Detail'!IJ13)</f>
        <v>926</v>
      </c>
      <c r="AN16" s="55">
        <f>('US Detail'!AT13+'US Detail'!CH13+'US Detail'!DV13+'US Detail'!FJ13+'US Detail'!GX13+'US Detail'!IL13)</f>
        <v>530</v>
      </c>
      <c r="AO16" s="55">
        <f>('US Detail'!AV13+'US Detail'!CJ13+'US Detail'!DX13+'US Detail'!FL13+'US Detail'!GZ13+'US Detail'!IN13)</f>
        <v>1075</v>
      </c>
      <c r="AP16" s="55">
        <f>'US Detail'!AX13+'US Detail'!CL13+'US Detail'!DZ13+'US Detail'!FN13+'US Detail'!HB13+'US Detail'!IP13</f>
        <v>1134</v>
      </c>
      <c r="AQ16" s="55">
        <f>'US Detail'!AZ13+'US Detail'!CN13+'US Detail'!EB13+'US Detail'!FP13+'US Detail'!HD13+'US Detail'!IR13</f>
        <v>1186</v>
      </c>
      <c r="AR16" s="55">
        <f>'US Detail'!BB13+'US Detail'!CP13+'US Detail'!ED13+'US Detail'!FR13+'US Detail'!HF13+'US Detail'!IT13</f>
        <v>1263</v>
      </c>
      <c r="AS16" s="55">
        <f>'US Detail'!F13</f>
        <v>1252</v>
      </c>
      <c r="AT16" s="55">
        <f>'US Detail'!H13</f>
        <v>1180</v>
      </c>
      <c r="AU16" s="55">
        <f>'US Detail'!J13</f>
        <v>1234</v>
      </c>
      <c r="AV16" s="55">
        <f>'US Detail'!L13</f>
        <v>0</v>
      </c>
      <c r="AW16" s="55">
        <f>'US Detail'!N13</f>
        <v>0</v>
      </c>
      <c r="AX16" s="55">
        <f>'US Detail'!P13</f>
        <v>1301</v>
      </c>
      <c r="AY16" s="55">
        <f>'US Detail'!R13</f>
        <v>0</v>
      </c>
      <c r="AZ16" s="55">
        <f>'US Detail'!T13</f>
        <v>972</v>
      </c>
      <c r="BA16" s="210">
        <f>(('SREB Detail'!U13*'SREB Detail'!V13)+('SREB Detail'!BI13*'SREB Detail'!BJ13)+('SREB Detail'!CW13*'SREB Detail'!CX13)+('SREB Detail'!EK13*'SREB Detail'!EL13)+('SREB Detail'!FY13*'SREB Detail'!FZ13)+('SREB Detail'!HM13*'SREB Detail'!HN13))/BZ16</f>
        <v>38337.579646017701</v>
      </c>
      <c r="BB16" s="55">
        <f>(('SREB Detail'!W13*'SREB Detail'!X13)+('SREB Detail'!BK13*'SREB Detail'!BL13)+('SREB Detail'!CY13*'SREB Detail'!CZ13)+('SREB Detail'!EM13*'SREB Detail'!EN13)+('SREB Detail'!GA13*'SREB Detail'!GB13)+('SREB Detail'!HO13*'SREB Detail'!HP13))/CA16</f>
        <v>40271.315573770495</v>
      </c>
      <c r="BC16" s="55">
        <f>(('SREB Detail'!Y13*'SREB Detail'!Z13)+('SREB Detail'!BM13*'SREB Detail'!BN13)+('SREB Detail'!DA13*'SREB Detail'!DB13)+('SREB Detail'!EO13*'SREB Detail'!EP13)+('SREB Detail'!GC13*'SREB Detail'!GD13)+('SREB Detail'!HQ13*'SREB Detail'!HR13))/CB16</f>
        <v>40789.024193548386</v>
      </c>
      <c r="BD16" s="55">
        <f>(('SREB Detail'!AA13*'SREB Detail'!AB13)+('SREB Detail'!BO13*'SREB Detail'!BP13)+('SREB Detail'!DC13*'SREB Detail'!DD13)+('SREB Detail'!EQ13*'SREB Detail'!ER13)+('SREB Detail'!GE13*'SREB Detail'!GF13)+('SREB Detail'!HS13*'SREB Detail'!HT13))/CC16</f>
        <v>42313.871287128713</v>
      </c>
      <c r="BE16" s="55">
        <f>(('SREB Detail'!AC13*'SREB Detail'!AD13)+('SREB Detail'!BQ13*'SREB Detail'!BR13)+('SREB Detail'!DE13*'SREB Detail'!DF13)+('SREB Detail'!ES13*'SREB Detail'!ET13)+('SREB Detail'!GG13*'SREB Detail'!GH13)+('SREB Detail'!HU13*'SREB Detail'!HV13))/CD16</f>
        <v>44028.68681318681</v>
      </c>
      <c r="BF16" s="55">
        <f>(('SREB Detail'!AE13*'SREB Detail'!AF13)+('SREB Detail'!BS13*'SREB Detail'!BT13)+('SREB Detail'!DG13*'SREB Detail'!DH13)+('SREB Detail'!EU13*'SREB Detail'!EV13)+('SREB Detail'!GI13*'SREB Detail'!GJ13)+('SREB Detail'!HW13*'SREB Detail'!HX13))/CE16</f>
        <v>44912.86324786325</v>
      </c>
      <c r="BG16" s="55">
        <f>(('SREB Detail'!AG13*'SREB Detail'!AH13)+('SREB Detail'!BU13*'SREB Detail'!BV13)+('SREB Detail'!DI13*'SREB Detail'!DJ13)+('SREB Detail'!EW13*'SREB Detail'!EX13)+('SREB Detail'!GK13*'SREB Detail'!GL13)+('SREB Detail'!HY13*'SREB Detail'!HZ13))/CF16</f>
        <v>46892.919881305635</v>
      </c>
      <c r="BH16" s="55">
        <f>(('SREB Detail'!AI13*'SREB Detail'!AJ13)+('SREB Detail'!BW13*'SREB Detail'!BX13)+('SREB Detail'!DK13*'SREB Detail'!DL13)+('SREB Detail'!EY13*'SREB Detail'!EZ13)+('SREB Detail'!GM13*'SREB Detail'!GN13)+('SREB Detail'!IA13*'SREB Detail'!IB13))/CG16</f>
        <v>47386.902612826605</v>
      </c>
      <c r="BI16" s="55">
        <f>(('SREB Detail'!AL13*'SREB Detail'!AK13)+('SREB Detail'!BZ13*'SREB Detail'!BY13)+('SREB Detail'!DN13*'SREB Detail'!DM13)+('SREB Detail'!FB13*'SREB Detail'!FA13)+('SREB Detail'!GP13*'SREB Detail'!GO13)+('SREB Detail'!ID13*'SREB Detail'!IC13))/CH16</f>
        <v>50949.420091324202</v>
      </c>
      <c r="BJ16" s="55">
        <f>(('SREB Detail'!AM13*'SREB Detail'!AN13)+('SREB Detail'!CA13*'SREB Detail'!CB13)+('SREB Detail'!DO13*'SREB Detail'!DP13)+('SREB Detail'!FC13*'SREB Detail'!FD13)+('SREB Detail'!GQ13*'SREB Detail'!GR13)+('SREB Detail'!IE13*'SREB Detail'!IF13))/CI16</f>
        <v>52050.5</v>
      </c>
      <c r="BK16" s="55">
        <f>IF(CJ16&gt;0,(('SREB Detail'!AO13*'SREB Detail'!AP13)+('SREB Detail'!CC13*'SREB Detail'!CD13)+('SREB Detail'!DQ13*'SREB Detail'!DR13)+('SREB Detail'!FE13*'SREB Detail'!FF13)+('SREB Detail'!GS13*'SREB Detail'!GT13)+('SREB Detail'!IG13*'SREB Detail'!IH13))/CJ16,)</f>
        <v>0</v>
      </c>
      <c r="BL16" s="55">
        <f>(('SREB Detail'!AQ13*'SREB Detail'!AR13)+('SREB Detail'!CE13*'SREB Detail'!CF13)+('SREB Detail'!DS13*'SREB Detail'!DT13)+('SREB Detail'!FG13*'SREB Detail'!FH13)+('SREB Detail'!GU13*'SREB Detail'!GV13)+('SREB Detail'!II13*'SREB Detail'!IJ13))/CK16</f>
        <v>54277.453865336662</v>
      </c>
      <c r="BM16" s="55">
        <f>(('SREB Detail'!AS13*'SREB Detail'!AT13)+('SREB Detail'!CG13*'SREB Detail'!CH13)+('SREB Detail'!DU13*'SREB Detail'!DV13)+('SREB Detail'!FI13*'SREB Detail'!FJ13)+('SREB Detail'!GW13*'SREB Detail'!GX13)+('SREB Detail'!IK13*'SREB Detail'!IL13))/CL16</f>
        <v>55352.516981132074</v>
      </c>
      <c r="BN16" s="55">
        <f>(('SREB Detail'!AU13*'SREB Detail'!AV13)+('SREB Detail'!CI13*'SREB Detail'!CJ13)+('SREB Detail'!DW13*'SREB Detail'!DX13)+('SREB Detail'!FK13*'SREB Detail'!FL13)+('SREB Detail'!GY13*'SREB Detail'!GZ13)+('SREB Detail'!IM13*'SREB Detail'!IN13))/CM16</f>
        <v>58894.516064257026</v>
      </c>
      <c r="BO16" s="55">
        <f>(('SREB Detail'!AX13*'SREB Detail'!AW13)+('SREB Detail'!CL13*'SREB Detail'!CK13)+('SREB Detail'!DZ13*'SREB Detail'!DY13)+('SREB Detail'!FN13*'SREB Detail'!FM13)+('SREB Detail'!HB13*'SREB Detail'!HA13)+('SREB Detail'!IP13*'SREB Detail'!IO13))/CN16</f>
        <v>58632.4</v>
      </c>
      <c r="BP16" s="55">
        <f>(('SREB Detail'!AY13*'SREB Detail'!AZ13)+('SREB Detail'!CM13*'SREB Detail'!CN13)+('SREB Detail'!EA13*'SREB Detail'!EB13)+('SREB Detail'!FO13*'SREB Detail'!FP13)+('SREB Detail'!HD13*'SREB Detail'!HB13)+('SREB Detail'!IR13*'SREB Detail'!IQ13))/CO16</f>
        <v>59045.533219761499</v>
      </c>
      <c r="BQ16" s="55">
        <f>(('SREB Detail'!BB13*'SREB Detail'!BA13)+('SREB Detail'!CP13*'SREB Detail'!CO13)+('SREB Detail'!ED13*'SREB Detail'!EC13)+('SREB Detail'!FR13*'SREB Detail'!FQ13)+('SREB Detail'!HF13*'SREB Detail'!HE13)+('SREB Detail'!IS13*'SREB Detail'!IT13))/CP16</f>
        <v>63452.226734348558</v>
      </c>
      <c r="BR16" s="28">
        <f>'SREB Detail'!E13</f>
        <v>63722.201257861634</v>
      </c>
      <c r="BS16" s="28">
        <f>'SREB Detail'!G13</f>
        <v>64307.46839546191</v>
      </c>
      <c r="BT16" s="28">
        <f>'SREB Detail'!I13</f>
        <v>64686.456923076927</v>
      </c>
      <c r="BU16" s="28">
        <f>'SREB Detail'!K13</f>
        <v>0</v>
      </c>
      <c r="BV16" s="28">
        <f>'SREB Detail'!M13</f>
        <v>0</v>
      </c>
      <c r="BW16" s="28">
        <f>'SREB Detail'!O13</f>
        <v>67096.569321533927</v>
      </c>
      <c r="BX16" s="28">
        <f>'SREB Detail'!Q13</f>
        <v>0</v>
      </c>
      <c r="BY16" s="28">
        <f>'SREB Detail'!S13</f>
        <v>73001.61832061068</v>
      </c>
      <c r="BZ16" s="210">
        <f>'SREB Detail'!V13+'SREB Detail'!BJ13+'SREB Detail'!CX13+'SREB Detail'!EL13+'SREB Detail'!FZ13+'SREB Detail'!HN13</f>
        <v>226</v>
      </c>
      <c r="CA16" s="55">
        <f>'SREB Detail'!X13+'SREB Detail'!BL13+'SREB Detail'!CZ13+'SREB Detail'!EN13+'SREB Detail'!GB13+'SREB Detail'!HP13</f>
        <v>244</v>
      </c>
      <c r="CB16" s="55">
        <f>'SREB Detail'!Z13+'SREB Detail'!BN13+'SREB Detail'!DB13+'SREB Detail'!EP13+'SREB Detail'!GD13+'SREB Detail'!HR13</f>
        <v>248</v>
      </c>
      <c r="CC16" s="55">
        <f>'SREB Detail'!AB13+'SREB Detail'!BP13+'SREB Detail'!DD13+'SREB Detail'!ER13+'SREB Detail'!GF13+'SREB Detail'!HT13</f>
        <v>303</v>
      </c>
      <c r="CD16" s="55">
        <f>('SREB Detail'!AD13+'SREB Detail'!BR13+'SREB Detail'!DF13+'SREB Detail'!ET13+'SREB Detail'!GH13+'SREB Detail'!HV13)</f>
        <v>364</v>
      </c>
      <c r="CE16" s="55">
        <f>('SREB Detail'!AF13+'SREB Detail'!BT13+'SREB Detail'!DH13+'SREB Detail'!EV13+'SREB Detail'!GJ13+'SREB Detail'!HX13)</f>
        <v>351</v>
      </c>
      <c r="CF16" s="55">
        <f>('SREB Detail'!AH13+'SREB Detail'!BV13+'SREB Detail'!DJ13+'SREB Detail'!EX13+'SREB Detail'!GL13+'SREB Detail'!HZ13)</f>
        <v>337</v>
      </c>
      <c r="CG16" s="55">
        <f>('SREB Detail'!AJ13+'SREB Detail'!BX13+'SREB Detail'!DL13+'SREB Detail'!EZ13+'SREB Detail'!GN13+'SREB Detail'!IB13)</f>
        <v>421</v>
      </c>
      <c r="CH16" s="55">
        <f>('SREB Detail'!AL13+'SREB Detail'!BZ13+'SREB Detail'!DN13+'SREB Detail'!FB13+'SREB Detail'!GP13+'SREB Detail'!ID13)</f>
        <v>438</v>
      </c>
      <c r="CI16" s="55">
        <f>('SREB Detail'!AN13+'SREB Detail'!CB13+'SREB Detail'!DP13+'SREB Detail'!FD13+'SREB Detail'!GR13+'SREB Detail'!IF13)</f>
        <v>458</v>
      </c>
      <c r="CJ16" s="55">
        <f>('SREB Detail'!AP13+'SREB Detail'!CD13+'SREB Detail'!DR13+'SREB Detail'!FF13+'SREB Detail'!GT13+'SREB Detail'!IH13)</f>
        <v>0</v>
      </c>
      <c r="CK16" s="55">
        <f>('SREB Detail'!AR13+'SREB Detail'!CF13+'SREB Detail'!DT13+'SREB Detail'!FH13+'SREB Detail'!GV13+'SREB Detail'!IJ13)</f>
        <v>401</v>
      </c>
      <c r="CL16" s="55">
        <f>('SREB Detail'!AT13+'SREB Detail'!CH13+'SREB Detail'!DV13+'SREB Detail'!FJ13+'SREB Detail'!GX13+'SREB Detail'!IL13)</f>
        <v>530</v>
      </c>
      <c r="CM16" s="55">
        <f>('SREB Detail'!AV13+'SREB Detail'!CJ13+'SREB Detail'!DX13+'SREB Detail'!FL13+'SREB Detail'!GZ13+'SREB Detail'!IN13)</f>
        <v>498</v>
      </c>
      <c r="CN16" s="55">
        <f>'SREB Detail'!AX13+'SREB Detail'!CL13+'SREB Detail'!DZ13+'SREB Detail'!FN13+'SREB Detail'!HB13+'SREB Detail'!IP13</f>
        <v>425</v>
      </c>
      <c r="CO16" s="55">
        <f>'SREB Detail'!AZ13+'SREB Detail'!CN13+'SREB Detail'!EB13+'SREB Detail'!FP13+'SREB Detail'!HD13+'SREB Detail'!IR13</f>
        <v>587</v>
      </c>
      <c r="CP16" s="55">
        <f>'SREB Detail'!BB13+'SREB Detail'!CP13+'SREB Detail'!ED13+'SREB Detail'!FR13+'SREB Detail'!HF13+'SREB Detail'!IT13</f>
        <v>591</v>
      </c>
      <c r="CQ16" s="55">
        <f>'SREB Detail'!F13</f>
        <v>636</v>
      </c>
      <c r="CR16" s="55">
        <f>'SREB Detail'!H13</f>
        <v>617</v>
      </c>
      <c r="CS16" s="55">
        <f>'SREB Detail'!J13</f>
        <v>650</v>
      </c>
      <c r="CT16" s="55">
        <f>'SREB Detail'!L13</f>
        <v>0</v>
      </c>
      <c r="CU16" s="55">
        <f>'SREB Detail'!N13</f>
        <v>0</v>
      </c>
      <c r="CV16" s="55">
        <f>'SREB Detail'!P13</f>
        <v>678</v>
      </c>
      <c r="CW16" s="55">
        <f>'SREB Detail'!R13</f>
        <v>0</v>
      </c>
      <c r="CX16" s="55">
        <f>'SREB Detail'!T13</f>
        <v>524</v>
      </c>
      <c r="CY16" s="32">
        <f>'West Detail'!E13</f>
        <v>60357.415094339623</v>
      </c>
      <c r="CZ16" s="28">
        <f>'West Detail'!G13</f>
        <v>62853.106557377047</v>
      </c>
      <c r="DA16" s="28">
        <f>'West Detail'!I13</f>
        <v>62839.3828125</v>
      </c>
      <c r="DB16" s="28">
        <f>'West Detail'!K13</f>
        <v>0</v>
      </c>
      <c r="DC16" s="28">
        <f>'West Detail'!M13</f>
        <v>0</v>
      </c>
      <c r="DD16" s="28">
        <f>'West Detail'!O13</f>
        <v>65843.806451612909</v>
      </c>
      <c r="DE16" s="28">
        <f>'West Detail'!Q13</f>
        <v>0</v>
      </c>
      <c r="DF16" s="28">
        <f>'West Detail'!S13</f>
        <v>70636.415094339623</v>
      </c>
      <c r="DG16" s="32">
        <f>'West Detail'!F13</f>
        <v>159</v>
      </c>
      <c r="DH16" s="28">
        <f>'West Detail'!H13</f>
        <v>122</v>
      </c>
      <c r="DI16" s="28">
        <f>'West Detail'!J13</f>
        <v>128</v>
      </c>
      <c r="DJ16" s="28">
        <f>'West Detail'!L13</f>
        <v>0</v>
      </c>
      <c r="DK16" s="28">
        <f>'West Detail'!N13</f>
        <v>0</v>
      </c>
      <c r="DL16" s="28">
        <f>'West Detail'!P13</f>
        <v>124</v>
      </c>
      <c r="DM16" s="28">
        <f>'West Detail'!R13</f>
        <v>0</v>
      </c>
      <c r="DN16" s="28">
        <f>'West Detail'!T13</f>
        <v>106</v>
      </c>
      <c r="DO16" s="32">
        <f>'Midwest Detail'!E13</f>
        <v>65960.807432432426</v>
      </c>
      <c r="DP16" s="28">
        <f>'Midwest Detail'!G13</f>
        <v>66413.710801393725</v>
      </c>
      <c r="DQ16" s="28">
        <f>'Midwest Detail'!I13</f>
        <v>67217.013377926414</v>
      </c>
      <c r="DR16" s="28">
        <f>'Midwest Detail'!K13</f>
        <v>0</v>
      </c>
      <c r="DS16" s="28">
        <f>'Midwest Detail'!M13</f>
        <v>0</v>
      </c>
      <c r="DT16" s="28">
        <f>'Midwest Detail'!O13</f>
        <v>67755.633757961783</v>
      </c>
      <c r="DU16" s="28">
        <f>'Midwest Detail'!Q13</f>
        <v>0</v>
      </c>
      <c r="DV16" s="28">
        <f>'Midwest Detail'!S13</f>
        <v>73354.139737991267</v>
      </c>
      <c r="DW16" s="376">
        <f>'Midwest Detail'!F13</f>
        <v>296</v>
      </c>
      <c r="DX16" s="377">
        <f>'Midwest Detail'!H13</f>
        <v>287</v>
      </c>
      <c r="DY16" s="377">
        <f>'Midwest Detail'!J13</f>
        <v>299</v>
      </c>
      <c r="DZ16" s="377">
        <f>'Midwest Detail'!L13</f>
        <v>0</v>
      </c>
      <c r="EA16" s="377">
        <f>'Midwest Detail'!N13</f>
        <v>0</v>
      </c>
      <c r="EB16" s="377">
        <f>'Midwest Detail'!P13</f>
        <v>314</v>
      </c>
      <c r="EC16" s="377">
        <f>'Midwest Detail'!R13</f>
        <v>0</v>
      </c>
      <c r="ED16" s="377">
        <f>'Midwest Detail'!T13</f>
        <v>229</v>
      </c>
      <c r="EE16" s="32">
        <f>'Northeast Detail'!E13</f>
        <v>74084.310810810814</v>
      </c>
      <c r="EF16" s="28">
        <f>'Northeast Detail'!G13</f>
        <v>76368.41891891892</v>
      </c>
      <c r="EG16" s="28">
        <f>'Northeast Detail'!I13</f>
        <v>77970.947019867555</v>
      </c>
      <c r="EH16" s="28">
        <f>'Northeast Detail'!K13</f>
        <v>0</v>
      </c>
      <c r="EI16" s="28">
        <f>'Northeast Detail'!M13</f>
        <v>0</v>
      </c>
      <c r="EJ16" s="28">
        <f>'Northeast Detail'!O13</f>
        <v>79670.834285714285</v>
      </c>
      <c r="EK16" s="28">
        <f>'Northeast Detail'!Q13</f>
        <v>0</v>
      </c>
      <c r="EL16" s="28">
        <f>'Northeast Detail'!S13</f>
        <v>80554.05454545455</v>
      </c>
      <c r="EM16" s="376">
        <f>'Northeast Detail'!F13</f>
        <v>148</v>
      </c>
      <c r="EN16" s="377">
        <f>'Northeast Detail'!H13</f>
        <v>148</v>
      </c>
      <c r="EO16" s="377">
        <f>'Northeast Detail'!J13</f>
        <v>151</v>
      </c>
      <c r="EP16" s="377">
        <f>'Northeast Detail'!L13</f>
        <v>0</v>
      </c>
      <c r="EQ16" s="377">
        <f>'Northeast Detail'!N13</f>
        <v>0</v>
      </c>
      <c r="ER16" s="377">
        <f>'Northeast Detail'!P13</f>
        <v>175</v>
      </c>
      <c r="ES16" s="377">
        <f>'Northeast Detail'!R13</f>
        <v>0</v>
      </c>
      <c r="ET16" s="377">
        <f>'Northeast Detail'!T13</f>
        <v>110</v>
      </c>
    </row>
    <row r="17" spans="1:150">
      <c r="A17" s="11" t="s">
        <v>33</v>
      </c>
      <c r="B17" s="11" t="s">
        <v>34</v>
      </c>
      <c r="C17" s="55">
        <f>(('US Detail'!U14*'US Detail'!V14)+('US Detail'!BI14*'US Detail'!BJ14)+('US Detail'!CW14*'US Detail'!CX14)+('US Detail'!EK14*'US Detail'!EL14)+('US Detail'!FY14*'US Detail'!FZ14)+('US Detail'!HM14*'US Detail'!HN14))/AB17</f>
        <v>46824.628260376499</v>
      </c>
      <c r="D17" s="55">
        <f>(('US Detail'!W14*'US Detail'!X14)+('US Detail'!BK14*'US Detail'!BL14)+('US Detail'!CY14*'US Detail'!CZ14)+('US Detail'!EM14*'US Detail'!EN14)+('US Detail'!GA14*'US Detail'!GB14)+('US Detail'!HO14*'US Detail'!HP14))/AC17</f>
        <v>47371.298982750995</v>
      </c>
      <c r="E17" s="55">
        <f>(('US Detail'!Y14*'US Detail'!Z14)+('US Detail'!BM14*'US Detail'!BN14)+('US Detail'!DA14*'US Detail'!DB14)+('US Detail'!EO14*'US Detail'!EP14)+('US Detail'!GC14*'US Detail'!GD14)+('US Detail'!HQ14*'US Detail'!HR14))/AD17</f>
        <v>49598.707238172261</v>
      </c>
      <c r="F17" s="55">
        <f>(('US Detail'!AA14*'US Detail'!AB14)+('US Detail'!BO14*'US Detail'!BP14)+('US Detail'!DC14*'US Detail'!DD14)+('US Detail'!EQ14*'US Detail'!ER14)+('US Detail'!GE14*'US Detail'!GF14)+('US Detail'!HS14*'US Detail'!HT14))/AE17</f>
        <v>50812.960616104501</v>
      </c>
      <c r="G17" s="55">
        <f>(('US Detail'!AC14*'US Detail'!AD14)+('US Detail'!BQ14*'US Detail'!BR14)+('US Detail'!DE14*'US Detail'!DF14)+('US Detail'!ES14*'US Detail'!ET14)+('US Detail'!GG14*'US Detail'!GH14)+('US Detail'!HU14*'US Detail'!HV14))/AF17</f>
        <v>53001.747289852494</v>
      </c>
      <c r="H17" s="55">
        <f>(('US Detail'!AE14*'US Detail'!AF14)+('US Detail'!BS14*'US Detail'!BT14)+('US Detail'!DG14*'US Detail'!DH14)+('US Detail'!EU14*'US Detail'!EV14)+('US Detail'!GI14*'US Detail'!GJ14)+('US Detail'!HW14*'US Detail'!HX14))/AG17</f>
        <v>53845.774733357852</v>
      </c>
      <c r="I17" s="55">
        <f>(('US Detail'!AG14*'US Detail'!AH14)+('US Detail'!BU14*'US Detail'!BV14)+('US Detail'!DI14*'US Detail'!DJ14)+('US Detail'!EW14*'US Detail'!EX14)+('US Detail'!GK14*'US Detail'!GL14)+('US Detail'!HY14*'US Detail'!HZ14))/AH17</f>
        <v>56463.446598519564</v>
      </c>
      <c r="J17" s="55">
        <f>(('US Detail'!AI14*'US Detail'!AJ14)+('US Detail'!BW14*'US Detail'!BX14)+('US Detail'!DK14*'US Detail'!DL14)+('US Detail'!EY14*'US Detail'!EZ14)+('US Detail'!GM14*'US Detail'!GN14)+('US Detail'!IA14*'US Detail'!IB14))/AI17</f>
        <v>58899.101252236134</v>
      </c>
      <c r="K17" s="55">
        <f>(('US Detail'!AL14*'US Detail'!AK14)+('US Detail'!BZ14*'US Detail'!BY14)+('US Detail'!DN14*'US Detail'!DM14)+('US Detail'!FB14*'US Detail'!FA14)+('US Detail'!GP14*'US Detail'!GO14)+('US Detail'!ID14*'US Detail'!IC14))/AJ17</f>
        <v>60361.778174037092</v>
      </c>
      <c r="L17" s="55">
        <f>(('US Detail'!AM14*'US Detail'!AN14)+('US Detail'!CA14*'US Detail'!CB14)+('US Detail'!DO14*'US Detail'!DP14)+('US Detail'!FC14*'US Detail'!FD14)+('US Detail'!GQ14*'US Detail'!GR14)+('US Detail'!IE14*'US Detail'!IF14))/AK17</f>
        <v>62441.103029203703</v>
      </c>
      <c r="M17" s="55">
        <f>(('US Detail'!AO14*'US Detail'!AP14)+('US Detail'!CC14*'US Detail'!CD14)+('US Detail'!DQ14*'US Detail'!DR14)+('US Detail'!FE14*'US Detail'!FF14)+('US Detail'!GS14*'US Detail'!GT14)+('US Detail'!IG14*'US Detail'!IH14))/AL17</f>
        <v>60945.89395748746</v>
      </c>
      <c r="N17" s="55">
        <f>(('US Detail'!AQ14*'US Detail'!AR14)+('US Detail'!CE14*'US Detail'!CF14)+('US Detail'!DS14*'US Detail'!DT14)+('US Detail'!FG14*'US Detail'!FH14)+('US Detail'!GU14*'US Detail'!GV14)+('US Detail'!II14*'US Detail'!IJ14))/AM17</f>
        <v>62691.579513664728</v>
      </c>
      <c r="O17" s="55">
        <f>(('US Detail'!AS14*'US Detail'!AT14)+('US Detail'!CG14*'US Detail'!CH14)+('US Detail'!DU14*'US Detail'!DV14)+('US Detail'!FI14*'US Detail'!FJ14)+('US Detail'!GW14*'US Detail'!GX14)+('US Detail'!IK14*'US Detail'!IL14))/AN17</f>
        <v>61115.435106911988</v>
      </c>
      <c r="P17" s="55">
        <f>(('US Detail'!AV14*'US Detail'!AU14)+('US Detail'!CJ14*'US Detail'!CI14)+('US Detail'!DX14*'US Detail'!DW14)+('US Detail'!FL14*'US Detail'!FK14)+('US Detail'!GZ14*'US Detail'!GY14)+('US Detail'!IN14*'US Detail'!IM14))/AO17</f>
        <v>66798.664819376019</v>
      </c>
      <c r="Q17" s="55">
        <f>(('US Detail'!AX14*'US Detail'!AW14)+('US Detail'!CL14*'US Detail'!CK14)+('US Detail'!DZ14*'US Detail'!DY14)+('US Detail'!FN14*'US Detail'!FM14)+('US Detail'!HB14*'US Detail'!HA14)+('US Detail'!IP14*'US Detail'!IO14))/AP17</f>
        <v>67645.24550526969</v>
      </c>
      <c r="R17" s="55">
        <f>(('US Detail'!AY14*'US Detail'!AZ14)+('US Detail'!CM14*'US Detail'!CN14)+('US Detail'!EA14*'US Detail'!EB14)+('US Detail'!FO14*'US Detail'!FP14)+('US Detail'!HC14*'US Detail'!HD14)+('US Detail'!IQ14*'US Detail'!IR14))/AQ17</f>
        <v>70299.373969375738</v>
      </c>
      <c r="S17" s="55">
        <f>(('US Detail'!BB14*'US Detail'!BA14)+('US Detail'!CP14*'US Detail'!CO14)+('US Detail'!ED14*'US Detail'!EC14)+('US Detail'!FR14*'US Detail'!FQ14)+('US Detail'!HF14*'US Detail'!HE14)+('US Detail'!IT14*'US Detail'!IS14))/AR17</f>
        <v>72274.357926598561</v>
      </c>
      <c r="T17" s="28">
        <f>'US Detail'!E14</f>
        <v>69047.976346650772</v>
      </c>
      <c r="U17" s="28">
        <f>'US Detail'!G14</f>
        <v>69886.423452768737</v>
      </c>
      <c r="V17" s="28">
        <f>'US Detail'!I14</f>
        <v>71419.973127501435</v>
      </c>
      <c r="W17" s="28">
        <f>'US Detail'!K14</f>
        <v>0</v>
      </c>
      <c r="X17" s="28">
        <f>'US Detail'!M14</f>
        <v>0</v>
      </c>
      <c r="Y17" s="28">
        <f>'US Detail'!O14</f>
        <v>73919.795870313348</v>
      </c>
      <c r="Z17" s="28">
        <f>'US Detail'!Q14</f>
        <v>0</v>
      </c>
      <c r="AA17" s="28">
        <f>'US Detail'!S14</f>
        <v>80398.664626147787</v>
      </c>
      <c r="AB17" s="54">
        <f>'US Detail'!V14+'US Detail'!BJ14+'US Detail'!CX14+'US Detail'!EL14+'US Detail'!FZ14+'US Detail'!HN14</f>
        <v>4409</v>
      </c>
      <c r="AC17" s="55">
        <f>'US Detail'!X14+'US Detail'!BL14+'US Detail'!CZ14+'US Detail'!EN14+'US Detail'!GB14+'US Detail'!HP14</f>
        <v>4522</v>
      </c>
      <c r="AD17" s="55">
        <f>'US Detail'!Z14+'US Detail'!BN14+'US Detail'!DB14+'US Detail'!EP14+'US Detail'!GD14+'US Detail'!HR14</f>
        <v>4946</v>
      </c>
      <c r="AE17" s="55">
        <f>'US Detail'!AB14+'US Detail'!BP14+'US Detail'!DD14+'US Detail'!ER14+'US Detail'!GF14+'US Detail'!HT14</f>
        <v>5129</v>
      </c>
      <c r="AF17" s="55">
        <f>('US Detail'!AD14+'US Detail'!BR14+'US Detail'!DF14+'US Detail'!ET14+'US Detail'!GH14+'US Detail'!HV14)</f>
        <v>5627</v>
      </c>
      <c r="AG17" s="55">
        <f>('US Detail'!AF14+'US Detail'!BT14+'US Detail'!DH14+'US Detail'!EV14+'US Detail'!GJ14+'US Detail'!HX14)</f>
        <v>5438</v>
      </c>
      <c r="AH17" s="55">
        <f>('US Detail'!AH14+'US Detail'!BV14+'US Detail'!DJ14+'US Detail'!EX14+'US Detail'!GL14+'US Detail'!HZ14)</f>
        <v>5674</v>
      </c>
      <c r="AI17" s="55">
        <f>('US Detail'!AJ14+'US Detail'!BX14+'US Detail'!DL14+'US Detail'!EZ14+'US Detail'!GN14+'US Detail'!IB14)</f>
        <v>5590</v>
      </c>
      <c r="AJ17" s="55">
        <f>('US Detail'!AL14+'US Detail'!BZ14+'US Detail'!DN14+'US Detail'!FB14+'US Detail'!GP14+'US Detail'!ID14)</f>
        <v>5608</v>
      </c>
      <c r="AK17" s="55">
        <f>('US Detail'!AN14+'US Detail'!CB14+'US Detail'!DP14+'US Detail'!FD14+'US Detail'!GR14+'US Detail'!IF14)</f>
        <v>5513</v>
      </c>
      <c r="AL17" s="55">
        <f>('US Detail'!AP14+'US Detail'!CD14+'US Detail'!DR14+'US Detail'!FF14+'US Detail'!GT14+'US Detail'!IH14)</f>
        <v>4187</v>
      </c>
      <c r="AM17" s="55">
        <f>('US Detail'!AR14+'US Detail'!CF14+'US Detail'!DT14+'US Detail'!FH14+'US Detail'!GV14+'US Detail'!IJ14)</f>
        <v>4647</v>
      </c>
      <c r="AN17" s="55">
        <f>('US Detail'!AT14+'US Detail'!CH14+'US Detail'!DV14+'US Detail'!FJ14+'US Detail'!GX14+'US Detail'!IL14)</f>
        <v>2011</v>
      </c>
      <c r="AO17" s="55">
        <f>('US Detail'!AV14+'US Detail'!CJ14+'US Detail'!DX14+'US Detail'!FL14+'US Detail'!GZ14+'US Detail'!IN14)</f>
        <v>4872</v>
      </c>
      <c r="AP17" s="55">
        <f>'US Detail'!AX14+'US Detail'!CL14+'US Detail'!DZ14+'US Detail'!FN14+'US Detail'!HB14+'US Detail'!IP14</f>
        <v>4839</v>
      </c>
      <c r="AQ17" s="55">
        <f>'US Detail'!AZ14+'US Detail'!CN14+'US Detail'!EB14+'US Detail'!FP14+'US Detail'!HD14+'US Detail'!IR14</f>
        <v>5094</v>
      </c>
      <c r="AR17" s="55">
        <f>'US Detail'!BB14+'US Detail'!CP14+'US Detail'!ED14+'US Detail'!FR14+'US Detail'!HF14+'US Detail'!IT14</f>
        <v>5286</v>
      </c>
      <c r="AS17" s="55">
        <f>'US Detail'!F14</f>
        <v>5031</v>
      </c>
      <c r="AT17" s="55">
        <f>'US Detail'!H14</f>
        <v>4912</v>
      </c>
      <c r="AU17" s="55">
        <f>'US Detail'!J14</f>
        <v>5247</v>
      </c>
      <c r="AV17" s="55">
        <f>'US Detail'!L14</f>
        <v>0</v>
      </c>
      <c r="AW17" s="55">
        <f>'US Detail'!N14</f>
        <v>0</v>
      </c>
      <c r="AX17" s="55">
        <f>'US Detail'!P14</f>
        <v>5521</v>
      </c>
      <c r="AY17" s="55">
        <f>'US Detail'!R14</f>
        <v>0</v>
      </c>
      <c r="AZ17" s="55">
        <f>'US Detail'!T14</f>
        <v>4574</v>
      </c>
      <c r="BA17" s="210">
        <f>(('SREB Detail'!U14*'SREB Detail'!V14)+('SREB Detail'!BI14*'SREB Detail'!BJ14)+('SREB Detail'!CW14*'SREB Detail'!CX14)+('SREB Detail'!EK14*'SREB Detail'!EL14)+('SREB Detail'!FY14*'SREB Detail'!FZ14)+('SREB Detail'!HM14*'SREB Detail'!HN14))/BZ17</f>
        <v>43458.272833723655</v>
      </c>
      <c r="BB17" s="55">
        <f>(('SREB Detail'!W14*'SREB Detail'!X14)+('SREB Detail'!BK14*'SREB Detail'!BL14)+('SREB Detail'!CY14*'SREB Detail'!CZ14)+('SREB Detail'!EM14*'SREB Detail'!EN14)+('SREB Detail'!GA14*'SREB Detail'!GB14)+('SREB Detail'!HO14*'SREB Detail'!HP14))/CA17</f>
        <v>44174.536853110301</v>
      </c>
      <c r="BC17" s="55">
        <f>(('SREB Detail'!Y14*'SREB Detail'!Z14)+('SREB Detail'!BM14*'SREB Detail'!BN14)+('SREB Detail'!DA14*'SREB Detail'!DB14)+('SREB Detail'!EO14*'SREB Detail'!EP14)+('SREB Detail'!GC14*'SREB Detail'!GD14)+('SREB Detail'!HQ14*'SREB Detail'!HR14))/CB17</f>
        <v>45621.390294269491</v>
      </c>
      <c r="BD17" s="55">
        <f>(('SREB Detail'!AA14*'SREB Detail'!AB14)+('SREB Detail'!BO14*'SREB Detail'!BP14)+('SREB Detail'!DC14*'SREB Detail'!DD14)+('SREB Detail'!EQ14*'SREB Detail'!ER14)+('SREB Detail'!GE14*'SREB Detail'!GF14)+('SREB Detail'!HS14*'SREB Detail'!HT14))/CC17</f>
        <v>46953.573621103118</v>
      </c>
      <c r="BE17" s="55">
        <f>(('SREB Detail'!AC14*'SREB Detail'!AD14)+('SREB Detail'!BQ14*'SREB Detail'!BR14)+('SREB Detail'!DE14*'SREB Detail'!DF14)+('SREB Detail'!ES14*'SREB Detail'!ET14)+('SREB Detail'!GG14*'SREB Detail'!GH14)+('SREB Detail'!HU14*'SREB Detail'!HV14))/CD17</f>
        <v>49028.779698581558</v>
      </c>
      <c r="BF17" s="55">
        <f>(('SREB Detail'!AE14*'SREB Detail'!AF14)+('SREB Detail'!BS14*'SREB Detail'!BT14)+('SREB Detail'!DG14*'SREB Detail'!DH14)+('SREB Detail'!EU14*'SREB Detail'!EV14)+('SREB Detail'!GI14*'SREB Detail'!GJ14)+('SREB Detail'!HW14*'SREB Detail'!HX14))/CE17</f>
        <v>50134.900509023602</v>
      </c>
      <c r="BG17" s="55">
        <f>(('SREB Detail'!AG14*'SREB Detail'!AH14)+('SREB Detail'!BU14*'SREB Detail'!BV14)+('SREB Detail'!DI14*'SREB Detail'!DJ14)+('SREB Detail'!EW14*'SREB Detail'!EX14)+('SREB Detail'!GK14*'SREB Detail'!GL14)+('SREB Detail'!HY14*'SREB Detail'!HZ14))/CF17</f>
        <v>52581.299642218248</v>
      </c>
      <c r="BH17" s="55">
        <f>(('SREB Detail'!AI14*'SREB Detail'!AJ14)+('SREB Detail'!BW14*'SREB Detail'!BX14)+('SREB Detail'!DK14*'SREB Detail'!DL14)+('SREB Detail'!EY14*'SREB Detail'!EZ14)+('SREB Detail'!GM14*'SREB Detail'!GN14)+('SREB Detail'!IA14*'SREB Detail'!IB14))/CG17</f>
        <v>55237.667256637171</v>
      </c>
      <c r="BI17" s="55">
        <f>(('SREB Detail'!AL14*'SREB Detail'!AK14)+('SREB Detail'!BZ14*'SREB Detail'!BY14)+('SREB Detail'!DN14*'SREB Detail'!DM14)+('SREB Detail'!FB14*'SREB Detail'!FA14)+('SREB Detail'!GP14*'SREB Detail'!GO14)+('SREB Detail'!ID14*'SREB Detail'!IC14))/CH17</f>
        <v>57234.197772828506</v>
      </c>
      <c r="BJ17" s="55">
        <f>(('SREB Detail'!AM14*'SREB Detail'!AN14)+('SREB Detail'!CA14*'SREB Detail'!CB14)+('SREB Detail'!DO14*'SREB Detail'!DP14)+('SREB Detail'!FC14*'SREB Detail'!FD14)+('SREB Detail'!GQ14*'SREB Detail'!GR14)+('SREB Detail'!IE14*'SREB Detail'!IF14))/CI17</f>
        <v>58271.330348727613</v>
      </c>
      <c r="BK17" s="55">
        <f>(('SREB Detail'!AO14*'SREB Detail'!AP14)+('SREB Detail'!CC14*'SREB Detail'!CD14)+('SREB Detail'!DQ14*'SREB Detail'!DR14)+('SREB Detail'!FE14*'SREB Detail'!FF14)+('SREB Detail'!GS14*'SREB Detail'!GT14)+('SREB Detail'!IG14*'SREB Detail'!IH14))/CJ17</f>
        <v>58482.87777777778</v>
      </c>
      <c r="BL17" s="55">
        <f>(('SREB Detail'!AQ14*'SREB Detail'!AR14)+('SREB Detail'!CE14*'SREB Detail'!CF14)+('SREB Detail'!DS14*'SREB Detail'!DT14)+('SREB Detail'!FG14*'SREB Detail'!FH14)+('SREB Detail'!GU14*'SREB Detail'!GV14)+('SREB Detail'!II14*'SREB Detail'!IJ14))/CK17</f>
        <v>60238.797101449272</v>
      </c>
      <c r="BM17" s="55">
        <f>(('SREB Detail'!AS14*'SREB Detail'!AT14)+('SREB Detail'!CG14*'SREB Detail'!CH14)+('SREB Detail'!DU14*'SREB Detail'!DV14)+('SREB Detail'!FI14*'SREB Detail'!FJ14)+('SREB Detail'!GW14*'SREB Detail'!GX14)+('SREB Detail'!IK14*'SREB Detail'!IL14))/CL17</f>
        <v>61115.435106911988</v>
      </c>
      <c r="BN17" s="55">
        <f>(('SREB Detail'!AU14*'SREB Detail'!AV14)+('SREB Detail'!CI14*'SREB Detail'!CJ14)+('SREB Detail'!DW14*'SREB Detail'!DX14)+('SREB Detail'!FK14*'SREB Detail'!FL14)+('SREB Detail'!GY14*'SREB Detail'!GZ14)+('SREB Detail'!IM14*'SREB Detail'!IN14))/CM17</f>
        <v>63672.204997686255</v>
      </c>
      <c r="BO17" s="55">
        <f>(('SREB Detail'!AX14*'SREB Detail'!AW14)+('SREB Detail'!CL14*'SREB Detail'!CK14)+('SREB Detail'!DZ14*'SREB Detail'!DY14)+('SREB Detail'!FN14*'SREB Detail'!FM14)+('SREB Detail'!HB14*'SREB Detail'!HA14)+('SREB Detail'!IP14*'SREB Detail'!IO14))/CN17</f>
        <v>64250.040955631397</v>
      </c>
      <c r="BP17" s="55">
        <f>(('SREB Detail'!AY14*'SREB Detail'!AZ14)+('SREB Detail'!CM14*'SREB Detail'!CN14)+('SREB Detail'!EA14*'SREB Detail'!EB14)+('SREB Detail'!FO14*'SREB Detail'!FP14)+('SREB Detail'!HD14*'SREB Detail'!HB14)+('SREB Detail'!IR14*'SREB Detail'!IQ14))/CO17</f>
        <v>65077.80811645346</v>
      </c>
      <c r="BQ17" s="55">
        <f>(('SREB Detail'!BB14*'SREB Detail'!BA14)+('SREB Detail'!CP14*'SREB Detail'!CO14)+('SREB Detail'!ED14*'SREB Detail'!EC14)+('SREB Detail'!FR14*'SREB Detail'!FQ14)+('SREB Detail'!HF14*'SREB Detail'!HE14)+('SREB Detail'!IS14*'SREB Detail'!IT14))/CP17</f>
        <v>69774.836699613239</v>
      </c>
      <c r="BR17" s="28">
        <f>'SREB Detail'!E14</f>
        <v>67050.338178708844</v>
      </c>
      <c r="BS17" s="28">
        <f>'SREB Detail'!G14</f>
        <v>67182.012436665129</v>
      </c>
      <c r="BT17" s="28">
        <f>'SREB Detail'!I14</f>
        <v>68457.847210657783</v>
      </c>
      <c r="BU17" s="28">
        <f>'SREB Detail'!K14</f>
        <v>0</v>
      </c>
      <c r="BV17" s="28">
        <f>'SREB Detail'!M14</f>
        <v>0</v>
      </c>
      <c r="BW17" s="28">
        <f>'SREB Detail'!O14</f>
        <v>71237.586023547279</v>
      </c>
      <c r="BX17" s="28">
        <f>'SREB Detail'!Q14</f>
        <v>0</v>
      </c>
      <c r="BY17" s="28">
        <f>'SREB Detail'!S14</f>
        <v>76726.856716417911</v>
      </c>
      <c r="BZ17" s="210">
        <f>'SREB Detail'!V14+'SREB Detail'!BJ14+'SREB Detail'!CX14+'SREB Detail'!EL14+'SREB Detail'!FZ14+'SREB Detail'!HN14</f>
        <v>1708</v>
      </c>
      <c r="CA17" s="55">
        <f>'SREB Detail'!X14+'SREB Detail'!BL14+'SREB Detail'!CZ14+'SREB Detail'!EN14+'SREB Detail'!GB14+'SREB Detail'!HP14</f>
        <v>1913</v>
      </c>
      <c r="CB17" s="55">
        <f>'SREB Detail'!Z14+'SREB Detail'!BN14+'SREB Detail'!DB14+'SREB Detail'!EP14+'SREB Detail'!GD14+'SREB Detail'!HR14</f>
        <v>1937</v>
      </c>
      <c r="CC17" s="55">
        <f>'SREB Detail'!AB14+'SREB Detail'!BP14+'SREB Detail'!DD14+'SREB Detail'!ER14+'SREB Detail'!GF14+'SREB Detail'!HT14</f>
        <v>2085</v>
      </c>
      <c r="CD17" s="55">
        <f>('SREB Detail'!AD14+'SREB Detail'!BR14+'SREB Detail'!DF14+'SREB Detail'!ET14+'SREB Detail'!GH14+'SREB Detail'!HV14)</f>
        <v>2256</v>
      </c>
      <c r="CE17" s="55">
        <f>('SREB Detail'!AF14+'SREB Detail'!BT14+'SREB Detail'!DH14+'SREB Detail'!EV14+'SREB Detail'!GJ14+'SREB Detail'!HX14)</f>
        <v>2161</v>
      </c>
      <c r="CF17" s="55">
        <f>('SREB Detail'!AH14+'SREB Detail'!BV14+'SREB Detail'!DJ14+'SREB Detail'!EX14+'SREB Detail'!GL14+'SREB Detail'!HZ14)</f>
        <v>2236</v>
      </c>
      <c r="CG17" s="55">
        <f>('SREB Detail'!AJ14+'SREB Detail'!BX14+'SREB Detail'!DL14+'SREB Detail'!EZ14+'SREB Detail'!GN14+'SREB Detail'!IB14)</f>
        <v>2260</v>
      </c>
      <c r="CH17" s="55">
        <f>('SREB Detail'!AL14+'SREB Detail'!BZ14+'SREB Detail'!DN14+'SREB Detail'!FB14+'SREB Detail'!GP14+'SREB Detail'!ID14)</f>
        <v>2245</v>
      </c>
      <c r="CI17" s="55">
        <f>('SREB Detail'!AN14+'SREB Detail'!CB14+'SREB Detail'!DP14+'SREB Detail'!FD14+'SREB Detail'!GR14+'SREB Detail'!IF14)</f>
        <v>2122</v>
      </c>
      <c r="CJ17" s="55">
        <f>('SREB Detail'!AP14+'SREB Detail'!CD14+'SREB Detail'!DR14+'SREB Detail'!FF14+'SREB Detail'!GT14+'SREB Detail'!IH14)</f>
        <v>1800</v>
      </c>
      <c r="CK17" s="55">
        <f>('SREB Detail'!AR14+'SREB Detail'!CF14+'SREB Detail'!DT14+'SREB Detail'!FH14+'SREB Detail'!GV14+'SREB Detail'!IJ14)</f>
        <v>2001</v>
      </c>
      <c r="CL17" s="55">
        <f>('SREB Detail'!AT14+'SREB Detail'!CH14+'SREB Detail'!DV14+'SREB Detail'!FJ14+'SREB Detail'!GX14+'SREB Detail'!IL14)</f>
        <v>2011</v>
      </c>
      <c r="CM17" s="55">
        <f>('SREB Detail'!AV14+'SREB Detail'!CJ14+'SREB Detail'!DX14+'SREB Detail'!FL14+'SREB Detail'!GZ14+'SREB Detail'!IN14)</f>
        <v>2161</v>
      </c>
      <c r="CN17" s="55">
        <f>'SREB Detail'!AX14+'SREB Detail'!CL14+'SREB Detail'!DZ14+'SREB Detail'!FN14+'SREB Detail'!HB14+'SREB Detail'!IP14</f>
        <v>2051</v>
      </c>
      <c r="CO17" s="55">
        <f>'SREB Detail'!AZ14+'SREB Detail'!CN14+'SREB Detail'!EB14+'SREB Detail'!FP14+'SREB Detail'!HD14+'SREB Detail'!IR14</f>
        <v>2267</v>
      </c>
      <c r="CP17" s="55">
        <f>'SREB Detail'!BB14+'SREB Detail'!CP14+'SREB Detail'!ED14+'SREB Detail'!FR14+'SREB Detail'!HF14+'SREB Detail'!IT14</f>
        <v>2327</v>
      </c>
      <c r="CQ17" s="55">
        <f>'SREB Detail'!F14</f>
        <v>2339</v>
      </c>
      <c r="CR17" s="55">
        <f>'SREB Detail'!H14</f>
        <v>2171</v>
      </c>
      <c r="CS17" s="55">
        <f>'SREB Detail'!J14</f>
        <v>2402</v>
      </c>
      <c r="CT17" s="55">
        <f>'SREB Detail'!L14</f>
        <v>0</v>
      </c>
      <c r="CU17" s="55">
        <f>'SREB Detail'!N14</f>
        <v>0</v>
      </c>
      <c r="CV17" s="55">
        <f>'SREB Detail'!P14</f>
        <v>2633</v>
      </c>
      <c r="CW17" s="55">
        <f>'SREB Detail'!R14</f>
        <v>0</v>
      </c>
      <c r="CX17" s="55">
        <f>'SREB Detail'!T14</f>
        <v>2010</v>
      </c>
      <c r="CY17" s="32">
        <f>'West Detail'!E14</f>
        <v>68459.367692307686</v>
      </c>
      <c r="CZ17" s="28">
        <f>'West Detail'!G14</f>
        <v>68150.024475524478</v>
      </c>
      <c r="DA17" s="28">
        <f>'West Detail'!I14</f>
        <v>68998.016260162607</v>
      </c>
      <c r="DB17" s="28">
        <f>'West Detail'!K14</f>
        <v>0</v>
      </c>
      <c r="DC17" s="28">
        <f>'West Detail'!M14</f>
        <v>0</v>
      </c>
      <c r="DD17" s="28">
        <f>'West Detail'!O14</f>
        <v>71736.985915492958</v>
      </c>
      <c r="DE17" s="28">
        <f>'West Detail'!Q14</f>
        <v>0</v>
      </c>
      <c r="DF17" s="28">
        <f>'West Detail'!S14</f>
        <v>78961.077181208049</v>
      </c>
      <c r="DG17" s="32">
        <f>'West Detail'!F14</f>
        <v>650</v>
      </c>
      <c r="DH17" s="28">
        <f>'West Detail'!H14</f>
        <v>572</v>
      </c>
      <c r="DI17" s="28">
        <f>'West Detail'!J14</f>
        <v>615</v>
      </c>
      <c r="DJ17" s="28">
        <f>'West Detail'!L14</f>
        <v>0</v>
      </c>
      <c r="DK17" s="28">
        <f>'West Detail'!N14</f>
        <v>0</v>
      </c>
      <c r="DL17" s="28">
        <f>'West Detail'!P14</f>
        <v>710</v>
      </c>
      <c r="DM17" s="28">
        <f>'West Detail'!R14</f>
        <v>0</v>
      </c>
      <c r="DN17" s="28">
        <f>'West Detail'!T14</f>
        <v>596</v>
      </c>
      <c r="DO17" s="32">
        <f>'Midwest Detail'!E14</f>
        <v>68797.57686676427</v>
      </c>
      <c r="DP17" s="28">
        <f>'Midwest Detail'!G14</f>
        <v>69673.385026737975</v>
      </c>
      <c r="DQ17" s="28">
        <f>'Midwest Detail'!I14</f>
        <v>72712.992405063298</v>
      </c>
      <c r="DR17" s="28">
        <f>'Midwest Detail'!K14</f>
        <v>0</v>
      </c>
      <c r="DS17" s="28">
        <f>'Midwest Detail'!M14</f>
        <v>0</v>
      </c>
      <c r="DT17" s="28">
        <f>'Midwest Detail'!O14</f>
        <v>74691.925824175822</v>
      </c>
      <c r="DU17" s="28">
        <f>'Midwest Detail'!Q14</f>
        <v>0</v>
      </c>
      <c r="DV17" s="28">
        <f>'Midwest Detail'!S14</f>
        <v>81652.783247612053</v>
      </c>
      <c r="DW17" s="376">
        <f>'Midwest Detail'!F14</f>
        <v>1366</v>
      </c>
      <c r="DX17" s="377">
        <f>'Midwest Detail'!H14</f>
        <v>1496</v>
      </c>
      <c r="DY17" s="377">
        <f>'Midwest Detail'!J14</f>
        <v>1580</v>
      </c>
      <c r="DZ17" s="377">
        <f>'Midwest Detail'!L14</f>
        <v>0</v>
      </c>
      <c r="EA17" s="377">
        <f>'Midwest Detail'!N14</f>
        <v>0</v>
      </c>
      <c r="EB17" s="377">
        <f>'Midwest Detail'!P14</f>
        <v>1456</v>
      </c>
      <c r="EC17" s="377">
        <f>'Midwest Detail'!R14</f>
        <v>0</v>
      </c>
      <c r="ED17" s="377">
        <f>'Midwest Detail'!T14</f>
        <v>1361</v>
      </c>
      <c r="EE17" s="32">
        <f>'Northeast Detail'!E14</f>
        <v>76463.274480712163</v>
      </c>
      <c r="EF17" s="28">
        <f>'Northeast Detail'!G14</f>
        <v>81711.074515648288</v>
      </c>
      <c r="EG17" s="28">
        <f>'Northeast Detail'!I14</f>
        <v>82868.347286821707</v>
      </c>
      <c r="EH17" s="28">
        <f>'Northeast Detail'!K14</f>
        <v>0</v>
      </c>
      <c r="EI17" s="28">
        <f>'Northeast Detail'!M14</f>
        <v>0</v>
      </c>
      <c r="EJ17" s="28">
        <f>'Northeast Detail'!O14</f>
        <v>85701.461218836572</v>
      </c>
      <c r="EK17" s="28">
        <f>'Northeast Detail'!Q14</f>
        <v>0</v>
      </c>
      <c r="EL17" s="28">
        <f>'Northeast Detail'!S14</f>
        <v>93616.454394693195</v>
      </c>
      <c r="EM17" s="376">
        <f>'Northeast Detail'!F14</f>
        <v>674</v>
      </c>
      <c r="EN17" s="377">
        <f>'Northeast Detail'!H14</f>
        <v>671</v>
      </c>
      <c r="EO17" s="377">
        <f>'Northeast Detail'!J14</f>
        <v>645</v>
      </c>
      <c r="EP17" s="377">
        <f>'Northeast Detail'!L14</f>
        <v>0</v>
      </c>
      <c r="EQ17" s="377">
        <f>'Northeast Detail'!N14</f>
        <v>0</v>
      </c>
      <c r="ER17" s="377">
        <f>'Northeast Detail'!P14</f>
        <v>722</v>
      </c>
      <c r="ES17" s="377">
        <f>'Northeast Detail'!R14</f>
        <v>0</v>
      </c>
      <c r="ET17" s="377">
        <f>'Northeast Detail'!T14</f>
        <v>603</v>
      </c>
    </row>
    <row r="18" spans="1:150">
      <c r="A18" s="11" t="s">
        <v>35</v>
      </c>
      <c r="B18" s="11" t="s">
        <v>36</v>
      </c>
      <c r="C18" s="55">
        <f>(('US Detail'!U15*'US Detail'!V15)+('US Detail'!BI15*'US Detail'!BJ15)+('US Detail'!CW15*'US Detail'!CX15)+('US Detail'!EK15*'US Detail'!EL15)+('US Detail'!FY15*'US Detail'!FZ15)+('US Detail'!HM15*'US Detail'!HN15))/AB18</f>
        <v>54197.86816720257</v>
      </c>
      <c r="D18" s="55">
        <f>(('US Detail'!W15*'US Detail'!X15)+('US Detail'!BK15*'US Detail'!BL15)+('US Detail'!CY15*'US Detail'!CZ15)+('US Detail'!EM15*'US Detail'!EN15)+('US Detail'!GA15*'US Detail'!GB15)+('US Detail'!HO15*'US Detail'!HP15))/AC18</f>
        <v>54918</v>
      </c>
      <c r="E18" s="55">
        <f>(('US Detail'!Y15*'US Detail'!Z15)+('US Detail'!BM15*'US Detail'!BN15)+('US Detail'!DA15*'US Detail'!DB15)+('US Detail'!EO15*'US Detail'!EP15)+('US Detail'!GC15*'US Detail'!GD15)+('US Detail'!HQ15*'US Detail'!HR15))/AD18</f>
        <v>58990</v>
      </c>
      <c r="F18" s="55">
        <f>(('US Detail'!AA15*'US Detail'!AB15)+('US Detail'!BO15*'US Detail'!BP15)+('US Detail'!DC15*'US Detail'!DD15)+('US Detail'!EQ15*'US Detail'!ER15)+('US Detail'!GE15*'US Detail'!GF15)+('US Detail'!HS15*'US Detail'!HT15))/AE18</f>
        <v>62607</v>
      </c>
      <c r="G18" s="55">
        <f>(('US Detail'!AC15*'US Detail'!AD15)+('US Detail'!BQ15*'US Detail'!BR15)+('US Detail'!DE15*'US Detail'!DF15)+('US Detail'!ES15*'US Detail'!ET15)+('US Detail'!GG15*'US Detail'!GH15)+('US Detail'!HU15*'US Detail'!HV15))/AF18</f>
        <v>50455.244224422444</v>
      </c>
      <c r="H18" s="55">
        <f>(('US Detail'!AE15*'US Detail'!AF15)+('US Detail'!BS15*'US Detail'!BT15)+('US Detail'!DG15*'US Detail'!DH15)+('US Detail'!EU15*'US Detail'!EV15)+('US Detail'!GI15*'US Detail'!GJ15)+('US Detail'!HW15*'US Detail'!HX15))/AG18</f>
        <v>70612</v>
      </c>
      <c r="I18" s="55">
        <f>(('US Detail'!AG15*'US Detail'!AH15)+('US Detail'!BU15*'US Detail'!BV15)+('US Detail'!DI15*'US Detail'!DJ15)+('US Detail'!EW15*'US Detail'!EX15)+('US Detail'!GK15*'US Detail'!GL15)+('US Detail'!HY15*'US Detail'!HZ15))/AH18</f>
        <v>68931</v>
      </c>
      <c r="J18" s="55">
        <f>(('US Detail'!AI15*'US Detail'!AJ15)+('US Detail'!BW15*'US Detail'!BX15)+('US Detail'!DK15*'US Detail'!DL15)+('US Detail'!EY15*'US Detail'!EZ15)+('US Detail'!GM15*'US Detail'!GN15)+('US Detail'!IA15*'US Detail'!IB15))/AI18</f>
        <v>74804</v>
      </c>
      <c r="K18" s="55">
        <f>(('US Detail'!AL15*'US Detail'!AK15)+('US Detail'!BZ15*'US Detail'!BY15)+('US Detail'!DN15*'US Detail'!DM15)+('US Detail'!FB15*'US Detail'!FA15)+('US Detail'!GP15*'US Detail'!GO15)+('US Detail'!ID15*'US Detail'!IC15))/AJ18</f>
        <v>80023</v>
      </c>
      <c r="L18" s="55">
        <f>(('US Detail'!AM15*'US Detail'!AN15)+('US Detail'!CA15*'US Detail'!CB15)+('US Detail'!DO15*'US Detail'!DP15)+('US Detail'!FC15*'US Detail'!FD15)+('US Detail'!GQ15*'US Detail'!GR15)+('US Detail'!IE15*'US Detail'!IF15))/AK18</f>
        <v>85248</v>
      </c>
      <c r="M18" s="55">
        <f>(('US Detail'!AO15*'US Detail'!AP15)+('US Detail'!CC15*'US Detail'!CD15)+('US Detail'!DQ15*'US Detail'!DR15)+('US Detail'!FE15*'US Detail'!FF15)+('US Detail'!GS15*'US Detail'!GT15)+('US Detail'!IG15*'US Detail'!IH15))/AL18</f>
        <v>77354.776119402988</v>
      </c>
      <c r="N18" s="55">
        <f>(('US Detail'!AQ15*'US Detail'!AR15)+('US Detail'!CE15*'US Detail'!CF15)+('US Detail'!DS15*'US Detail'!DT15)+('US Detail'!FG15*'US Detail'!FH15)+('US Detail'!GU15*'US Detail'!GV15)+('US Detail'!II15*'US Detail'!IJ15))/AM18</f>
        <v>59561.800555555557</v>
      </c>
      <c r="O18" s="55">
        <f>(('US Detail'!AS15*'US Detail'!AT15)+('US Detail'!CG15*'US Detail'!CH15)+('US Detail'!DU15*'US Detail'!DV15)+('US Detail'!FI15*'US Detail'!FJ15)+('US Detail'!GW15*'US Detail'!GX15)+('US Detail'!IK15*'US Detail'!IL15))/AN18</f>
        <v>60173.291754756872</v>
      </c>
      <c r="P18" s="55">
        <f>(('US Detail'!AV15*'US Detail'!AU15)+('US Detail'!CJ15*'US Detail'!CI15)+('US Detail'!DX15*'US Detail'!DW15)+('US Detail'!FL15*'US Detail'!FK15)+('US Detail'!GZ15*'US Detail'!GY15)+('US Detail'!IN15*'US Detail'!IM15))/AO18</f>
        <v>64303.381773399014</v>
      </c>
      <c r="Q18" s="55">
        <f>(('US Detail'!AX15*'US Detail'!AW15)+('US Detail'!CL15*'US Detail'!CK15)+('US Detail'!DZ15*'US Detail'!DY15)+('US Detail'!FN15*'US Detail'!FM15)+('US Detail'!HB15*'US Detail'!HA15)+('US Detail'!IP15*'US Detail'!IO15))/AP18</f>
        <v>64924.583502024288</v>
      </c>
      <c r="R18" s="55">
        <f>(('US Detail'!AY15*'US Detail'!AZ15)+('US Detail'!CM15*'US Detail'!CN15)+('US Detail'!EA15*'US Detail'!EB15)+('US Detail'!FO15*'US Detail'!FP15)+('US Detail'!HC15*'US Detail'!HD15)+('US Detail'!IQ15*'US Detail'!IR15))/AQ18</f>
        <v>67883.180102040817</v>
      </c>
      <c r="S18" s="55">
        <f>(('US Detail'!BB15*'US Detail'!BA15)+('US Detail'!CP15*'US Detail'!CO15)+('US Detail'!ED15*'US Detail'!EC15)+('US Detail'!FR15*'US Detail'!FQ15)+('US Detail'!HF15*'US Detail'!HE15)+('US Detail'!IT15*'US Detail'!IS15))/AR18</f>
        <v>71333.261565836292</v>
      </c>
      <c r="T18" s="28">
        <f>'US Detail'!E15</f>
        <v>67991.366127583111</v>
      </c>
      <c r="U18" s="28">
        <f>'US Detail'!G15</f>
        <v>68971.839495040578</v>
      </c>
      <c r="V18" s="28">
        <f>'US Detail'!I15</f>
        <v>70184.815052041638</v>
      </c>
      <c r="W18" s="28">
        <f>'US Detail'!K15</f>
        <v>0</v>
      </c>
      <c r="X18" s="28">
        <f>'US Detail'!M15</f>
        <v>0</v>
      </c>
      <c r="Y18" s="28">
        <f>'US Detail'!O15</f>
        <v>72954.491758241755</v>
      </c>
      <c r="Z18" s="28">
        <f>'US Detail'!Q15</f>
        <v>0</v>
      </c>
      <c r="AA18" s="28">
        <f>'US Detail'!S15</f>
        <v>78886.731974921626</v>
      </c>
      <c r="AB18" s="54">
        <f>'US Detail'!V15+'US Detail'!BJ15+'US Detail'!CX15+'US Detail'!EL15+'US Detail'!FZ15+'US Detail'!HN15</f>
        <v>311</v>
      </c>
      <c r="AC18" s="55">
        <f>'US Detail'!X15+'US Detail'!BL15+'US Detail'!CZ15+'US Detail'!EN15+'US Detail'!GB15+'US Detail'!HP15</f>
        <v>136</v>
      </c>
      <c r="AD18" s="55">
        <f>'US Detail'!Z15+'US Detail'!BN15+'US Detail'!DB15+'US Detail'!EP15+'US Detail'!GD15+'US Detail'!HR15</f>
        <v>205</v>
      </c>
      <c r="AE18" s="55">
        <f>'US Detail'!AB15+'US Detail'!BP15+'US Detail'!DD15+'US Detail'!ER15+'US Detail'!GF15+'US Detail'!HT15</f>
        <v>204</v>
      </c>
      <c r="AF18" s="55">
        <f>('US Detail'!AD15+'US Detail'!BR15+'US Detail'!DF15+'US Detail'!ET15+'US Detail'!GH15+'US Detail'!HV15)</f>
        <v>1818</v>
      </c>
      <c r="AG18" s="55">
        <f>('US Detail'!AF15+'US Detail'!BT15+'US Detail'!DH15+'US Detail'!EV15+'US Detail'!GJ15+'US Detail'!HX15)</f>
        <v>158</v>
      </c>
      <c r="AH18" s="55">
        <f>('US Detail'!AH15+'US Detail'!BV15+'US Detail'!DJ15+'US Detail'!EX15+'US Detail'!GL15+'US Detail'!HZ15)</f>
        <v>229</v>
      </c>
      <c r="AI18" s="55">
        <f>('US Detail'!AJ15+'US Detail'!BX15+'US Detail'!DL15+'US Detail'!EZ15+'US Detail'!GN15+'US Detail'!IB15)</f>
        <v>170</v>
      </c>
      <c r="AJ18" s="55">
        <f>('US Detail'!AL15+'US Detail'!BZ15+'US Detail'!DN15+'US Detail'!FB15+'US Detail'!GP15+'US Detail'!ID15)</f>
        <v>247</v>
      </c>
      <c r="AK18" s="55">
        <f>('US Detail'!AN15+'US Detail'!CB15+'US Detail'!DP15+'US Detail'!FD15+'US Detail'!GR15+'US Detail'!IF15)</f>
        <v>250</v>
      </c>
      <c r="AL18" s="55">
        <f>('US Detail'!AP15+'US Detail'!CD15+'US Detail'!DR15+'US Detail'!FF15+'US Detail'!GT15+'US Detail'!IH15)</f>
        <v>134</v>
      </c>
      <c r="AM18" s="55">
        <f>('US Detail'!AR15+'US Detail'!CF15+'US Detail'!DT15+'US Detail'!FH15+'US Detail'!GV15+'US Detail'!IJ15)</f>
        <v>1800</v>
      </c>
      <c r="AN18" s="55">
        <f>('US Detail'!AT15+'US Detail'!CH15+'US Detail'!DV15+'US Detail'!FJ15+'US Detail'!GX15+'US Detail'!IL15)</f>
        <v>946</v>
      </c>
      <c r="AO18" s="55">
        <f>('US Detail'!AV15+'US Detail'!CJ15+'US Detail'!DX15+'US Detail'!FL15+'US Detail'!GZ15+'US Detail'!IN15)</f>
        <v>2030</v>
      </c>
      <c r="AP18" s="55">
        <f>'US Detail'!AX15+'US Detail'!CL15+'US Detail'!DZ15+'US Detail'!FN15+'US Detail'!HB15+'US Detail'!IP15</f>
        <v>1976</v>
      </c>
      <c r="AQ18" s="55">
        <f>'US Detail'!AZ15+'US Detail'!CN15+'US Detail'!EB15+'US Detail'!FP15+'US Detail'!HD15+'US Detail'!IR15</f>
        <v>1960</v>
      </c>
      <c r="AR18" s="55">
        <f>'US Detail'!BB15+'US Detail'!CP15+'US Detail'!ED15+'US Detail'!FR15+'US Detail'!HF15+'US Detail'!IT15</f>
        <v>2248</v>
      </c>
      <c r="AS18" s="55">
        <f>'US Detail'!F15</f>
        <v>2226</v>
      </c>
      <c r="AT18" s="55">
        <f>'US Detail'!H15</f>
        <v>2218</v>
      </c>
      <c r="AU18" s="55">
        <f>'US Detail'!J15</f>
        <v>2498</v>
      </c>
      <c r="AV18" s="55">
        <f>'US Detail'!L15</f>
        <v>0</v>
      </c>
      <c r="AW18" s="55">
        <f>'US Detail'!N15</f>
        <v>0</v>
      </c>
      <c r="AX18" s="55">
        <f>'US Detail'!P15</f>
        <v>2548</v>
      </c>
      <c r="AY18" s="55">
        <f>'US Detail'!R15</f>
        <v>0</v>
      </c>
      <c r="AZ18" s="55">
        <f>'US Detail'!T15</f>
        <v>1914</v>
      </c>
      <c r="BA18" s="210">
        <f>(('SREB Detail'!U15*'SREB Detail'!V15)+('SREB Detail'!BI15*'SREB Detail'!BJ15)+('SREB Detail'!CW15*'SREB Detail'!CX15)+('SREB Detail'!EK15*'SREB Detail'!EL15)+('SREB Detail'!FY15*'SREB Detail'!FZ15)+('SREB Detail'!HM15*'SREB Detail'!HN15))/BZ18</f>
        <v>53444.62162162162</v>
      </c>
      <c r="BB18" s="55">
        <f>(('SREB Detail'!W15*'SREB Detail'!X15)+('SREB Detail'!BK15*'SREB Detail'!BL15)+('SREB Detail'!CY15*'SREB Detail'!CZ15)+('SREB Detail'!EM15*'SREB Detail'!EN15)+('SREB Detail'!GA15*'SREB Detail'!GB15)+('SREB Detail'!HO15*'SREB Detail'!HP15))/CA18</f>
        <v>56502</v>
      </c>
      <c r="BC18" s="55">
        <f>(('SREB Detail'!Y15*'SREB Detail'!Z15)+('SREB Detail'!BM15*'SREB Detail'!BN15)+('SREB Detail'!DA15*'SREB Detail'!DB15)+('SREB Detail'!EO15*'SREB Detail'!EP15)+('SREB Detail'!GC15*'SREB Detail'!GD15)+('SREB Detail'!HQ15*'SREB Detail'!HR15))/CB18</f>
        <v>57898</v>
      </c>
      <c r="BD18" s="55">
        <f>(('SREB Detail'!AA15*'SREB Detail'!AB15)+('SREB Detail'!BO15*'SREB Detail'!BP15)+('SREB Detail'!DC15*'SREB Detail'!DD15)+('SREB Detail'!EQ15*'SREB Detail'!ER15)+('SREB Detail'!GE15*'SREB Detail'!GF15)+('SREB Detail'!HS15*'SREB Detail'!HT15))/CC18</f>
        <v>62855</v>
      </c>
      <c r="BE18" s="55">
        <f>(('SREB Detail'!AC15*'SREB Detail'!AD15)+('SREB Detail'!BQ15*'SREB Detail'!BR15)+('SREB Detail'!DE15*'SREB Detail'!DF15)+('SREB Detail'!ES15*'SREB Detail'!ET15)+('SREB Detail'!GG15*'SREB Detail'!GH15)+('SREB Detail'!HU15*'SREB Detail'!HV15))/CD18</f>
        <v>48486.648199445983</v>
      </c>
      <c r="BF18" s="55">
        <f>(('SREB Detail'!AE15*'SREB Detail'!AF15)+('SREB Detail'!BS15*'SREB Detail'!BT15)+('SREB Detail'!DG15*'SREB Detail'!DH15)+('SREB Detail'!EU15*'SREB Detail'!EV15)+('SREB Detail'!GI15*'SREB Detail'!GJ15)+('SREB Detail'!HW15*'SREB Detail'!HX15))/CE18</f>
        <v>72628</v>
      </c>
      <c r="BG18" s="55">
        <f>(('SREB Detail'!AG15*'SREB Detail'!AH15)+('SREB Detail'!BU15*'SREB Detail'!BV15)+('SREB Detail'!DI15*'SREB Detail'!DJ15)+('SREB Detail'!EW15*'SREB Detail'!EX15)+('SREB Detail'!GK15*'SREB Detail'!GL15)+('SREB Detail'!HY15*'SREB Detail'!HZ15))/CF18</f>
        <v>72707</v>
      </c>
      <c r="BH18" s="55">
        <f>(('SREB Detail'!AI15*'SREB Detail'!AJ15)+('SREB Detail'!BW15*'SREB Detail'!BX15)+('SREB Detail'!DK15*'SREB Detail'!DL15)+('SREB Detail'!EY15*'SREB Detail'!EZ15)+('SREB Detail'!GM15*'SREB Detail'!GN15)+('SREB Detail'!IA15*'SREB Detail'!IB15))/CG18</f>
        <v>72341</v>
      </c>
      <c r="BI18" s="55">
        <f>(('SREB Detail'!AL15*'SREB Detail'!AK15)+('SREB Detail'!BZ15*'SREB Detail'!BY15)+('SREB Detail'!DN15*'SREB Detail'!DM15)+('SREB Detail'!FB15*'SREB Detail'!FA15)+('SREB Detail'!GP15*'SREB Detail'!GO15)+('SREB Detail'!ID15*'SREB Detail'!IC15))/CH18</f>
        <v>82128</v>
      </c>
      <c r="BJ18" s="55">
        <f>(('SREB Detail'!AM15*'SREB Detail'!AN15)+('SREB Detail'!CA15*'SREB Detail'!CB15)+('SREB Detail'!DO15*'SREB Detail'!DP15)+('SREB Detail'!FC15*'SREB Detail'!FD15)+('SREB Detail'!GQ15*'SREB Detail'!GR15)+('SREB Detail'!IE15*'SREB Detail'!IF15))/CI18</f>
        <v>86886</v>
      </c>
      <c r="BK18" s="55">
        <f>IF(CJ18&gt;0,(('SREB Detail'!AO15*'SREB Detail'!AP15)+('SREB Detail'!CC15*'SREB Detail'!CD15)+('SREB Detail'!DQ15*'SREB Detail'!DR15)+('SREB Detail'!FE15*'SREB Detail'!FF15)+('SREB Detail'!GS15*'SREB Detail'!GT15)+('SREB Detail'!IG15*'SREB Detail'!IH15))/CJ18,)</f>
        <v>0</v>
      </c>
      <c r="BL18" s="55">
        <f>(('SREB Detail'!AQ15*'SREB Detail'!AR15)+('SREB Detail'!CE15*'SREB Detail'!CF15)+('SREB Detail'!DS15*'SREB Detail'!DT15)+('SREB Detail'!FG15*'SREB Detail'!FH15)+('SREB Detail'!GU15*'SREB Detail'!GV15)+('SREB Detail'!II15*'SREB Detail'!IJ15))/CK18</f>
        <v>60021.760147601475</v>
      </c>
      <c r="BM18" s="55">
        <f>(('SREB Detail'!AS15*'SREB Detail'!AT15)+('SREB Detail'!CG15*'SREB Detail'!CH15)+('SREB Detail'!DU15*'SREB Detail'!DV15)+('SREB Detail'!FI15*'SREB Detail'!FJ15)+('SREB Detail'!GW15*'SREB Detail'!GX15)+('SREB Detail'!IK15*'SREB Detail'!IL15))/CL18</f>
        <v>60173.291754756872</v>
      </c>
      <c r="BN18" s="55">
        <f>(('SREB Detail'!AU15*'SREB Detail'!AV15)+('SREB Detail'!CI15*'SREB Detail'!CJ15)+('SREB Detail'!DW15*'SREB Detail'!DX15)+('SREB Detail'!FK15*'SREB Detail'!FL15)+('SREB Detail'!GY15*'SREB Detail'!GZ15)+('SREB Detail'!IM15*'SREB Detail'!IN15))/CM18</f>
        <v>61657.344191096636</v>
      </c>
      <c r="BO18" s="55">
        <f>(('SREB Detail'!AX15*'SREB Detail'!AW15)+('SREB Detail'!CL15*'SREB Detail'!CK15)+('SREB Detail'!DZ15*'SREB Detail'!DY15)+('SREB Detail'!FN15*'SREB Detail'!FM15)+('SREB Detail'!HB15*'SREB Detail'!HA15)+('SREB Detail'!IP15*'SREB Detail'!IO15))/CN18</f>
        <v>63299.379707112974</v>
      </c>
      <c r="BP18" s="55">
        <f>(('SREB Detail'!AY15*'SREB Detail'!AZ15)+('SREB Detail'!CM15*'SREB Detail'!CN15)+('SREB Detail'!EA15*'SREB Detail'!EB15)+('SREB Detail'!FO15*'SREB Detail'!FP15)+('SREB Detail'!HD15*'SREB Detail'!HB15)+('SREB Detail'!IR15*'SREB Detail'!IQ15))/CO18</f>
        <v>63361.524008350731</v>
      </c>
      <c r="BQ18" s="55">
        <f>(('SREB Detail'!BB15*'SREB Detail'!BA15)+('SREB Detail'!CP15*'SREB Detail'!CO15)+('SREB Detail'!ED15*'SREB Detail'!EC15)+('SREB Detail'!FR15*'SREB Detail'!FQ15)+('SREB Detail'!HF15*'SREB Detail'!HE15)+('SREB Detail'!IS15*'SREB Detail'!IT15))/CP18</f>
        <v>69535.233123312326</v>
      </c>
      <c r="BR18" s="28">
        <f>'SREB Detail'!E15</f>
        <v>66835.748643761297</v>
      </c>
      <c r="BS18" s="28">
        <f>'SREB Detail'!G15</f>
        <v>68908.266144814086</v>
      </c>
      <c r="BT18" s="28">
        <f>'SREB Detail'!I15</f>
        <v>68590.42023026316</v>
      </c>
      <c r="BU18" s="28">
        <f>'SREB Detail'!K15</f>
        <v>0</v>
      </c>
      <c r="BV18" s="28">
        <f>'SREB Detail'!M15</f>
        <v>0</v>
      </c>
      <c r="BW18" s="28">
        <f>'SREB Detail'!O15</f>
        <v>71798.422379826632</v>
      </c>
      <c r="BX18" s="28">
        <f>'SREB Detail'!Q15</f>
        <v>0</v>
      </c>
      <c r="BY18" s="28">
        <f>'SREB Detail'!S15</f>
        <v>78051.908084163893</v>
      </c>
      <c r="BZ18" s="210">
        <f>'SREB Detail'!V15+'SREB Detail'!BJ15+'SREB Detail'!CX15+'SREB Detail'!EL15+'SREB Detail'!FZ15+'SREB Detail'!HN15</f>
        <v>111</v>
      </c>
      <c r="CA18" s="55">
        <f>'SREB Detail'!X15+'SREB Detail'!BL15+'SREB Detail'!CZ15+'SREB Detail'!EN15+'SREB Detail'!GB15+'SREB Detail'!HP15</f>
        <v>98</v>
      </c>
      <c r="CB18" s="55">
        <f>'SREB Detail'!Z15+'SREB Detail'!BN15+'SREB Detail'!DB15+'SREB Detail'!EP15+'SREB Detail'!GD15+'SREB Detail'!HR15</f>
        <v>99</v>
      </c>
      <c r="CC18" s="55">
        <f>'SREB Detail'!AB15+'SREB Detail'!BP15+'SREB Detail'!DD15+'SREB Detail'!ER15+'SREB Detail'!GF15+'SREB Detail'!HT15</f>
        <v>97</v>
      </c>
      <c r="CD18" s="55">
        <f>('SREB Detail'!AD15+'SREB Detail'!BR15+'SREB Detail'!DF15+'SREB Detail'!ET15+'SREB Detail'!GH15+'SREB Detail'!HV15)</f>
        <v>722</v>
      </c>
      <c r="CE18" s="55">
        <f>('SREB Detail'!AF15+'SREB Detail'!BT15+'SREB Detail'!DH15+'SREB Detail'!EV15+'SREB Detail'!GJ15+'SREB Detail'!HX15)</f>
        <v>61</v>
      </c>
      <c r="CF18" s="55">
        <f>('SREB Detail'!AH15+'SREB Detail'!BV15+'SREB Detail'!DJ15+'SREB Detail'!EX15+'SREB Detail'!GL15+'SREB Detail'!HZ15)</f>
        <v>82</v>
      </c>
      <c r="CG18" s="55">
        <f>('SREB Detail'!AJ15+'SREB Detail'!BX15+'SREB Detail'!DL15+'SREB Detail'!EZ15+'SREB Detail'!GN15+'SREB Detail'!IB15)</f>
        <v>70</v>
      </c>
      <c r="CH18" s="55">
        <f>('SREB Detail'!AL15+'SREB Detail'!BZ15+'SREB Detail'!DN15+'SREB Detail'!FB15+'SREB Detail'!GP15+'SREB Detail'!ID15)</f>
        <v>82</v>
      </c>
      <c r="CI18" s="55">
        <f>('SREB Detail'!AN15+'SREB Detail'!CB15+'SREB Detail'!DP15+'SREB Detail'!FD15+'SREB Detail'!GR15+'SREB Detail'!IF15)</f>
        <v>63</v>
      </c>
      <c r="CJ18" s="55">
        <f>('SREB Detail'!AP15+'SREB Detail'!CD15+'SREB Detail'!DR15+'SREB Detail'!FF15+'SREB Detail'!GT15+'SREB Detail'!IH15)</f>
        <v>0</v>
      </c>
      <c r="CK18" s="55">
        <f>('SREB Detail'!AR15+'SREB Detail'!CF15+'SREB Detail'!DT15+'SREB Detail'!FH15+'SREB Detail'!GV15+'SREB Detail'!IJ15)</f>
        <v>813</v>
      </c>
      <c r="CL18" s="55">
        <f>('SREB Detail'!AT15+'SREB Detail'!CH15+'SREB Detail'!DV15+'SREB Detail'!FJ15+'SREB Detail'!GX15+'SREB Detail'!IL15)</f>
        <v>946</v>
      </c>
      <c r="CM18" s="55">
        <f>('SREB Detail'!AV15+'SREB Detail'!CJ15+'SREB Detail'!DX15+'SREB Detail'!FL15+'SREB Detail'!GZ15+'SREB Detail'!IN15)</f>
        <v>921</v>
      </c>
      <c r="CN18" s="55">
        <f>'SREB Detail'!AX15+'SREB Detail'!CL15+'SREB Detail'!DZ15+'SREB Detail'!FN15+'SREB Detail'!HB15+'SREB Detail'!IP15</f>
        <v>956</v>
      </c>
      <c r="CO18" s="55">
        <f>'SREB Detail'!AZ15+'SREB Detail'!CN15+'SREB Detail'!EB15+'SREB Detail'!FP15+'SREB Detail'!HD15+'SREB Detail'!IR15</f>
        <v>958</v>
      </c>
      <c r="CP18" s="55">
        <f>'SREB Detail'!BB15+'SREB Detail'!CP15+'SREB Detail'!ED15+'SREB Detail'!FR15+'SREB Detail'!HF15+'SREB Detail'!IT15</f>
        <v>1111</v>
      </c>
      <c r="CQ18" s="55">
        <f>'SREB Detail'!F15</f>
        <v>1106</v>
      </c>
      <c r="CR18" s="55">
        <f>'SREB Detail'!H15</f>
        <v>1022</v>
      </c>
      <c r="CS18" s="55">
        <f>'SREB Detail'!J15</f>
        <v>1216</v>
      </c>
      <c r="CT18" s="55">
        <f>'SREB Detail'!L15</f>
        <v>0</v>
      </c>
      <c r="CU18" s="55">
        <f>'SREB Detail'!N15</f>
        <v>0</v>
      </c>
      <c r="CV18" s="55">
        <f>'SREB Detail'!P15</f>
        <v>1269</v>
      </c>
      <c r="CW18" s="55">
        <f>'SREB Detail'!R15</f>
        <v>0</v>
      </c>
      <c r="CX18" s="55">
        <f>'SREB Detail'!T15</f>
        <v>903</v>
      </c>
      <c r="CY18" s="32">
        <f>'West Detail'!E15</f>
        <v>65472.86029411765</v>
      </c>
      <c r="CZ18" s="28">
        <f>'West Detail'!G15</f>
        <v>65119.255172413796</v>
      </c>
      <c r="DA18" s="28">
        <f>'West Detail'!I15</f>
        <v>69242.230283911675</v>
      </c>
      <c r="DB18" s="28">
        <f>'West Detail'!K15</f>
        <v>0</v>
      </c>
      <c r="DC18" s="28">
        <f>'West Detail'!M15</f>
        <v>0</v>
      </c>
      <c r="DD18" s="28">
        <f>'West Detail'!O15</f>
        <v>73498.324561403511</v>
      </c>
      <c r="DE18" s="28">
        <f>'West Detail'!Q15</f>
        <v>0</v>
      </c>
      <c r="DF18" s="28">
        <f>'West Detail'!S15</f>
        <v>81230.122270742359</v>
      </c>
      <c r="DG18" s="32">
        <f>'West Detail'!F15</f>
        <v>272</v>
      </c>
      <c r="DH18" s="28">
        <f>'West Detail'!H15</f>
        <v>290</v>
      </c>
      <c r="DI18" s="28">
        <f>'West Detail'!J15</f>
        <v>317</v>
      </c>
      <c r="DJ18" s="28">
        <f>'West Detail'!L15</f>
        <v>0</v>
      </c>
      <c r="DK18" s="28">
        <f>'West Detail'!N15</f>
        <v>0</v>
      </c>
      <c r="DL18" s="28">
        <f>'West Detail'!P15</f>
        <v>342</v>
      </c>
      <c r="DM18" s="28">
        <f>'West Detail'!R15</f>
        <v>0</v>
      </c>
      <c r="DN18" s="28">
        <f>'West Detail'!T15</f>
        <v>229</v>
      </c>
      <c r="DO18" s="32">
        <f>'Midwest Detail'!E15</f>
        <v>68052.922953451038</v>
      </c>
      <c r="DP18" s="28">
        <f>'Midwest Detail'!G15</f>
        <v>67471.617391304346</v>
      </c>
      <c r="DQ18" s="28">
        <f>'Midwest Detail'!I15</f>
        <v>69743.409340659346</v>
      </c>
      <c r="DR18" s="28">
        <f>'Midwest Detail'!K15</f>
        <v>0</v>
      </c>
      <c r="DS18" s="28">
        <f>'Midwest Detail'!M15</f>
        <v>0</v>
      </c>
      <c r="DT18" s="28">
        <f>'Midwest Detail'!O15</f>
        <v>72088.578078078077</v>
      </c>
      <c r="DU18" s="28">
        <f>'Midwest Detail'!Q15</f>
        <v>0</v>
      </c>
      <c r="DV18" s="28">
        <f>'Midwest Detail'!S15</f>
        <v>76602.677477477482</v>
      </c>
      <c r="DW18" s="376">
        <f>'Midwest Detail'!F15</f>
        <v>623</v>
      </c>
      <c r="DX18" s="377">
        <f>'Midwest Detail'!H15</f>
        <v>690</v>
      </c>
      <c r="DY18" s="377">
        <f>'Midwest Detail'!J15</f>
        <v>728</v>
      </c>
      <c r="DZ18" s="377">
        <f>'Midwest Detail'!L15</f>
        <v>0</v>
      </c>
      <c r="EA18" s="377">
        <f>'Midwest Detail'!N15</f>
        <v>0</v>
      </c>
      <c r="EB18" s="377">
        <f>'Midwest Detail'!P15</f>
        <v>666</v>
      </c>
      <c r="EC18" s="377">
        <f>'Midwest Detail'!R15</f>
        <v>0</v>
      </c>
      <c r="ED18" s="377">
        <f>'Midwest Detail'!T15</f>
        <v>555</v>
      </c>
      <c r="EE18" s="32">
        <f>'Northeast Detail'!E15</f>
        <v>74422.88940092166</v>
      </c>
      <c r="EF18" s="28">
        <f>'Northeast Detail'!G15</f>
        <v>80591.341232227482</v>
      </c>
      <c r="EG18" s="28">
        <f>'Northeast Detail'!I15</f>
        <v>83358.393013100431</v>
      </c>
      <c r="EH18" s="28">
        <f>'Northeast Detail'!K15</f>
        <v>0</v>
      </c>
      <c r="EI18" s="28">
        <f>'Northeast Detail'!M15</f>
        <v>0</v>
      </c>
      <c r="EJ18" s="28">
        <f>'Northeast Detail'!O15</f>
        <v>80508.634686346864</v>
      </c>
      <c r="EK18" s="28">
        <f>'Northeast Detail'!Q15</f>
        <v>0</v>
      </c>
      <c r="EL18" s="28">
        <f>'Northeast Detail'!S15</f>
        <v>86324.568281938322</v>
      </c>
      <c r="EM18" s="376">
        <f>'Northeast Detail'!F15</f>
        <v>217</v>
      </c>
      <c r="EN18" s="377">
        <f>'Northeast Detail'!H15</f>
        <v>211</v>
      </c>
      <c r="EO18" s="377">
        <f>'Northeast Detail'!J15</f>
        <v>229</v>
      </c>
      <c r="EP18" s="377">
        <f>'Northeast Detail'!L15</f>
        <v>0</v>
      </c>
      <c r="EQ18" s="377">
        <f>'Northeast Detail'!N15</f>
        <v>0</v>
      </c>
      <c r="ER18" s="377">
        <f>'Northeast Detail'!P15</f>
        <v>271</v>
      </c>
      <c r="ES18" s="377">
        <f>'Northeast Detail'!R15</f>
        <v>0</v>
      </c>
      <c r="ET18" s="377">
        <f>'Northeast Detail'!T15</f>
        <v>227</v>
      </c>
    </row>
    <row r="19" spans="1:150">
      <c r="A19" s="11" t="s">
        <v>25</v>
      </c>
      <c r="B19" s="11" t="s">
        <v>37</v>
      </c>
      <c r="C19" s="55">
        <f>(('US Detail'!U16*'US Detail'!V16)+('US Detail'!BI16*'US Detail'!BJ16)+('US Detail'!CW16*'US Detail'!CX16)+('US Detail'!EK16*'US Detail'!EL16)+('US Detail'!FY16*'US Detail'!FZ16)+('US Detail'!HM16*'US Detail'!HN16))/AB19</f>
        <v>47079.527981058978</v>
      </c>
      <c r="D19" s="55">
        <f>(('US Detail'!W16*'US Detail'!X16)+('US Detail'!BK16*'US Detail'!BL16)+('US Detail'!CY16*'US Detail'!CZ16)+('US Detail'!EM16*'US Detail'!EN16)+('US Detail'!GA16*'US Detail'!GB16)+('US Detail'!HO16*'US Detail'!HP16))/AC19</f>
        <v>47248.308668377533</v>
      </c>
      <c r="E19" s="55">
        <f>(('US Detail'!Y16*'US Detail'!Z16)+('US Detail'!BM16*'US Detail'!BN16)+('US Detail'!DA16*'US Detail'!DB16)+('US Detail'!EO16*'US Detail'!EP16)+('US Detail'!GC16*'US Detail'!GD16)+('US Detail'!HQ16*'US Detail'!HR16))/AD19</f>
        <v>49963.930022428707</v>
      </c>
      <c r="F19" s="55">
        <f>(('US Detail'!AA16*'US Detail'!AB16)+('US Detail'!BO16*'US Detail'!BP16)+('US Detail'!DC16*'US Detail'!DD16)+('US Detail'!EQ16*'US Detail'!ER16)+('US Detail'!GE16*'US Detail'!GF16)+('US Detail'!HS16*'US Detail'!HT16))/AE19</f>
        <v>51132.5050625</v>
      </c>
      <c r="G19" s="55">
        <f>(('US Detail'!AC16*'US Detail'!AD16)+('US Detail'!BQ16*'US Detail'!BR16)+('US Detail'!DE16*'US Detail'!DF16)+('US Detail'!ES16*'US Detail'!ET16)+('US Detail'!GG16*'US Detail'!GH16)+('US Detail'!HU16*'US Detail'!HV16))/AF19</f>
        <v>53517.951634136567</v>
      </c>
      <c r="H19" s="55">
        <f>(('US Detail'!AE16*'US Detail'!AF16)+('US Detail'!BS16*'US Detail'!BT16)+('US Detail'!DG16*'US Detail'!DH16)+('US Detail'!EU16*'US Detail'!EV16)+('US Detail'!GI16*'US Detail'!GJ16)+('US Detail'!HW16*'US Detail'!HX16))/AG19</f>
        <v>54531.163217980735</v>
      </c>
      <c r="I19" s="55">
        <f>(('US Detail'!AG16*'US Detail'!AH16)+('US Detail'!BU16*'US Detail'!BV16)+('US Detail'!DI16*'US Detail'!DJ16)+('US Detail'!EW16*'US Detail'!EX16)+('US Detail'!GK16*'US Detail'!GL16)+('US Detail'!HY16*'US Detail'!HZ16))/AH19</f>
        <v>56347.585769637197</v>
      </c>
      <c r="J19" s="55">
        <f>(('US Detail'!AI16*'US Detail'!AJ16)+('US Detail'!BW16*'US Detail'!BX16)+('US Detail'!DK16*'US Detail'!DL16)+('US Detail'!EY16*'US Detail'!EZ16)+('US Detail'!GM16*'US Detail'!GN16)+('US Detail'!IA16*'US Detail'!IB16))/AI19</f>
        <v>59153.750207912555</v>
      </c>
      <c r="K19" s="55">
        <f>(('US Detail'!AL16*'US Detail'!AK16)+('US Detail'!BZ16*'US Detail'!BY16)+('US Detail'!DN16*'US Detail'!DM16)+('US Detail'!FB16*'US Detail'!FA16)+('US Detail'!GP16*'US Detail'!GO16)+('US Detail'!ID16*'US Detail'!IC16))/AJ19</f>
        <v>60562.785921709838</v>
      </c>
      <c r="L19" s="55">
        <f>(('US Detail'!AM16*'US Detail'!AN16)+('US Detail'!CA16*'US Detail'!CB16)+('US Detail'!DO16*'US Detail'!DP16)+('US Detail'!FC16*'US Detail'!FD16)+('US Detail'!GQ16*'US Detail'!GR16)+('US Detail'!IE16*'US Detail'!IF16))/AK19</f>
        <v>63168.126343612334</v>
      </c>
      <c r="M19" s="55">
        <f>(('US Detail'!AO16*'US Detail'!AP16)+('US Detail'!CC16*'US Detail'!CD16)+('US Detail'!DQ16*'US Detail'!DR16)+('US Detail'!FE16*'US Detail'!FF16)+('US Detail'!GS16*'US Detail'!GT16)+('US Detail'!IG16*'US Detail'!IH16))/AL19</f>
        <v>60508.913811678518</v>
      </c>
      <c r="N19" s="55">
        <f>(('US Detail'!AQ16*'US Detail'!AR16)+('US Detail'!CE16*'US Detail'!CF16)+('US Detail'!DS16*'US Detail'!DT16)+('US Detail'!FG16*'US Detail'!FH16)+('US Detail'!GU16*'US Detail'!GV16)+('US Detail'!II16*'US Detail'!IJ16))/AM19</f>
        <v>62508.562338577132</v>
      </c>
      <c r="O19" s="55">
        <f>(('US Detail'!AS16*'US Detail'!AT16)+('US Detail'!CG16*'US Detail'!CH16)+('US Detail'!DU16*'US Detail'!DV16)+('US Detail'!FI16*'US Detail'!FJ16)+('US Detail'!GW16*'US Detail'!GX16)+('US Detail'!IK16*'US Detail'!IL16))/AN19</f>
        <v>61666.854847544273</v>
      </c>
      <c r="P19" s="55">
        <f>(('US Detail'!AV16*'US Detail'!AU16)+('US Detail'!CJ16*'US Detail'!CI16)+('US Detail'!DX16*'US Detail'!DW16)+('US Detail'!FL16*'US Detail'!FK16)+('US Detail'!GZ16*'US Detail'!GY16)+('US Detail'!IN16*'US Detail'!IM16))/AO19</f>
        <v>65964.281780314719</v>
      </c>
      <c r="Q19" s="55">
        <f>(('US Detail'!AX16*'US Detail'!AW16)+('US Detail'!CL16*'US Detail'!CK16)+('US Detail'!DZ16*'US Detail'!DY16)+('US Detail'!FN16*'US Detail'!FM16)+('US Detail'!HB16*'US Detail'!HA16)+('US Detail'!IP16*'US Detail'!IO16))/AP19</f>
        <v>66968.17197005148</v>
      </c>
      <c r="R19" s="55">
        <f>(('US Detail'!AY16*'US Detail'!AZ16)+('US Detail'!CM16*'US Detail'!CN16)+('US Detail'!EA16*'US Detail'!EB16)+('US Detail'!FO16*'US Detail'!FP16)+('US Detail'!HC16*'US Detail'!HD16)+('US Detail'!IQ16*'US Detail'!IR16))/AQ19</f>
        <v>69232.907352941183</v>
      </c>
      <c r="S19" s="55">
        <f>(('US Detail'!BB16*'US Detail'!BA16)+('US Detail'!CP16*'US Detail'!CO16)+('US Detail'!ED16*'US Detail'!EC16)+('US Detail'!FR16*'US Detail'!FQ16)+('US Detail'!HF16*'US Detail'!HE16)+('US Detail'!IT16*'US Detail'!IS16))/AR19</f>
        <v>71042.976286871024</v>
      </c>
      <c r="T19" s="28">
        <f>'US Detail'!E16</f>
        <v>50120.989773334353</v>
      </c>
      <c r="U19" s="28">
        <f>'US Detail'!G16</f>
        <v>69194.201037515973</v>
      </c>
      <c r="V19" s="28">
        <f>'US Detail'!I16</f>
        <v>70915.958985507241</v>
      </c>
      <c r="W19" s="28">
        <f>'US Detail'!K16</f>
        <v>0</v>
      </c>
      <c r="X19" s="28">
        <f>'US Detail'!M16</f>
        <v>0</v>
      </c>
      <c r="Y19" s="28">
        <f>'US Detail'!O16</f>
        <v>74034.702582242666</v>
      </c>
      <c r="Z19" s="28">
        <f>'US Detail'!Q16</f>
        <v>0</v>
      </c>
      <c r="AA19" s="28">
        <f>'US Detail'!S16</f>
        <v>78934.567496262418</v>
      </c>
      <c r="AB19" s="54">
        <f>'US Detail'!V16+'US Detail'!BJ16+'US Detail'!CX16+'US Detail'!EL16+'US Detail'!FZ16+'US Detail'!HN16</f>
        <v>13938</v>
      </c>
      <c r="AC19" s="55">
        <f>'US Detail'!X16+'US Detail'!BL16+'US Detail'!CZ16+'US Detail'!EN16+'US Detail'!GB16+'US Detail'!HP16</f>
        <v>14028</v>
      </c>
      <c r="AD19" s="55">
        <f>'US Detail'!Z16+'US Detail'!BN16+'US Detail'!DB16+'US Detail'!EP16+'US Detail'!GD16+'US Detail'!HR16</f>
        <v>15605</v>
      </c>
      <c r="AE19" s="55">
        <f>'US Detail'!AB16+'US Detail'!BP16+'US Detail'!DD16+'US Detail'!ER16+'US Detail'!GF16+'US Detail'!HT16</f>
        <v>16000</v>
      </c>
      <c r="AF19" s="55">
        <f>('US Detail'!AD16+'US Detail'!BR16+'US Detail'!DF16+'US Detail'!ET16+'US Detail'!GH16+'US Detail'!HV16)</f>
        <v>17471</v>
      </c>
      <c r="AG19" s="55">
        <f>('US Detail'!AF16+'US Detail'!BT16+'US Detail'!DH16+'US Detail'!EV16+'US Detail'!GJ16+'US Detail'!HX16)</f>
        <v>16818</v>
      </c>
      <c r="AH19" s="55">
        <f>('US Detail'!AH16+'US Detail'!BV16+'US Detail'!DJ16+'US Detail'!EX16+'US Detail'!GL16+'US Detail'!HZ16)</f>
        <v>17034</v>
      </c>
      <c r="AI19" s="55">
        <f>('US Detail'!AJ16+'US Detail'!BX16+'US Detail'!DL16+'US Detail'!EZ16+'US Detail'!GN16+'US Detail'!IB16)</f>
        <v>16834</v>
      </c>
      <c r="AJ19" s="55">
        <f>('US Detail'!AL16+'US Detail'!BZ16+'US Detail'!DN16+'US Detail'!FB16+'US Detail'!GP16+'US Detail'!ID16)</f>
        <v>17218</v>
      </c>
      <c r="AK19" s="55">
        <f>('US Detail'!AN16+'US Detail'!CB16+'US Detail'!DP16+'US Detail'!FD16+'US Detail'!GR16+'US Detail'!IF16)</f>
        <v>17025</v>
      </c>
      <c r="AL19" s="55">
        <f>('US Detail'!AP16+'US Detail'!CD16+'US Detail'!DR16+'US Detail'!FF16+'US Detail'!GT16+'US Detail'!IH16)</f>
        <v>4641</v>
      </c>
      <c r="AM19" s="55">
        <f>('US Detail'!AR16+'US Detail'!CF16+'US Detail'!DT16+'US Detail'!FH16+'US Detail'!GV16+'US Detail'!IJ16)</f>
        <v>12777</v>
      </c>
      <c r="AN19" s="55">
        <f>('US Detail'!AT16+'US Detail'!CH16+'US Detail'!DV16+'US Detail'!FJ16+'US Detail'!GX16+'US Detail'!IL16)</f>
        <v>5477</v>
      </c>
      <c r="AO19" s="55">
        <f>('US Detail'!AV16+'US Detail'!CJ16+'US Detail'!DX16+'US Detail'!FL16+'US Detail'!GZ16+'US Detail'!IN16)</f>
        <v>12964</v>
      </c>
      <c r="AP19" s="55">
        <f>'US Detail'!AX16+'US Detail'!CL16+'US Detail'!DZ16+'US Detail'!FN16+'US Detail'!HB16+'US Detail'!IP16</f>
        <v>12822</v>
      </c>
      <c r="AQ19" s="55">
        <f>'US Detail'!AZ16+'US Detail'!CN16+'US Detail'!EB16+'US Detail'!FP16+'US Detail'!HD16+'US Detail'!IR16</f>
        <v>13600</v>
      </c>
      <c r="AR19" s="55">
        <f>'US Detail'!BB16+'US Detail'!CP16+'US Detail'!ED16+'US Detail'!FR16+'US Detail'!HF16+'US Detail'!IT16</f>
        <v>13832</v>
      </c>
      <c r="AS19" s="55">
        <f>'US Detail'!F16</f>
        <v>13103</v>
      </c>
      <c r="AT19" s="55">
        <f>'US Detail'!H16</f>
        <v>13301</v>
      </c>
      <c r="AU19" s="55">
        <f>'US Detail'!J16</f>
        <v>13800</v>
      </c>
      <c r="AV19" s="55">
        <f>'US Detail'!L16</f>
        <v>0</v>
      </c>
      <c r="AW19" s="55">
        <f>'US Detail'!N16</f>
        <v>0</v>
      </c>
      <c r="AX19" s="55">
        <f>'US Detail'!P16</f>
        <v>14135</v>
      </c>
      <c r="AY19" s="55">
        <f>'US Detail'!R16</f>
        <v>0</v>
      </c>
      <c r="AZ19" s="55">
        <f>'US Detail'!T16</f>
        <v>11371</v>
      </c>
      <c r="BA19" s="210">
        <f>(('SREB Detail'!U16*'SREB Detail'!V16)+('SREB Detail'!BI16*'SREB Detail'!BJ16)+('SREB Detail'!CW16*'SREB Detail'!CX16)+('SREB Detail'!EK16*'SREB Detail'!EL16)+('SREB Detail'!FY16*'SREB Detail'!FZ16)+('SREB Detail'!HM16*'SREB Detail'!HN16))/BZ19</f>
        <v>43696.646052631579</v>
      </c>
      <c r="BB19" s="55">
        <f>(('SREB Detail'!W16*'SREB Detail'!X16)+('SREB Detail'!BK16*'SREB Detail'!BL16)+('SREB Detail'!CY16*'SREB Detail'!CZ16)+('SREB Detail'!EM16*'SREB Detail'!EN16)+('SREB Detail'!GA16*'SREB Detail'!GB16)+('SREB Detail'!HO16*'SREB Detail'!HP16))/CA19</f>
        <v>44628.949784296805</v>
      </c>
      <c r="BC19" s="55">
        <f>(('SREB Detail'!Y16*'SREB Detail'!Z16)+('SREB Detail'!BM16*'SREB Detail'!BN16)+('SREB Detail'!DA16*'SREB Detail'!DB16)+('SREB Detail'!EO16*'SREB Detail'!EP16)+('SREB Detail'!GC16*'SREB Detail'!GD16)+('SREB Detail'!HQ16*'SREB Detail'!HR16))/CB19</f>
        <v>46600.840547476473</v>
      </c>
      <c r="BD19" s="55">
        <f>(('SREB Detail'!AA16*'SREB Detail'!AB16)+('SREB Detail'!BO16*'SREB Detail'!BP16)+('SREB Detail'!DC16*'SREB Detail'!DD16)+('SREB Detail'!EQ16*'SREB Detail'!ER16)+('SREB Detail'!GE16*'SREB Detail'!GF16)+('SREB Detail'!HS16*'SREB Detail'!HT16))/CC19</f>
        <v>47610.130160731169</v>
      </c>
      <c r="BE19" s="55">
        <f>(('SREB Detail'!AC16*'SREB Detail'!AD16)+('SREB Detail'!BQ16*'SREB Detail'!BR16)+('SREB Detail'!DE16*'SREB Detail'!DF16)+('SREB Detail'!ES16*'SREB Detail'!ET16)+('SREB Detail'!GG16*'SREB Detail'!GH16)+('SREB Detail'!HU16*'SREB Detail'!HV16))/CD19</f>
        <v>49701.272685609532</v>
      </c>
      <c r="BF19" s="55">
        <f>(('SREB Detail'!AE16*'SREB Detail'!AF16)+('SREB Detail'!BS16*'SREB Detail'!BT16)+('SREB Detail'!DG16*'SREB Detail'!DH16)+('SREB Detail'!EU16*'SREB Detail'!EV16)+('SREB Detail'!GI16*'SREB Detail'!GJ16)+('SREB Detail'!HW16*'SREB Detail'!HX16))/CE19</f>
        <v>51220.4629344817</v>
      </c>
      <c r="BG19" s="55">
        <f>(('SREB Detail'!AG16*'SREB Detail'!AH16)+('SREB Detail'!BU16*'SREB Detail'!BV16)+('SREB Detail'!DI16*'SREB Detail'!DJ16)+('SREB Detail'!EW16*'SREB Detail'!EX16)+('SREB Detail'!GK16*'SREB Detail'!GL16)+('SREB Detail'!HY16*'SREB Detail'!HZ16))/CF19</f>
        <v>53311.662776025238</v>
      </c>
      <c r="BH19" s="55">
        <f>(('SREB Detail'!AI16*'SREB Detail'!AJ16)+('SREB Detail'!BW16*'SREB Detail'!BX16)+('SREB Detail'!DK16*'SREB Detail'!DL16)+('SREB Detail'!EY16*'SREB Detail'!EZ16)+('SREB Detail'!GM16*'SREB Detail'!GN16)+('SREB Detail'!IA16*'SREB Detail'!IB16))/CG19</f>
        <v>55514.92684824903</v>
      </c>
      <c r="BI19" s="55">
        <f>(('SREB Detail'!AL16*'SREB Detail'!AK16)+('SREB Detail'!BZ16*'SREB Detail'!BY16)+('SREB Detail'!DN16*'SREB Detail'!DM16)+('SREB Detail'!FB16*'SREB Detail'!FA16)+('SREB Detail'!GP16*'SREB Detail'!GO16)+('SREB Detail'!ID16*'SREB Detail'!IC16))/CH19</f>
        <v>57774.951924539782</v>
      </c>
      <c r="BJ19" s="55">
        <f>(('SREB Detail'!AM16*'SREB Detail'!AN16)+('SREB Detail'!CA16*'SREB Detail'!CB16)+('SREB Detail'!DO16*'SREB Detail'!DP16)+('SREB Detail'!FC16*'SREB Detail'!FD16)+('SREB Detail'!GQ16*'SREB Detail'!GR16)+('SREB Detail'!IE16*'SREB Detail'!IF16))/CI19</f>
        <v>59422.465365239295</v>
      </c>
      <c r="BK19" s="55">
        <f>(('SREB Detail'!AO16*'SREB Detail'!AP16)+('SREB Detail'!CC16*'SREB Detail'!CD16)+('SREB Detail'!DQ16*'SREB Detail'!DR16)+('SREB Detail'!FE16*'SREB Detail'!FF16)+('SREB Detail'!GS16*'SREB Detail'!GT16)+('SREB Detail'!IG16*'SREB Detail'!IH16))/CJ19</f>
        <v>59703.357581483229</v>
      </c>
      <c r="BL19" s="55">
        <f>(('SREB Detail'!AQ16*'SREB Detail'!AR16)+('SREB Detail'!CE16*'SREB Detail'!CF16)+('SREB Detail'!DS16*'SREB Detail'!DT16)+('SREB Detail'!FG16*'SREB Detail'!FH16)+('SREB Detail'!GU16*'SREB Detail'!GV16)+('SREB Detail'!II16*'SREB Detail'!IJ16))/CK19</f>
        <v>61027.999646080338</v>
      </c>
      <c r="BM19" s="55">
        <f>(('SREB Detail'!AS16*'SREB Detail'!AT16)+('SREB Detail'!CG16*'SREB Detail'!CH16)+('SREB Detail'!DU16*'SREB Detail'!DV16)+('SREB Detail'!FI16*'SREB Detail'!FJ16)+('SREB Detail'!GW16*'SREB Detail'!GX16)+('SREB Detail'!IK16*'SREB Detail'!IL16))/CL19</f>
        <v>61666.854847544273</v>
      </c>
      <c r="BN19" s="55">
        <f>(('SREB Detail'!AU16*'SREB Detail'!AV16)+('SREB Detail'!CI16*'SREB Detail'!CJ16)+('SREB Detail'!DW16*'SREB Detail'!DX16)+('SREB Detail'!FK16*'SREB Detail'!FL16)+('SREB Detail'!GY16*'SREB Detail'!GZ16)+('SREB Detail'!IM16*'SREB Detail'!IN16))/CM19</f>
        <v>63918.629823296069</v>
      </c>
      <c r="BO19" s="55">
        <f>(('SREB Detail'!AX16*'SREB Detail'!AW16)+('SREB Detail'!CL16*'SREB Detail'!CK16)+('SREB Detail'!DZ16*'SREB Detail'!DY16)+('SREB Detail'!FN16*'SREB Detail'!FM16)+('SREB Detail'!HB16*'SREB Detail'!HA16)+('SREB Detail'!IP16*'SREB Detail'!IO16))/CN19</f>
        <v>64814.774871039059</v>
      </c>
      <c r="BP19" s="55">
        <f>(('SREB Detail'!AY16*'SREB Detail'!AZ16)+('SREB Detail'!CM16*'SREB Detail'!CN16)+('SREB Detail'!EA16*'SREB Detail'!EB16)+('SREB Detail'!FO16*'SREB Detail'!FP16)+('SREB Detail'!HD16*'SREB Detail'!HB16)+('SREB Detail'!IR16*'SREB Detail'!IQ16))/CO19</f>
        <v>64725.457190082641</v>
      </c>
      <c r="BQ19" s="55">
        <f>(('SREB Detail'!BB16*'SREB Detail'!BA16)+('SREB Detail'!CP16*'SREB Detail'!CO16)+('SREB Detail'!ED16*'SREB Detail'!EC16)+('SREB Detail'!FR16*'SREB Detail'!FQ16)+('SREB Detail'!HF16*'SREB Detail'!HE16)+('SREB Detail'!IS16*'SREB Detail'!IT16))/CP19</f>
        <v>68958.393300048323</v>
      </c>
      <c r="BR19" s="28">
        <f>'SREB Detail'!E16</f>
        <v>47458.926429163213</v>
      </c>
      <c r="BS19" s="28">
        <f>'SREB Detail'!G16</f>
        <v>66850.433783783781</v>
      </c>
      <c r="BT19" s="28">
        <f>'SREB Detail'!I16</f>
        <v>67652.79436071949</v>
      </c>
      <c r="BU19" s="28">
        <f>'SREB Detail'!K16</f>
        <v>0</v>
      </c>
      <c r="BV19" s="28">
        <f>'SREB Detail'!M16</f>
        <v>0</v>
      </c>
      <c r="BW19" s="28">
        <f>'SREB Detail'!O16</f>
        <v>69980.037673792787</v>
      </c>
      <c r="BX19" s="28">
        <f>'SREB Detail'!Q16</f>
        <v>0</v>
      </c>
      <c r="BY19" s="28">
        <f>'SREB Detail'!S16</f>
        <v>74657.27200326731</v>
      </c>
      <c r="BZ19" s="210">
        <f>'SREB Detail'!V16+'SREB Detail'!BJ16+'SREB Detail'!CX16+'SREB Detail'!EL16+'SREB Detail'!FZ16+'SREB Detail'!HN16</f>
        <v>5320</v>
      </c>
      <c r="CA19" s="55">
        <f>'SREB Detail'!X16+'SREB Detail'!BL16+'SREB Detail'!CZ16+'SREB Detail'!EN16+'SREB Detail'!GB16+'SREB Detail'!HP16</f>
        <v>5795</v>
      </c>
      <c r="CB19" s="55">
        <f>'SREB Detail'!Z16+'SREB Detail'!BN16+'SREB Detail'!DB16+'SREB Detail'!EP16+'SREB Detail'!GD16+'SREB Detail'!HR16</f>
        <v>5845</v>
      </c>
      <c r="CC19" s="55">
        <f>'SREB Detail'!AB16+'SREB Detail'!BP16+'SREB Detail'!DD16+'SREB Detail'!ER16+'SREB Detail'!GF16+'SREB Detail'!HT16</f>
        <v>6346</v>
      </c>
      <c r="CD19" s="55">
        <f>('SREB Detail'!AD16+'SREB Detail'!BR16+'SREB Detail'!DF16+'SREB Detail'!ET16+'SREB Detail'!GH16+'SREB Detail'!HV16)</f>
        <v>6546</v>
      </c>
      <c r="CE19" s="55">
        <f>('SREB Detail'!AF16+'SREB Detail'!BT16+'SREB Detail'!DH16+'SREB Detail'!EV16+'SREB Detail'!GJ16+'SREB Detail'!HX16)</f>
        <v>6502</v>
      </c>
      <c r="CF19" s="55">
        <f>('SREB Detail'!AH16+'SREB Detail'!BV16+'SREB Detail'!DJ16+'SREB Detail'!EX16+'SREB Detail'!GL16+'SREB Detail'!HZ16)</f>
        <v>6340</v>
      </c>
      <c r="CG19" s="55">
        <f>('SREB Detail'!AJ16+'SREB Detail'!BX16+'SREB Detail'!DL16+'SREB Detail'!EZ16+'SREB Detail'!GN16+'SREB Detail'!IB16)</f>
        <v>6425</v>
      </c>
      <c r="CH19" s="55">
        <f>('SREB Detail'!AL16+'SREB Detail'!BZ16+'SREB Detail'!DN16+'SREB Detail'!FB16+'SREB Detail'!GP16+'SREB Detail'!ID16)</f>
        <v>6573</v>
      </c>
      <c r="CI19" s="55">
        <f>('SREB Detail'!AN16+'SREB Detail'!CB16+'SREB Detail'!DP16+'SREB Detail'!FD16+'SREB Detail'!GR16+'SREB Detail'!IF16)</f>
        <v>6352</v>
      </c>
      <c r="CJ19" s="55">
        <f>('SREB Detail'!AP16+'SREB Detail'!CD16+'SREB Detail'!DR16+'SREB Detail'!FF16+'SREB Detail'!GT16+'SREB Detail'!IH16)</f>
        <v>2117</v>
      </c>
      <c r="CK19" s="55">
        <f>('SREB Detail'!AR16+'SREB Detail'!CF16+'SREB Detail'!DT16+'SREB Detail'!FH16+'SREB Detail'!GV16+'SREB Detail'!IJ16)</f>
        <v>5651</v>
      </c>
      <c r="CL19" s="55">
        <f>('SREB Detail'!AT16+'SREB Detail'!CH16+'SREB Detail'!DV16+'SREB Detail'!FJ16+'SREB Detail'!GX16+'SREB Detail'!IL16)</f>
        <v>5477</v>
      </c>
      <c r="CM19" s="55">
        <f>('SREB Detail'!AV16+'SREB Detail'!CJ16+'SREB Detail'!DX16+'SREB Detail'!FL16+'SREB Detail'!GZ16+'SREB Detail'!IN16)</f>
        <v>5546</v>
      </c>
      <c r="CN19" s="55">
        <f>'SREB Detail'!AX16+'SREB Detail'!CL16+'SREB Detail'!DZ16+'SREB Detail'!FN16+'SREB Detail'!HB16+'SREB Detail'!IP16</f>
        <v>5428</v>
      </c>
      <c r="CO19" s="55">
        <f>'SREB Detail'!AZ16+'SREB Detail'!CN16+'SREB Detail'!EB16+'SREB Detail'!FP16+'SREB Detail'!HD16+'SREB Detail'!IR16</f>
        <v>6050</v>
      </c>
      <c r="CP19" s="55">
        <f>'SREB Detail'!BB16+'SREB Detail'!CP16+'SREB Detail'!ED16+'SREB Detail'!FR16+'SREB Detail'!HF16+'SREB Detail'!IT16</f>
        <v>6209</v>
      </c>
      <c r="CQ19" s="55">
        <f>'SREB Detail'!F16</f>
        <v>6035</v>
      </c>
      <c r="CR19" s="55">
        <f>'SREB Detail'!H16</f>
        <v>5920</v>
      </c>
      <c r="CS19" s="55">
        <f>'SREB Detail'!J16</f>
        <v>6171</v>
      </c>
      <c r="CT19" s="55">
        <f>'SREB Detail'!L16</f>
        <v>0</v>
      </c>
      <c r="CU19" s="55">
        <f>'SREB Detail'!N16</f>
        <v>0</v>
      </c>
      <c r="CV19" s="55">
        <f>'SREB Detail'!P16</f>
        <v>6689</v>
      </c>
      <c r="CW19" s="55">
        <f>'SREB Detail'!R16</f>
        <v>0</v>
      </c>
      <c r="CX19" s="55">
        <f>'SREB Detail'!T16</f>
        <v>4897</v>
      </c>
      <c r="CY19" s="32">
        <f>'West Detail'!E16</f>
        <v>51316.126253687318</v>
      </c>
      <c r="CZ19" s="28">
        <f>'West Detail'!G16</f>
        <v>67607.40242424242</v>
      </c>
      <c r="DA19" s="28">
        <f>'West Detail'!I16</f>
        <v>69094.449664429529</v>
      </c>
      <c r="DB19" s="28">
        <f>'West Detail'!K16</f>
        <v>0</v>
      </c>
      <c r="DC19" s="28">
        <f>'West Detail'!M16</f>
        <v>0</v>
      </c>
      <c r="DD19" s="28">
        <f>'West Detail'!O16</f>
        <v>75023.911308203984</v>
      </c>
      <c r="DE19" s="28">
        <f>'West Detail'!Q16</f>
        <v>0</v>
      </c>
      <c r="DF19" s="28">
        <f>'West Detail'!S16</f>
        <v>79552.954016298027</v>
      </c>
      <c r="DG19" s="32">
        <f>'West Detail'!F16</f>
        <v>1695</v>
      </c>
      <c r="DH19" s="28">
        <f>'West Detail'!H16</f>
        <v>1650</v>
      </c>
      <c r="DI19" s="28">
        <f>'West Detail'!J16</f>
        <v>1639</v>
      </c>
      <c r="DJ19" s="28">
        <f>'West Detail'!L16</f>
        <v>0</v>
      </c>
      <c r="DK19" s="28">
        <f>'West Detail'!N16</f>
        <v>0</v>
      </c>
      <c r="DL19" s="28">
        <f>'West Detail'!P16</f>
        <v>1804</v>
      </c>
      <c r="DM19" s="28">
        <f>'West Detail'!R16</f>
        <v>0</v>
      </c>
      <c r="DN19" s="28">
        <f>'West Detail'!T16</f>
        <v>1718</v>
      </c>
      <c r="DO19" s="32">
        <f>'Midwest Detail'!E16</f>
        <v>51554.433414700296</v>
      </c>
      <c r="DP19" s="28">
        <f>'Midwest Detail'!G16</f>
        <v>68683.16916541729</v>
      </c>
      <c r="DQ19" s="28">
        <f>'Midwest Detail'!I16</f>
        <v>71256.649940546966</v>
      </c>
      <c r="DR19" s="28">
        <f>'Midwest Detail'!K16</f>
        <v>0</v>
      </c>
      <c r="DS19" s="28">
        <f>'Midwest Detail'!M16</f>
        <v>0</v>
      </c>
      <c r="DT19" s="28">
        <f>'Midwest Detail'!O16</f>
        <v>75790.978529931803</v>
      </c>
      <c r="DU19" s="28">
        <f>'Midwest Detail'!Q16</f>
        <v>0</v>
      </c>
      <c r="DV19" s="28">
        <f>'Midwest Detail'!S16</f>
        <v>80762.814338235301</v>
      </c>
      <c r="DW19" s="376">
        <f>'Midwest Detail'!F16</f>
        <v>3687</v>
      </c>
      <c r="DX19" s="377">
        <f>'Midwest Detail'!H16</f>
        <v>4002</v>
      </c>
      <c r="DY19" s="377">
        <f>'Midwest Detail'!J16</f>
        <v>4205</v>
      </c>
      <c r="DZ19" s="377">
        <f>'Midwest Detail'!L16</f>
        <v>0</v>
      </c>
      <c r="EA19" s="377">
        <f>'Midwest Detail'!N16</f>
        <v>0</v>
      </c>
      <c r="EB19" s="377">
        <f>'Midwest Detail'!P16</f>
        <v>3959</v>
      </c>
      <c r="EC19" s="377">
        <f>'Midwest Detail'!R16</f>
        <v>0</v>
      </c>
      <c r="ED19" s="377">
        <f>'Midwest Detail'!T16</f>
        <v>3264</v>
      </c>
      <c r="EE19" s="32">
        <f>'Northeast Detail'!E16</f>
        <v>55555.049120679199</v>
      </c>
      <c r="EF19" s="28">
        <f>'Northeast Detail'!G16</f>
        <v>79735.89184499711</v>
      </c>
      <c r="EG19" s="28">
        <f>'Northeast Detail'!I16</f>
        <v>83253.352413019078</v>
      </c>
      <c r="EH19" s="28">
        <f>'Northeast Detail'!K16</f>
        <v>0</v>
      </c>
      <c r="EI19" s="28">
        <f>'Northeast Detail'!M16</f>
        <v>0</v>
      </c>
      <c r="EJ19" s="28">
        <f>'Northeast Detail'!O16</f>
        <v>84661.056446821152</v>
      </c>
      <c r="EK19" s="28">
        <f>'Northeast Detail'!Q16</f>
        <v>0</v>
      </c>
      <c r="EL19" s="28">
        <f>'Northeast Detail'!S16</f>
        <v>89957.134228187919</v>
      </c>
      <c r="EM19" s="376">
        <f>'Northeast Detail'!F16</f>
        <v>1649</v>
      </c>
      <c r="EN19" s="377">
        <f>'Northeast Detail'!H16</f>
        <v>1729</v>
      </c>
      <c r="EO19" s="377">
        <f>'Northeast Detail'!J16</f>
        <v>1782</v>
      </c>
      <c r="EP19" s="377">
        <f>'Northeast Detail'!L16</f>
        <v>0</v>
      </c>
      <c r="EQ19" s="377">
        <f>'Northeast Detail'!N16</f>
        <v>0</v>
      </c>
      <c r="ER19" s="377">
        <f>'Northeast Detail'!P16</f>
        <v>1683</v>
      </c>
      <c r="ES19" s="377">
        <f>'Northeast Detail'!R16</f>
        <v>0</v>
      </c>
      <c r="ET19" s="377">
        <f>'Northeast Detail'!T16</f>
        <v>1490</v>
      </c>
    </row>
    <row r="20" spans="1:150">
      <c r="A20" s="83">
        <v>440700</v>
      </c>
      <c r="B20" s="11" t="s">
        <v>38</v>
      </c>
      <c r="C20" s="55">
        <f>(('US Detail'!U17*'US Detail'!V17)+('US Detail'!BI17*'US Detail'!BJ17)+('US Detail'!CW17*'US Detail'!CX17)+('US Detail'!EK17*'US Detail'!EL17)+('US Detail'!FY17*'US Detail'!FZ17)+('US Detail'!HM17*'US Detail'!HN17))/AB20</f>
        <v>43362.362416107382</v>
      </c>
      <c r="D20" s="55">
        <f>(('US Detail'!W17*'US Detail'!X17)+('US Detail'!BK17*'US Detail'!BL17)+('US Detail'!CY17*'US Detail'!CZ17)+('US Detail'!EM17*'US Detail'!EN17)+('US Detail'!GA17*'US Detail'!GB17)+('US Detail'!HO17*'US Detail'!HP17))/AC20</f>
        <v>43508.5</v>
      </c>
      <c r="E20" s="55">
        <f>(('US Detail'!Y17*'US Detail'!Z17)+('US Detail'!BM17*'US Detail'!BN17)+('US Detail'!DA17*'US Detail'!DB17)+('US Detail'!EO17*'US Detail'!EP17)+('US Detail'!GC17*'US Detail'!GD17)+('US Detail'!HQ17*'US Detail'!HR17))/AD20</f>
        <v>49666</v>
      </c>
      <c r="F20" s="55">
        <f>(('US Detail'!AA17*'US Detail'!AB17)+('US Detail'!BO17*'US Detail'!BP17)+('US Detail'!DC17*'US Detail'!DD17)+('US Detail'!EQ17*'US Detail'!ER17)+('US Detail'!GE17*'US Detail'!GF17)+('US Detail'!HS17*'US Detail'!HT17))/AE20</f>
        <v>50920</v>
      </c>
      <c r="G20" s="88">
        <f>IF(AF20&gt;0, (('US Detail'!AC17*'US Detail'!AD17)+('US Detail'!BQ17*'US Detail'!BR17)+('US Detail'!DE17*'US Detail'!DF17)+('US Detail'!ES17*'US Detail'!ET17)+('US Detail'!GG17*'US Detail'!GH17)+('US Detail'!HU17*'US Detail'!HV17))/AF20,0)</f>
        <v>53057</v>
      </c>
      <c r="H20" s="55">
        <f>(('US Detail'!AE17*'US Detail'!AF17)+('US Detail'!BS17*'US Detail'!BT17)+('US Detail'!DG17*'US Detail'!DH17)+('US Detail'!EU17*'US Detail'!EV17)+('US Detail'!GI17*'US Detail'!GJ17)+('US Detail'!HW17*'US Detail'!HX17))/AG20</f>
        <v>49867.993365500603</v>
      </c>
      <c r="I20" s="55">
        <f>(('US Detail'!AG17*'US Detail'!AH17)+('US Detail'!BU17*'US Detail'!BV17)+('US Detail'!DI17*'US Detail'!DJ17)+('US Detail'!EW17*'US Detail'!EX17)+('US Detail'!GK17*'US Detail'!GL17)+('US Detail'!HY17*'US Detail'!HZ17))/AH20</f>
        <v>51441.690513219284</v>
      </c>
      <c r="J20" s="55">
        <f>(('US Detail'!AI17*'US Detail'!AJ17)+('US Detail'!BW17*'US Detail'!BX17)+('US Detail'!DK17*'US Detail'!DL17)+('US Detail'!EY17*'US Detail'!EZ17)+('US Detail'!GM17*'US Detail'!GN17)+('US Detail'!IA17*'US Detail'!IB17))/AI20</f>
        <v>54235.310748853793</v>
      </c>
      <c r="K20" s="55">
        <f>(('US Detail'!AL17*'US Detail'!AK17)+('US Detail'!BZ17*'US Detail'!BY17)+('US Detail'!DN17*'US Detail'!DM17)+('US Detail'!FB17*'US Detail'!FA17)+('US Detail'!GP17*'US Detail'!GO17)+('US Detail'!ID17*'US Detail'!IC17))/AJ20</f>
        <v>55963.678468899525</v>
      </c>
      <c r="L20" s="55">
        <f>(('US Detail'!AM17*'US Detail'!AN17)+('US Detail'!CA17*'US Detail'!CB17)+('US Detail'!DO17*'US Detail'!DP17)+('US Detail'!FC17*'US Detail'!FD17)+('US Detail'!GQ17*'US Detail'!GR17)+('US Detail'!IE17*'US Detail'!IF17))/AK20</f>
        <v>58471.968246213968</v>
      </c>
      <c r="M20" s="55">
        <f>(('US Detail'!AO17*'US Detail'!AP17)+('US Detail'!CC17*'US Detail'!CD17)+('US Detail'!DQ17*'US Detail'!DR17)+('US Detail'!FE17*'US Detail'!FF17)+('US Detail'!GS17*'US Detail'!GT17)+('US Detail'!IG17*'US Detail'!IH17))/AL20</f>
        <v>55459.086363636365</v>
      </c>
      <c r="N20" s="55">
        <f>(('US Detail'!AQ17*'US Detail'!AR17)+('US Detail'!CE17*'US Detail'!CF17)+('US Detail'!DS17*'US Detail'!DT17)+('US Detail'!FG17*'US Detail'!FH17)+('US Detail'!GU17*'US Detail'!GV17)+('US Detail'!II17*'US Detail'!IJ17))/AM20</f>
        <v>56399.956554307115</v>
      </c>
      <c r="O20" s="55">
        <f>(('US Detail'!AS17*'US Detail'!AT17)+('US Detail'!CG17*'US Detail'!CH17)+('US Detail'!DU17*'US Detail'!DV17)+('US Detail'!FI17*'US Detail'!FJ17)+('US Detail'!GW17*'US Detail'!GX17)+('US Detail'!IK17*'US Detail'!IL17))/AN20</f>
        <v>55801.551948051951</v>
      </c>
      <c r="P20" s="55">
        <f>(('US Detail'!AV17*'US Detail'!AU17)+('US Detail'!CJ17*'US Detail'!CI17)+('US Detail'!DX17*'US Detail'!DW17)+('US Detail'!FL17*'US Detail'!FK17)+('US Detail'!GZ17*'US Detail'!GY17)+('US Detail'!IN17*'US Detail'!IM17))/AO20</f>
        <v>61101.87711006077</v>
      </c>
      <c r="Q20" s="55">
        <f>(('US Detail'!AX17*'US Detail'!AW17)+('US Detail'!CL17*'US Detail'!CK17)+('US Detail'!DZ17*'US Detail'!DY17)+('US Detail'!FN17*'US Detail'!FM17)+('US Detail'!HB17*'US Detail'!HA17)+('US Detail'!IP17*'US Detail'!IO17))/AP20</f>
        <v>61530.938915579958</v>
      </c>
      <c r="R20" s="55">
        <f>(('US Detail'!AY17*'US Detail'!AZ17)+('US Detail'!CM17*'US Detail'!CN17)+('US Detail'!EA17*'US Detail'!EB17)+('US Detail'!FO17*'US Detail'!FP17)+('US Detail'!HC17*'US Detail'!HD17)+('US Detail'!IQ17*'US Detail'!IR17))/AQ20</f>
        <v>64347.721232876713</v>
      </c>
      <c r="S20" s="55">
        <f>(('US Detail'!BB17*'US Detail'!BA17)+('US Detail'!CP17*'US Detail'!CO17)+('US Detail'!ED17*'US Detail'!EC17)+('US Detail'!FR17*'US Detail'!FQ17)+('US Detail'!HF17*'US Detail'!HE17)+('US Detail'!IT17*'US Detail'!IS17))/AR20</f>
        <v>66469.53455657493</v>
      </c>
      <c r="T20" s="28">
        <f>'US Detail'!E17</f>
        <v>64222.963636363638</v>
      </c>
      <c r="U20" s="28">
        <f>'US Detail'!G17</f>
        <v>65123.045883092396</v>
      </c>
      <c r="V20" s="28">
        <f>'US Detail'!I17</f>
        <v>65841.197538100823</v>
      </c>
      <c r="W20" s="28">
        <f>'US Detail'!K17</f>
        <v>0</v>
      </c>
      <c r="X20" s="28">
        <f>'US Detail'!M17</f>
        <v>0</v>
      </c>
      <c r="Y20" s="28">
        <f>'US Detail'!O17</f>
        <v>68128.380952380947</v>
      </c>
      <c r="Z20" s="28">
        <f>'US Detail'!Q17</f>
        <v>0</v>
      </c>
      <c r="AA20" s="28">
        <f>'US Detail'!S17</f>
        <v>75405.598031173096</v>
      </c>
      <c r="AB20" s="54">
        <f>'US Detail'!V17+'US Detail'!BJ17+'US Detail'!CX17+'US Detail'!EL17+'US Detail'!FZ17+'US Detail'!HN17</f>
        <v>1043</v>
      </c>
      <c r="AC20" s="55">
        <f>'US Detail'!X17+'US Detail'!BL17+'US Detail'!CZ17+'US Detail'!EN17+'US Detail'!GB17+'US Detail'!HP17</f>
        <v>1146</v>
      </c>
      <c r="AD20" s="55">
        <f>'US Detail'!Z17+'US Detail'!BN17+'US Detail'!DB17+'US Detail'!EP17+'US Detail'!GD17+'US Detail'!HR17</f>
        <v>566</v>
      </c>
      <c r="AE20" s="55">
        <f>'US Detail'!AB17+'US Detail'!BP17+'US Detail'!DD17+'US Detail'!ER17+'US Detail'!GF17+'US Detail'!HT17</f>
        <v>570</v>
      </c>
      <c r="AF20" s="55">
        <f>('US Detail'!AD17+'US Detail'!BR17+'US Detail'!DF17+'US Detail'!ET17+'US Detail'!GH17+'US Detail'!HV17)</f>
        <v>567.5</v>
      </c>
      <c r="AG20" s="55">
        <f>('US Detail'!AF17+'US Detail'!BT17+'US Detail'!DH17+'US Detail'!EV17+'US Detail'!GJ17+'US Detail'!HX17)</f>
        <v>1658</v>
      </c>
      <c r="AH20" s="55">
        <f>('US Detail'!AH17+'US Detail'!BV17+'US Detail'!DJ17+'US Detail'!EX17+'US Detail'!GL17+'US Detail'!HZ17)</f>
        <v>1929</v>
      </c>
      <c r="AI20" s="55">
        <f>('US Detail'!AJ17+'US Detail'!BX17+'US Detail'!DL17+'US Detail'!EZ17+'US Detail'!GN17+'US Detail'!IB17)</f>
        <v>1963</v>
      </c>
      <c r="AJ20" s="55">
        <f>('US Detail'!AL17+'US Detail'!BZ17+'US Detail'!DN17+'US Detail'!FB17+'US Detail'!GP17+'US Detail'!ID17)</f>
        <v>2090</v>
      </c>
      <c r="AK20" s="55">
        <f>('US Detail'!AN17+'US Detail'!CB17+'US Detail'!DP17+'US Detail'!FD17+'US Detail'!GR17+'US Detail'!IF17)</f>
        <v>2047</v>
      </c>
      <c r="AL20" s="55">
        <f>('US Detail'!AP17+'US Detail'!CD17+'US Detail'!DR17+'US Detail'!FF17+'US Detail'!GT17+'US Detail'!IH17)</f>
        <v>1320</v>
      </c>
      <c r="AM20" s="55">
        <f>('US Detail'!AR17+'US Detail'!CF17+'US Detail'!DT17+'US Detail'!FH17+'US Detail'!GV17+'US Detail'!IJ17)</f>
        <v>1335</v>
      </c>
      <c r="AN20" s="55">
        <f>('US Detail'!AT17+'US Detail'!CH17+'US Detail'!DV17+'US Detail'!FJ17+'US Detail'!GX17+'US Detail'!IL17)</f>
        <v>616</v>
      </c>
      <c r="AO20" s="55">
        <f>('US Detail'!AV17+'US Detail'!CJ17+'US Detail'!DX17+'US Detail'!FL17+'US Detail'!GZ17+'US Detail'!IN17)</f>
        <v>1481</v>
      </c>
      <c r="AP20" s="55">
        <f>'US Detail'!AX17+'US Detail'!CL17+'US Detail'!DZ17+'US Detail'!FN17+'US Detail'!HB17+'US Detail'!IP17</f>
        <v>1457</v>
      </c>
      <c r="AQ20" s="55">
        <f>'US Detail'!AZ17+'US Detail'!CN17+'US Detail'!EB17+'US Detail'!FP17+'US Detail'!HD17+'US Detail'!IR17</f>
        <v>1460</v>
      </c>
      <c r="AR20" s="55">
        <f>'US Detail'!BB17+'US Detail'!CP17+'US Detail'!ED17+'US Detail'!FR17+'US Detail'!HF17+'US Detail'!IT17</f>
        <v>1635</v>
      </c>
      <c r="AS20" s="55">
        <f>'US Detail'!F17</f>
        <v>1595</v>
      </c>
      <c r="AT20" s="55">
        <f>'US Detail'!H17</f>
        <v>1591</v>
      </c>
      <c r="AU20" s="55">
        <f>'US Detail'!J17</f>
        <v>1706</v>
      </c>
      <c r="AV20" s="55">
        <f>'US Detail'!L17</f>
        <v>0</v>
      </c>
      <c r="AW20" s="55">
        <f>'US Detail'!N17</f>
        <v>0</v>
      </c>
      <c r="AX20" s="55">
        <f>'US Detail'!P17</f>
        <v>1764</v>
      </c>
      <c r="AY20" s="55">
        <f>'US Detail'!R17</f>
        <v>0</v>
      </c>
      <c r="AZ20" s="55">
        <f>'US Detail'!T17</f>
        <v>1219</v>
      </c>
      <c r="BA20" s="210">
        <f>(('SREB Detail'!U17*'SREB Detail'!V17)+('SREB Detail'!BI17*'SREB Detail'!BJ17)+('SREB Detail'!CW17*'SREB Detail'!CX17)+('SREB Detail'!EK17*'SREB Detail'!EL17)+('SREB Detail'!FY17*'SREB Detail'!FZ17)+('SREB Detail'!HM17*'SREB Detail'!HN17))/BZ20</f>
        <v>42086.357941834453</v>
      </c>
      <c r="BB20" s="55">
        <f>(('SREB Detail'!W17*'SREB Detail'!X17)+('SREB Detail'!BK17*'SREB Detail'!BL17)+('SREB Detail'!CY17*'SREB Detail'!CZ17)+('SREB Detail'!EM17*'SREB Detail'!EN17)+('SREB Detail'!GA17*'SREB Detail'!GB17)+('SREB Detail'!HO17*'SREB Detail'!HP17))/CA20</f>
        <v>41541.31567328918</v>
      </c>
      <c r="BC20" s="55">
        <f>(('SREB Detail'!Y17*'SREB Detail'!Z17)+('SREB Detail'!BM17*'SREB Detail'!BN17)+('SREB Detail'!DA17*'SREB Detail'!DB17)+('SREB Detail'!EO17*'SREB Detail'!EP17)+('SREB Detail'!GC17*'SREB Detail'!GD17)+('SREB Detail'!HQ17*'SREB Detail'!HR17))/CB20</f>
        <v>47899</v>
      </c>
      <c r="BD20" s="55">
        <f>(('SREB Detail'!AA17*'SREB Detail'!AB17)+('SREB Detail'!BO17*'SREB Detail'!BP17)+('SREB Detail'!DC17*'SREB Detail'!DD17)+('SREB Detail'!EQ17*'SREB Detail'!ER17)+('SREB Detail'!GE17*'SREB Detail'!GF17)+('SREB Detail'!HS17*'SREB Detail'!HT17))/CC20</f>
        <v>48457</v>
      </c>
      <c r="BE20" s="88">
        <f>IF(CD20&gt;0,(('SREB Detail'!AC17*'SREB Detail'!AD17)+('SREB Detail'!BQ17*'SREB Detail'!BR17)+('SREB Detail'!DE17*'SREB Detail'!DF17)+('SREB Detail'!ES17*'SREB Detail'!ET17)+('SREB Detail'!GG17*'SREB Detail'!GH17)+('SREB Detail'!HU17*'SREB Detail'!HV17))/CD20,0)</f>
        <v>50500</v>
      </c>
      <c r="BF20" s="55">
        <f>(('SREB Detail'!AE17*'SREB Detail'!AF17)+('SREB Detail'!BS17*'SREB Detail'!BT17)+('SREB Detail'!DG17*'SREB Detail'!DH17)+('SREB Detail'!EU17*'SREB Detail'!EV17)+('SREB Detail'!GI17*'SREB Detail'!GJ17)+('SREB Detail'!HW17*'SREB Detail'!HX17))/CE20</f>
        <v>46534.70553064275</v>
      </c>
      <c r="BG20" s="55">
        <f>(('SREB Detail'!AG17*'SREB Detail'!AH17)+('SREB Detail'!BU17*'SREB Detail'!BV17)+('SREB Detail'!DI17*'SREB Detail'!DJ17)+('SREB Detail'!EW17*'SREB Detail'!EX17)+('SREB Detail'!GK17*'SREB Detail'!GL17)+('SREB Detail'!HY17*'SREB Detail'!HZ17))/CF20</f>
        <v>48629.366178428761</v>
      </c>
      <c r="BH20" s="55">
        <f>(('SREB Detail'!AI17*'SREB Detail'!AJ17)+('SREB Detail'!BW17*'SREB Detail'!BX17)+('SREB Detail'!DK17*'SREB Detail'!DL17)+('SREB Detail'!EY17*'SREB Detail'!EZ17)+('SREB Detail'!GM17*'SREB Detail'!GN17)+('SREB Detail'!IA17*'SREB Detail'!IB17))/CG20</f>
        <v>50865.687823834196</v>
      </c>
      <c r="BI20" s="55">
        <f>(('SREB Detail'!AL17*'SREB Detail'!AK17)+('SREB Detail'!BZ17*'SREB Detail'!BY17)+('SREB Detail'!DN17*'SREB Detail'!DM17)+('SREB Detail'!FB17*'SREB Detail'!FA17)+('SREB Detail'!GP17*'SREB Detail'!GO17)+('SREB Detail'!ID17*'SREB Detail'!IC17))/CH20</f>
        <v>52522.040194884285</v>
      </c>
      <c r="BJ20" s="55">
        <f>(('SREB Detail'!AM17*'SREB Detail'!AN17)+('SREB Detail'!CA17*'SREB Detail'!CB17)+('SREB Detail'!DO17*'SREB Detail'!DP17)+('SREB Detail'!FC17*'SREB Detail'!FD17)+('SREB Detail'!GQ17*'SREB Detail'!GR17)+('SREB Detail'!IE17*'SREB Detail'!IF17))/CI20</f>
        <v>55388.064312736446</v>
      </c>
      <c r="BK20" s="55">
        <f>(('SREB Detail'!AO17*'SREB Detail'!AP17)+('SREB Detail'!CC17*'SREB Detail'!CD17)+('SREB Detail'!DQ17*'SREB Detail'!DR17)+('SREB Detail'!FE17*'SREB Detail'!FF17)+('SREB Detail'!GS17*'SREB Detail'!GT17)+('SREB Detail'!IG17*'SREB Detail'!IH17))/CJ20</f>
        <v>53150.875</v>
      </c>
      <c r="BL20" s="55">
        <f>(('SREB Detail'!AQ17*'SREB Detail'!AR17)+('SREB Detail'!CE17*'SREB Detail'!CF17)+('SREB Detail'!DS17*'SREB Detail'!DT17)+('SREB Detail'!FG17*'SREB Detail'!FH17)+('SREB Detail'!GU17*'SREB Detail'!GV17)+('SREB Detail'!II17*'SREB Detail'!IJ17))/CK20</f>
        <v>53317.71727748691</v>
      </c>
      <c r="BM20" s="55">
        <f>(('SREB Detail'!AS17*'SREB Detail'!AT17)+('SREB Detail'!CG17*'SREB Detail'!CH17)+('SREB Detail'!DU17*'SREB Detail'!DV17)+('SREB Detail'!FI17*'SREB Detail'!FJ17)+('SREB Detail'!GW17*'SREB Detail'!GX17)+('SREB Detail'!IK17*'SREB Detail'!IL17))/CL20</f>
        <v>55801.551948051951</v>
      </c>
      <c r="BN20" s="55">
        <f>(('SREB Detail'!AU17*'SREB Detail'!AV17)+('SREB Detail'!CI17*'SREB Detail'!CJ17)+('SREB Detail'!DW17*'SREB Detail'!DX17)+('SREB Detail'!FK17*'SREB Detail'!FL17)+('SREB Detail'!GY17*'SREB Detail'!GZ17)+('SREB Detail'!IM17*'SREB Detail'!IN17))/CM20</f>
        <v>57159.702265372165</v>
      </c>
      <c r="BO20" s="55">
        <f>(('SREB Detail'!AX17*'SREB Detail'!AW17)+('SREB Detail'!CL17*'SREB Detail'!CK17)+('SREB Detail'!DZ17*'SREB Detail'!DY17)+('SREB Detail'!FN17*'SREB Detail'!FM17)+('SREB Detail'!HB17*'SREB Detail'!HA17)+('SREB Detail'!IP17*'SREB Detail'!IO17))/CN20</f>
        <v>59102.667177914111</v>
      </c>
      <c r="BP20" s="55">
        <f>(('SREB Detail'!AY17*'SREB Detail'!AZ17)+('SREB Detail'!CM17*'SREB Detail'!CN17)+('SREB Detail'!EA17*'SREB Detail'!EB17)+('SREB Detail'!FO17*'SREB Detail'!FP17)+('SREB Detail'!HD17*'SREB Detail'!HB17)+('SREB Detail'!IR17*'SREB Detail'!IQ17))/CO20</f>
        <v>62642.962905718705</v>
      </c>
      <c r="BQ20" s="55">
        <f>(('SREB Detail'!BB17*'SREB Detail'!BA17)+('SREB Detail'!CP17*'SREB Detail'!CO17)+('SREB Detail'!ED17*'SREB Detail'!EC17)+('SREB Detail'!FR17*'SREB Detail'!FQ17)+('SREB Detail'!HF17*'SREB Detail'!HE17)+('SREB Detail'!IS17*'SREB Detail'!IT17))/CP20</f>
        <v>62445.246676514034</v>
      </c>
      <c r="BR20" s="28">
        <f>'SREB Detail'!E17</f>
        <v>62120.04605263158</v>
      </c>
      <c r="BS20" s="28">
        <f>'SREB Detail'!G17</f>
        <v>63595.754411764705</v>
      </c>
      <c r="BT20" s="28">
        <f>'SREB Detail'!I17</f>
        <v>63286.753390875463</v>
      </c>
      <c r="BU20" s="28">
        <f>'SREB Detail'!K17</f>
        <v>0</v>
      </c>
      <c r="BV20" s="28">
        <f>'SREB Detail'!M17</f>
        <v>0</v>
      </c>
      <c r="BW20" s="28">
        <f>'SREB Detail'!O17</f>
        <v>64937.395734597158</v>
      </c>
      <c r="BX20" s="28">
        <f>'SREB Detail'!Q17</f>
        <v>0</v>
      </c>
      <c r="BY20" s="28">
        <f>'SREB Detail'!S17</f>
        <v>72594.178294573649</v>
      </c>
      <c r="BZ20" s="210">
        <f>'SREB Detail'!V17+'SREB Detail'!BJ17+'SREB Detail'!CX17+'SREB Detail'!EL17+'SREB Detail'!FZ17+'SREB Detail'!HN17</f>
        <v>447</v>
      </c>
      <c r="CA20" s="55">
        <f>'SREB Detail'!X17+'SREB Detail'!BL17+'SREB Detail'!CZ17+'SREB Detail'!EN17+'SREB Detail'!GB17+'SREB Detail'!HP17</f>
        <v>453</v>
      </c>
      <c r="CB20" s="55">
        <f>'SREB Detail'!Z17+'SREB Detail'!BN17+'SREB Detail'!DB17+'SREB Detail'!EP17+'SREB Detail'!GD17+'SREB Detail'!HR17</f>
        <v>231</v>
      </c>
      <c r="CC20" s="55">
        <f>'SREB Detail'!AB17+'SREB Detail'!BP17+'SREB Detail'!DD17+'SREB Detail'!ER17+'SREB Detail'!GF17+'SREB Detail'!HT17</f>
        <v>226</v>
      </c>
      <c r="CD20" s="55">
        <f>('SREB Detail'!AD17+'SREB Detail'!BR17+'SREB Detail'!DF17+'SREB Detail'!ET17+'SREB Detail'!GH17+'SREB Detail'!HV17)</f>
        <v>229</v>
      </c>
      <c r="CE20" s="55">
        <f>('SREB Detail'!AF17+'SREB Detail'!BT17+'SREB Detail'!DH17+'SREB Detail'!EV17+'SREB Detail'!GJ17+'SREB Detail'!HX17)</f>
        <v>669</v>
      </c>
      <c r="CF20" s="55">
        <f>('SREB Detail'!AH17+'SREB Detail'!BV17+'SREB Detail'!DJ17+'SREB Detail'!EX17+'SREB Detail'!GL17+'SREB Detail'!HZ17)</f>
        <v>751</v>
      </c>
      <c r="CG20" s="55">
        <f>('SREB Detail'!AJ17+'SREB Detail'!BX17+'SREB Detail'!DL17+'SREB Detail'!EZ17+'SREB Detail'!GN17+'SREB Detail'!IB17)</f>
        <v>772</v>
      </c>
      <c r="CH20" s="55">
        <f>('SREB Detail'!AL17+'SREB Detail'!BZ17+'SREB Detail'!DN17+'SREB Detail'!FB17+'SREB Detail'!GP17+'SREB Detail'!ID17)</f>
        <v>821</v>
      </c>
      <c r="CI20" s="55">
        <f>('SREB Detail'!AN17+'SREB Detail'!CB17+'SREB Detail'!DP17+'SREB Detail'!FD17+'SREB Detail'!GR17+'SREB Detail'!IF17)</f>
        <v>793</v>
      </c>
      <c r="CJ20" s="55">
        <f>('SREB Detail'!AP17+'SREB Detail'!CD17+'SREB Detail'!DR17+'SREB Detail'!FF17+'SREB Detail'!GT17+'SREB Detail'!IH17)</f>
        <v>576</v>
      </c>
      <c r="CK20" s="55">
        <f>('SREB Detail'!AR17+'SREB Detail'!CF17+'SREB Detail'!DT17+'SREB Detail'!FH17+'SREB Detail'!GV17+'SREB Detail'!IJ17)</f>
        <v>573</v>
      </c>
      <c r="CL20" s="55">
        <f>('SREB Detail'!AT17+'SREB Detail'!CH17+'SREB Detail'!DV17+'SREB Detail'!FJ17+'SREB Detail'!GX17+'SREB Detail'!IL17)</f>
        <v>616</v>
      </c>
      <c r="CM20" s="55">
        <f>('SREB Detail'!AV17+'SREB Detail'!CJ17+'SREB Detail'!DX17+'SREB Detail'!FL17+'SREB Detail'!GZ17+'SREB Detail'!IN17)</f>
        <v>618</v>
      </c>
      <c r="CN20" s="55">
        <f>'SREB Detail'!AX17+'SREB Detail'!CL17+'SREB Detail'!DZ17+'SREB Detail'!FN17+'SREB Detail'!HB17+'SREB Detail'!IP17</f>
        <v>652</v>
      </c>
      <c r="CO20" s="55">
        <f>'SREB Detail'!AZ17+'SREB Detail'!CN17+'SREB Detail'!EB17+'SREB Detail'!FP17+'SREB Detail'!HD17+'SREB Detail'!IR17</f>
        <v>647</v>
      </c>
      <c r="CP20" s="55">
        <f>'SREB Detail'!BB17+'SREB Detail'!CP17+'SREB Detail'!ED17+'SREB Detail'!FR17+'SREB Detail'!HF17+'SREB Detail'!IT17</f>
        <v>677</v>
      </c>
      <c r="CQ20" s="55">
        <f>'SREB Detail'!F17</f>
        <v>760</v>
      </c>
      <c r="CR20" s="55">
        <f>'SREB Detail'!H17</f>
        <v>680</v>
      </c>
      <c r="CS20" s="55">
        <f>'SREB Detail'!J17</f>
        <v>811</v>
      </c>
      <c r="CT20" s="55">
        <f>'SREB Detail'!L17</f>
        <v>0</v>
      </c>
      <c r="CU20" s="55">
        <f>'SREB Detail'!N17</f>
        <v>0</v>
      </c>
      <c r="CV20" s="55">
        <f>'SREB Detail'!P17</f>
        <v>844</v>
      </c>
      <c r="CW20" s="55">
        <f>'SREB Detail'!R17</f>
        <v>0</v>
      </c>
      <c r="CX20" s="55">
        <f>'SREB Detail'!T17</f>
        <v>516</v>
      </c>
      <c r="CY20" s="32">
        <f>'West Detail'!E17</f>
        <v>66362.509554140124</v>
      </c>
      <c r="CZ20" s="28">
        <f>'West Detail'!G17</f>
        <v>62691.431818181816</v>
      </c>
      <c r="DA20" s="28">
        <f>'West Detail'!I17</f>
        <v>62818.483146067418</v>
      </c>
      <c r="DB20" s="28">
        <f>'West Detail'!K17</f>
        <v>0</v>
      </c>
      <c r="DC20" s="28">
        <f>'West Detail'!M17</f>
        <v>0</v>
      </c>
      <c r="DD20" s="28">
        <f>'West Detail'!O17</f>
        <v>68254.576923076922</v>
      </c>
      <c r="DE20" s="28">
        <f>'West Detail'!Q17</f>
        <v>0</v>
      </c>
      <c r="DF20" s="28">
        <f>'West Detail'!S17</f>
        <v>76045.476190476184</v>
      </c>
      <c r="DG20" s="32">
        <f>'West Detail'!F17</f>
        <v>157</v>
      </c>
      <c r="DH20" s="28">
        <f>'West Detail'!H17</f>
        <v>220</v>
      </c>
      <c r="DI20" s="28">
        <f>'West Detail'!J17</f>
        <v>178</v>
      </c>
      <c r="DJ20" s="28">
        <f>'West Detail'!L17</f>
        <v>0</v>
      </c>
      <c r="DK20" s="28">
        <f>'West Detail'!N17</f>
        <v>0</v>
      </c>
      <c r="DL20" s="28">
        <f>'West Detail'!P17</f>
        <v>208</v>
      </c>
      <c r="DM20" s="28">
        <f>'West Detail'!R17</f>
        <v>0</v>
      </c>
      <c r="DN20" s="28">
        <f>'West Detail'!T17</f>
        <v>126</v>
      </c>
      <c r="DO20" s="32">
        <f>'Midwest Detail'!E17</f>
        <v>64245.570512820515</v>
      </c>
      <c r="DP20" s="28">
        <f>'Midwest Detail'!G17</f>
        <v>64351.01953125</v>
      </c>
      <c r="DQ20" s="28">
        <f>'Midwest Detail'!I17</f>
        <v>66555.89373814041</v>
      </c>
      <c r="DR20" s="28">
        <f>'Midwest Detail'!K17</f>
        <v>0</v>
      </c>
      <c r="DS20" s="28">
        <f>'Midwest Detail'!M17</f>
        <v>0</v>
      </c>
      <c r="DT20" s="28">
        <f>'Midwest Detail'!O17</f>
        <v>69319.659919028345</v>
      </c>
      <c r="DU20" s="28">
        <f>'Midwest Detail'!Q17</f>
        <v>0</v>
      </c>
      <c r="DV20" s="28">
        <f>'Midwest Detail'!S17</f>
        <v>75178.438596491222</v>
      </c>
      <c r="DW20" s="376">
        <f>'Midwest Detail'!F17</f>
        <v>468</v>
      </c>
      <c r="DX20" s="377">
        <f>'Midwest Detail'!H17</f>
        <v>512</v>
      </c>
      <c r="DY20" s="377">
        <f>'Midwest Detail'!J17</f>
        <v>527</v>
      </c>
      <c r="DZ20" s="377">
        <f>'Midwest Detail'!L17</f>
        <v>0</v>
      </c>
      <c r="EA20" s="377">
        <f>'Midwest Detail'!N17</f>
        <v>0</v>
      </c>
      <c r="EB20" s="377">
        <f>'Midwest Detail'!P17</f>
        <v>494</v>
      </c>
      <c r="EC20" s="377">
        <f>'Midwest Detail'!R17</f>
        <v>0</v>
      </c>
      <c r="ED20" s="377">
        <f>'Midwest Detail'!T17</f>
        <v>399</v>
      </c>
      <c r="EE20" s="32">
        <f>'Northeast Detail'!E17</f>
        <v>77434.262195121948</v>
      </c>
      <c r="EF20" s="28">
        <f>'Northeast Detail'!G17</f>
        <v>78289.517241379304</v>
      </c>
      <c r="EG20" s="28">
        <f>'Northeast Detail'!I17</f>
        <v>80832.494505494498</v>
      </c>
      <c r="EH20" s="28">
        <f>'Northeast Detail'!K17</f>
        <v>0</v>
      </c>
      <c r="EI20" s="28">
        <f>'Northeast Detail'!M17</f>
        <v>0</v>
      </c>
      <c r="EJ20" s="28">
        <f>'Northeast Detail'!O17</f>
        <v>79032.449541284397</v>
      </c>
      <c r="EK20" s="28">
        <f>'Northeast Detail'!Q17</f>
        <v>0</v>
      </c>
      <c r="EL20" s="28">
        <f>'Northeast Detail'!S17</f>
        <v>86691.949438202253</v>
      </c>
      <c r="EM20" s="376">
        <f>'Northeast Detail'!F17</f>
        <v>164</v>
      </c>
      <c r="EN20" s="377">
        <f>'Northeast Detail'!H17</f>
        <v>174</v>
      </c>
      <c r="EO20" s="377">
        <f>'Northeast Detail'!J17</f>
        <v>182</v>
      </c>
      <c r="EP20" s="377">
        <f>'Northeast Detail'!L17</f>
        <v>0</v>
      </c>
      <c r="EQ20" s="377">
        <f>'Northeast Detail'!N17</f>
        <v>0</v>
      </c>
      <c r="ER20" s="377">
        <f>'Northeast Detail'!P17</f>
        <v>218</v>
      </c>
      <c r="ES20" s="377">
        <f>'Northeast Detail'!R17</f>
        <v>0</v>
      </c>
      <c r="ET20" s="377">
        <f>'Northeast Detail'!T17</f>
        <v>178</v>
      </c>
    </row>
    <row r="21" spans="1:150">
      <c r="A21" s="11"/>
      <c r="B21" s="11"/>
      <c r="C21" s="56"/>
      <c r="D21" s="56"/>
      <c r="E21" s="56"/>
      <c r="F21" s="56"/>
      <c r="G21" s="56"/>
      <c r="H21" s="56"/>
      <c r="I21" s="55"/>
      <c r="J21" s="55"/>
      <c r="K21" s="55"/>
      <c r="L21" s="55"/>
      <c r="M21" s="55"/>
      <c r="N21" s="55"/>
      <c r="O21" s="55"/>
      <c r="P21" s="55"/>
      <c r="Q21" s="55"/>
      <c r="R21" s="55"/>
      <c r="S21" s="55"/>
      <c r="T21" s="324"/>
      <c r="U21" s="324"/>
      <c r="V21" s="324"/>
      <c r="W21" s="324"/>
      <c r="X21" s="324"/>
      <c r="Y21" s="324"/>
      <c r="Z21" s="324"/>
      <c r="AA21" s="324"/>
      <c r="AB21" s="54"/>
      <c r="AC21" s="56"/>
      <c r="AD21" s="56"/>
      <c r="AE21" s="56"/>
      <c r="AF21" s="56"/>
      <c r="AG21" s="56"/>
      <c r="AH21" s="55"/>
      <c r="AI21" s="55"/>
      <c r="AJ21" s="55"/>
      <c r="AK21" s="55"/>
      <c r="AL21" s="55"/>
      <c r="AM21" s="55"/>
      <c r="AN21" s="55"/>
      <c r="AO21" s="55"/>
      <c r="AP21" s="55"/>
      <c r="AQ21" s="55"/>
      <c r="AR21" s="55"/>
      <c r="AS21" s="55"/>
      <c r="AT21" s="55"/>
      <c r="AU21" s="55"/>
      <c r="AV21" s="55"/>
      <c r="AW21" s="55"/>
      <c r="AX21" s="55"/>
      <c r="AY21" s="55"/>
      <c r="AZ21" s="55"/>
      <c r="BA21" s="210"/>
      <c r="BB21" s="56"/>
      <c r="BC21" s="55"/>
      <c r="BD21" s="56"/>
      <c r="BE21" s="56"/>
      <c r="BF21" s="55"/>
      <c r="BG21" s="55"/>
      <c r="BH21" s="55"/>
      <c r="BI21" s="55"/>
      <c r="BJ21" s="55"/>
      <c r="BK21" s="55"/>
      <c r="BL21" s="55"/>
      <c r="BM21" s="55"/>
      <c r="BN21" s="55"/>
      <c r="BO21" s="55"/>
      <c r="BP21" s="55"/>
      <c r="BQ21" s="55"/>
      <c r="BR21" s="324"/>
      <c r="BS21" s="324"/>
      <c r="BT21" s="324"/>
      <c r="BU21" s="324"/>
      <c r="BV21" s="324"/>
      <c r="BW21" s="324"/>
      <c r="BX21" s="324"/>
      <c r="BY21" s="324"/>
      <c r="BZ21" s="210"/>
      <c r="CA21" s="56"/>
      <c r="CB21" s="56"/>
      <c r="CC21" s="56"/>
      <c r="CD21" s="56"/>
      <c r="CE21" s="55"/>
      <c r="CF21" s="55"/>
      <c r="CG21" s="55"/>
      <c r="CH21" s="55"/>
      <c r="CI21" s="55"/>
      <c r="CJ21" s="55"/>
      <c r="CK21" s="55"/>
      <c r="CL21" s="55"/>
      <c r="CM21" s="55"/>
      <c r="CN21" s="55"/>
      <c r="CO21" s="55"/>
      <c r="CP21" s="55"/>
      <c r="CQ21" s="55"/>
      <c r="CR21" s="55"/>
      <c r="CS21" s="55"/>
      <c r="CT21" s="55"/>
      <c r="CU21" s="55"/>
      <c r="CV21" s="55"/>
      <c r="CW21" s="55"/>
      <c r="CX21" s="55"/>
      <c r="CY21" s="326"/>
      <c r="CZ21" s="324"/>
      <c r="DA21" s="324"/>
      <c r="DB21" s="324"/>
      <c r="DC21" s="324"/>
      <c r="DD21" s="324"/>
      <c r="DE21" s="324"/>
      <c r="DF21" s="324"/>
      <c r="DG21" s="326"/>
      <c r="DH21" s="324"/>
      <c r="DI21" s="324"/>
      <c r="DJ21" s="324"/>
      <c r="DK21" s="324"/>
      <c r="DL21" s="324"/>
      <c r="DM21" s="324"/>
      <c r="DN21" s="324"/>
      <c r="DO21" s="326"/>
      <c r="DP21" s="324"/>
      <c r="DQ21" s="324"/>
      <c r="DR21" s="324"/>
      <c r="DS21" s="324"/>
      <c r="DT21" s="324"/>
      <c r="DU21" s="324"/>
      <c r="DV21" s="324"/>
      <c r="DW21" s="374"/>
      <c r="DX21" s="375"/>
      <c r="DY21" s="375"/>
      <c r="DZ21" s="375"/>
      <c r="EA21" s="375"/>
      <c r="EB21" s="375"/>
      <c r="EC21" s="375"/>
      <c r="ED21" s="375"/>
      <c r="EE21" s="326"/>
      <c r="EF21" s="324"/>
      <c r="EG21" s="324"/>
      <c r="EH21" s="324"/>
      <c r="EI21" s="324"/>
      <c r="EJ21" s="324"/>
      <c r="EK21" s="324"/>
      <c r="EL21" s="324"/>
      <c r="EM21" s="374"/>
      <c r="EN21" s="375"/>
      <c r="EO21" s="375"/>
      <c r="EP21" s="375"/>
      <c r="EQ21" s="375"/>
      <c r="ER21" s="375"/>
      <c r="ES21" s="375"/>
      <c r="ET21" s="375"/>
    </row>
    <row r="22" spans="1:150" s="204" customFormat="1">
      <c r="A22" s="103"/>
      <c r="B22" s="103" t="s">
        <v>39</v>
      </c>
      <c r="C22" s="201">
        <f t="shared" ref="C22:O22" si="19">((C25*AB25)+(C26*AB26)+(C27*AB27)+(C28*AB28)+(C29*AB29)+(C30*AB30)+(C31*AB31)+(C32*AB32))/AB22</f>
        <v>51372.448679324596</v>
      </c>
      <c r="D22" s="201">
        <f t="shared" si="19"/>
        <v>52031.575828534566</v>
      </c>
      <c r="E22" s="201">
        <f t="shared" si="19"/>
        <v>54785.600374709276</v>
      </c>
      <c r="F22" s="201">
        <f t="shared" si="19"/>
        <v>55995.364000084228</v>
      </c>
      <c r="G22" s="201">
        <f t="shared" si="19"/>
        <v>58132.08768865146</v>
      </c>
      <c r="H22" s="201">
        <f t="shared" si="19"/>
        <v>59743.123668749613</v>
      </c>
      <c r="I22" s="201">
        <f t="shared" si="19"/>
        <v>62410.952663687742</v>
      </c>
      <c r="J22" s="201">
        <f t="shared" si="19"/>
        <v>64979.548552369852</v>
      </c>
      <c r="K22" s="201">
        <f t="shared" si="19"/>
        <v>67555.195085465821</v>
      </c>
      <c r="L22" s="201">
        <f t="shared" si="19"/>
        <v>70120.643539405763</v>
      </c>
      <c r="M22" s="201">
        <f t="shared" si="19"/>
        <v>64296.400705823042</v>
      </c>
      <c r="N22" s="201">
        <f t="shared" si="19"/>
        <v>69758.968831243037</v>
      </c>
      <c r="O22" s="201">
        <f t="shared" si="19"/>
        <v>69948.108038946448</v>
      </c>
      <c r="P22" s="201">
        <f>(('US Detail'!AV19*'US Detail'!AU19)+('US Detail'!CJ19*'US Detail'!CI19)+('US Detail'!DX19*'US Detail'!DW19)+('US Detail'!FL19*'US Detail'!FK19)+('US Detail'!GZ19*'US Detail'!GY19)+('US Detail'!IN19*'US Detail'!IM19))/AO22</f>
        <v>74517.592604475809</v>
      </c>
      <c r="Q22" s="201">
        <f>(('US Detail'!AW19*'US Detail'!AV19)+('US Detail'!CK19*'US Detail'!CJ19)+('US Detail'!DY19*'US Detail'!DX19)+('US Detail'!FM19*'US Detail'!FL19)+('US Detail'!HA19*'US Detail'!GZ19)+('US Detail'!IO19*'US Detail'!IN19))/AP22</f>
        <v>78561.591890701922</v>
      </c>
      <c r="R22" s="201">
        <f>(('US Detail'!AX19*'US Detail'!AW19)+('US Detail'!CL19*'US Detail'!CK19)+('US Detail'!DZ19*'US Detail'!DY19)+('US Detail'!FN19*'US Detail'!FM19)+('US Detail'!HB19*'US Detail'!HA19)+('US Detail'!IP19*'US Detail'!IO19))/AQ22</f>
        <v>70557.51640315188</v>
      </c>
      <c r="S22" s="201">
        <f>(('US Detail'!BB19*'US Detail'!BA19)+('US Detail'!CP19*'US Detail'!CO19)+('US Detail'!ED19*'US Detail'!EC19)+('US Detail'!FR19*'US Detail'!FQ19)+('US Detail'!HF19*'US Detail'!HE19)+('US Detail'!IT19*'US Detail'!IS19))/AR22</f>
        <v>81560.446153454381</v>
      </c>
      <c r="T22" s="325">
        <f>'US Detail'!E19</f>
        <v>77952.22698095339</v>
      </c>
      <c r="U22" s="325">
        <f>'US Detail'!G19</f>
        <v>78810.571695002291</v>
      </c>
      <c r="V22" s="325">
        <f>'US Detail'!I19</f>
        <v>80523.660274384136</v>
      </c>
      <c r="W22" s="325" t="e">
        <f>'US Detail'!K19</f>
        <v>#DIV/0!</v>
      </c>
      <c r="X22" s="325" t="e">
        <f>'US Detail'!M19</f>
        <v>#DIV/0!</v>
      </c>
      <c r="Y22" s="325">
        <f>'US Detail'!O19</f>
        <v>83402.315589184378</v>
      </c>
      <c r="Z22" s="325" t="e">
        <f>'US Detail'!Q19</f>
        <v>#DIV/0!</v>
      </c>
      <c r="AA22" s="325">
        <f>'US Detail'!S19</f>
        <v>89787.817245854356</v>
      </c>
      <c r="AB22" s="200">
        <f>SUM(AB25:AB32)</f>
        <v>42819</v>
      </c>
      <c r="AC22" s="201">
        <f t="shared" ref="AC22:AN22" si="20">SUM(AC25:AC32)</f>
        <v>41851</v>
      </c>
      <c r="AD22" s="201">
        <f t="shared" si="20"/>
        <v>46436</v>
      </c>
      <c r="AE22" s="201">
        <f t="shared" si="20"/>
        <v>47489</v>
      </c>
      <c r="AF22" s="201">
        <f t="shared" si="20"/>
        <v>49231</v>
      </c>
      <c r="AG22" s="201">
        <f t="shared" si="20"/>
        <v>48169</v>
      </c>
      <c r="AH22" s="201">
        <f t="shared" si="20"/>
        <v>49011</v>
      </c>
      <c r="AI22" s="201">
        <f t="shared" si="20"/>
        <v>49771</v>
      </c>
      <c r="AJ22" s="201">
        <f t="shared" si="20"/>
        <v>50137</v>
      </c>
      <c r="AK22" s="201">
        <f t="shared" si="20"/>
        <v>49206</v>
      </c>
      <c r="AL22" s="201">
        <f t="shared" si="20"/>
        <v>19835</v>
      </c>
      <c r="AM22" s="201">
        <f t="shared" si="20"/>
        <v>35003</v>
      </c>
      <c r="AN22" s="201">
        <f t="shared" si="20"/>
        <v>16022</v>
      </c>
      <c r="AO22" s="201">
        <f>SUM(AO25:AO32)</f>
        <v>37401</v>
      </c>
      <c r="AP22" s="201">
        <f>SUM(AP25:AP32)</f>
        <v>36210</v>
      </c>
      <c r="AQ22" s="201">
        <f>SUM(AQ25:AQ32)</f>
        <v>38834</v>
      </c>
      <c r="AR22" s="201">
        <f>SUM(AR25:AR32)</f>
        <v>39269</v>
      </c>
      <c r="AS22" s="201">
        <f t="shared" ref="AS22:AU22" si="21">SUM(AS25:AS32)</f>
        <v>38012</v>
      </c>
      <c r="AT22" s="201">
        <f t="shared" si="21"/>
        <v>36997</v>
      </c>
      <c r="AU22" s="201">
        <f t="shared" si="21"/>
        <v>39944</v>
      </c>
      <c r="AV22" s="201">
        <f t="shared" ref="AV22:AZ22" si="22">SUM(AV25:AV32)</f>
        <v>0</v>
      </c>
      <c r="AW22" s="201">
        <f t="shared" si="22"/>
        <v>0</v>
      </c>
      <c r="AX22" s="201">
        <f t="shared" si="22"/>
        <v>44935</v>
      </c>
      <c r="AY22" s="201">
        <f t="shared" si="22"/>
        <v>0</v>
      </c>
      <c r="AZ22" s="201">
        <f t="shared" si="22"/>
        <v>34675</v>
      </c>
      <c r="BA22" s="211">
        <f t="shared" ref="BA22:BM22" si="23">((BA25*BZ25)+(BA26*BZ26)+(BA27*BZ27)+(BA28*BZ28)+(BA29*BZ29)+(BA30*BZ30)+(BA31*BZ31)+(BA32*BZ32))/BZ22</f>
        <v>49026.993630573248</v>
      </c>
      <c r="BB22" s="201">
        <f t="shared" si="23"/>
        <v>49747.473727633682</v>
      </c>
      <c r="BC22" s="201">
        <f t="shared" si="23"/>
        <v>51401.3275999787</v>
      </c>
      <c r="BD22" s="201">
        <f t="shared" si="23"/>
        <v>52742.181910177329</v>
      </c>
      <c r="BE22" s="201">
        <f t="shared" si="23"/>
        <v>54861.964992009591</v>
      </c>
      <c r="BF22" s="201">
        <f t="shared" si="23"/>
        <v>57123.596083464043</v>
      </c>
      <c r="BG22" s="201">
        <f t="shared" si="23"/>
        <v>59167.616945222682</v>
      </c>
      <c r="BH22" s="201">
        <f t="shared" si="23"/>
        <v>61736.869759353263</v>
      </c>
      <c r="BI22" s="201">
        <f t="shared" si="23"/>
        <v>64785.48590461479</v>
      </c>
      <c r="BJ22" s="201">
        <f t="shared" si="23"/>
        <v>66522.406642066417</v>
      </c>
      <c r="BK22" s="201">
        <f t="shared" si="23"/>
        <v>63470.537622562522</v>
      </c>
      <c r="BL22" s="201">
        <f t="shared" si="23"/>
        <v>69458.449166970691</v>
      </c>
      <c r="BM22" s="201">
        <f t="shared" si="23"/>
        <v>69948.108038946448</v>
      </c>
      <c r="BN22" s="201">
        <f>IF(CM22&gt;0,(('SREB Detail'!AU19*'SREB Detail'!AV19)+('SREB Detail'!CI19*'SREB Detail'!CJ19)+('SREB Detail'!DW19*'SREB Detail'!DX19)+('SREB Detail'!FK19*'SREB Detail'!FL19)+('SREB Detail'!GY19*'SREB Detail'!GZ19)+('SREB Detail'!IM19*'SREB Detail'!IN19))/CM22,0)</f>
        <v>73526.912565414241</v>
      </c>
      <c r="BO22" s="201">
        <f>(('SREB Detail'!AX19*'SREB Detail'!AW19)+('SREB Detail'!CL19*'SREB Detail'!CK19)+('SREB Detail'!DZ19*'SREB Detail'!DY19)+('SREB Detail'!FN19*'SREB Detail'!FM19)+('SREB Detail'!HB19*'SREB Detail'!HA19)+('SREB Detail'!IP19*'SREB Detail'!IO19))/CN22</f>
        <v>74313.489573489569</v>
      </c>
      <c r="BP22" s="201">
        <f>(('SREB Detail'!AY19*'SREB Detail'!AZ19)+('SREB Detail'!CM19*'SREB Detail'!CN19)+('SREB Detail'!EA19*'SREB Detail'!EB19)+('SREB Detail'!FO19*'SREB Detail'!FP19)+('SREB Detail'!HD19*'SREB Detail'!HB19)+('SREB Detail'!IR19*'SREB Detail'!IQ19))/CO22</f>
        <v>75523.604209057608</v>
      </c>
      <c r="BQ22" s="201">
        <f>(('SREB Detail'!BB19*'SREB Detail'!BA19)+('SREB Detail'!CP19*'SREB Detail'!CO19)+('SREB Detail'!ED19*'SREB Detail'!EC19)+('SREB Detail'!FR19*'SREB Detail'!FQ19)+('SREB Detail'!HF19*'SREB Detail'!HE19)+('SREB Detail'!IS19*'SREB Detail'!IT19))/CP22</f>
        <v>79928.072679857141</v>
      </c>
      <c r="BR22" s="325">
        <f>'SREB Detail'!E19</f>
        <v>87532.010790893532</v>
      </c>
      <c r="BS22" s="325">
        <f>'SREB Detail'!G19</f>
        <v>88975.810726887794</v>
      </c>
      <c r="BT22" s="325">
        <f>'SREB Detail'!I19</f>
        <v>89621.944097797023</v>
      </c>
      <c r="BU22" s="325" t="e">
        <f>'SREB Detail'!K19</f>
        <v>#DIV/0!</v>
      </c>
      <c r="BV22" s="325" t="e">
        <f>'SREB Detail'!M19</f>
        <v>#DIV/0!</v>
      </c>
      <c r="BW22" s="325">
        <f>'SREB Detail'!O19</f>
        <v>92395.853156146186</v>
      </c>
      <c r="BX22" s="325" t="e">
        <f>'SREB Detail'!Q19</f>
        <v>#DIV/0!</v>
      </c>
      <c r="BY22" s="325">
        <f>'SREB Detail'!S19</f>
        <v>97544.438445565116</v>
      </c>
      <c r="BZ22" s="211">
        <f>SUM(BZ25:BZ32)</f>
        <v>18369</v>
      </c>
      <c r="CA22" s="201">
        <f t="shared" ref="CA22:CL22" si="24">SUM(CA25:CA32)</f>
        <v>19393</v>
      </c>
      <c r="CB22" s="201">
        <f t="shared" si="24"/>
        <v>18779</v>
      </c>
      <c r="CC22" s="201">
        <f t="shared" si="24"/>
        <v>20752</v>
      </c>
      <c r="CD22" s="201">
        <f t="shared" si="24"/>
        <v>20024</v>
      </c>
      <c r="CE22" s="201">
        <f t="shared" si="24"/>
        <v>21039</v>
      </c>
      <c r="CF22" s="201">
        <f t="shared" si="24"/>
        <v>20702</v>
      </c>
      <c r="CG22" s="201">
        <f t="shared" si="24"/>
        <v>21276</v>
      </c>
      <c r="CH22" s="201">
        <f t="shared" si="24"/>
        <v>20716</v>
      </c>
      <c r="CI22" s="201">
        <f t="shared" si="24"/>
        <v>20325</v>
      </c>
      <c r="CJ22" s="201">
        <f t="shared" si="24"/>
        <v>9077</v>
      </c>
      <c r="CK22" s="201">
        <f t="shared" si="24"/>
        <v>16446</v>
      </c>
      <c r="CL22" s="201">
        <f t="shared" si="24"/>
        <v>16022</v>
      </c>
      <c r="CM22" s="201">
        <f>SUM(CM25:CM32)</f>
        <v>17007</v>
      </c>
      <c r="CN22" s="201">
        <f>SUM(CN25:CN32)</f>
        <v>15873</v>
      </c>
      <c r="CO22" s="201">
        <f>SUM(CO25:CO32)</f>
        <v>17201</v>
      </c>
      <c r="CP22" s="201">
        <f>SUM(CP25:CP32)</f>
        <v>17639</v>
      </c>
      <c r="CQ22" s="201">
        <f t="shared" ref="CQ22:CS22" si="25">SUM(CQ25:CQ32)</f>
        <v>17622</v>
      </c>
      <c r="CR22" s="201">
        <f t="shared" si="25"/>
        <v>16789</v>
      </c>
      <c r="CS22" s="201">
        <f t="shared" si="25"/>
        <v>18484</v>
      </c>
      <c r="CT22" s="201">
        <f t="shared" ref="CT22:CX22" si="26">SUM(CT25:CT32)</f>
        <v>0</v>
      </c>
      <c r="CU22" s="201">
        <f t="shared" si="26"/>
        <v>0</v>
      </c>
      <c r="CV22" s="201">
        <f t="shared" si="26"/>
        <v>22114</v>
      </c>
      <c r="CW22" s="201">
        <f t="shared" si="26"/>
        <v>0</v>
      </c>
      <c r="CX22" s="201">
        <f t="shared" si="26"/>
        <v>15526</v>
      </c>
      <c r="CY22" s="327">
        <f>'West Detail'!E19</f>
        <v>77163.15027762852</v>
      </c>
      <c r="CZ22" s="325">
        <f>'West Detail'!G19</f>
        <v>76875.667681289167</v>
      </c>
      <c r="DA22" s="325">
        <f>'West Detail'!I19</f>
        <v>78889.82383759004</v>
      </c>
      <c r="DB22" s="325" t="e">
        <f>'West Detail'!K19</f>
        <v>#DIV/0!</v>
      </c>
      <c r="DC22" s="325" t="e">
        <f>'West Detail'!M19</f>
        <v>#DIV/0!</v>
      </c>
      <c r="DD22" s="325">
        <f>'West Detail'!O19</f>
        <v>82782.712951807232</v>
      </c>
      <c r="DE22" s="325" t="e">
        <f>'West Detail'!Q19</f>
        <v>#DIV/0!</v>
      </c>
      <c r="DF22" s="325">
        <f>'West Detail'!S19</f>
        <v>89385.162731208184</v>
      </c>
      <c r="DG22" s="327">
        <f>'West Detail'!F19</f>
        <v>5583</v>
      </c>
      <c r="DH22" s="325">
        <f>'West Detail'!H19</f>
        <v>5585</v>
      </c>
      <c r="DI22" s="325">
        <f>'West Detail'!J19</f>
        <v>6108</v>
      </c>
      <c r="DJ22" s="325">
        <f>'West Detail'!L19</f>
        <v>0</v>
      </c>
      <c r="DK22" s="325">
        <f>'West Detail'!N19</f>
        <v>0</v>
      </c>
      <c r="DL22" s="325">
        <f>'West Detail'!P19</f>
        <v>6640</v>
      </c>
      <c r="DM22" s="325">
        <f>'West Detail'!R19</f>
        <v>0</v>
      </c>
      <c r="DN22" s="325">
        <f>'West Detail'!T19</f>
        <v>5082</v>
      </c>
      <c r="DO22" s="327">
        <f>'Midwest Detail'!E19</f>
        <v>78011.699194605724</v>
      </c>
      <c r="DP22" s="325">
        <f>'Midwest Detail'!G19</f>
        <v>78216.29348019186</v>
      </c>
      <c r="DQ22" s="325">
        <f>'Midwest Detail'!I19</f>
        <v>81673.244542223722</v>
      </c>
      <c r="DR22" s="325" t="e">
        <f>'Midwest Detail'!K19</f>
        <v>#DIV/0!</v>
      </c>
      <c r="DS22" s="325" t="e">
        <f>'Midwest Detail'!M19</f>
        <v>#DIV/0!</v>
      </c>
      <c r="DT22" s="325">
        <f>'Midwest Detail'!O19</f>
        <v>85737.926653569084</v>
      </c>
      <c r="DU22" s="325" t="e">
        <f>'Midwest Detail'!Q19</f>
        <v>#DIV/0!</v>
      </c>
      <c r="DV22" s="325">
        <f>'Midwest Detail'!S19</f>
        <v>91085.934895350991</v>
      </c>
      <c r="DW22" s="372">
        <f>'Midwest Detail'!F19</f>
        <v>10678</v>
      </c>
      <c r="DX22" s="373">
        <f>'Midwest Detail'!H19</f>
        <v>11258</v>
      </c>
      <c r="DY22" s="373">
        <f>'Midwest Detail'!J19</f>
        <v>11818</v>
      </c>
      <c r="DZ22" s="373">
        <f>'Midwest Detail'!L19</f>
        <v>0</v>
      </c>
      <c r="EA22" s="373">
        <f>'Midwest Detail'!N19</f>
        <v>0</v>
      </c>
      <c r="EB22" s="373">
        <f>'Midwest Detail'!P19</f>
        <v>12216</v>
      </c>
      <c r="EC22" s="373">
        <f>'Midwest Detail'!R19</f>
        <v>0</v>
      </c>
      <c r="ED22" s="373">
        <f>'Midwest Detail'!T19</f>
        <v>10798</v>
      </c>
      <c r="EE22" s="327">
        <f>'Northeast Detail'!E19</f>
        <v>83985.352716352718</v>
      </c>
      <c r="EF22" s="325">
        <f>'Northeast Detail'!G19</f>
        <v>87903.155737704918</v>
      </c>
      <c r="EG22" s="325">
        <f>'Northeast Detail'!I19</f>
        <v>89662.019299287407</v>
      </c>
      <c r="EH22" s="325">
        <f>'Northeast Detail'!K19</f>
        <v>0</v>
      </c>
      <c r="EI22" s="325">
        <f>'Northeast Detail'!M19</f>
        <v>0</v>
      </c>
      <c r="EJ22" s="325">
        <f>'Northeast Detail'!O19</f>
        <v>91107.747837837844</v>
      </c>
      <c r="EK22" s="325">
        <f>'Northeast Detail'!Q19</f>
        <v>0</v>
      </c>
      <c r="EL22" s="325">
        <f>'Northeast Detail'!S19</f>
        <v>97409.886761842965</v>
      </c>
      <c r="EM22" s="372">
        <f>'Northeast Detail'!F19</f>
        <v>3663</v>
      </c>
      <c r="EN22" s="373">
        <f>'Northeast Detail'!H19</f>
        <v>3172</v>
      </c>
      <c r="EO22" s="373">
        <f>'Northeast Detail'!J19</f>
        <v>3368</v>
      </c>
      <c r="EP22" s="373">
        <f>'Northeast Detail'!L19</f>
        <v>0</v>
      </c>
      <c r="EQ22" s="373">
        <f>'Northeast Detail'!N19</f>
        <v>0</v>
      </c>
      <c r="ER22" s="373">
        <f>'Northeast Detail'!P19</f>
        <v>3700</v>
      </c>
      <c r="ES22" s="373">
        <f>'Northeast Detail'!R19</f>
        <v>0</v>
      </c>
      <c r="ET22" s="373">
        <f>'Northeast Detail'!T19</f>
        <v>3082</v>
      </c>
    </row>
    <row r="23" spans="1:150">
      <c r="A23" s="11" t="s">
        <v>40</v>
      </c>
      <c r="B23" s="28" t="s">
        <v>41</v>
      </c>
      <c r="C23" s="148">
        <f>(('US Detail'!U20*'US Detail'!V20)+('US Detail'!BI20*'US Detail'!BJ20)+('US Detail'!CW20*'US Detail'!CX20)+('US Detail'!EK20*'US Detail'!EL20)+('US Detail'!FY20*'US Detail'!FZ20)+('US Detail'!HM20*'US Detail'!HN20))/AB23</f>
        <v>48716.099664991627</v>
      </c>
      <c r="D23" s="148">
        <f>(('US Detail'!W20*'US Detail'!X20)+('US Detail'!BK20*'US Detail'!BL20)+('US Detail'!CY20*'US Detail'!CZ20)+('US Detail'!EM20*'US Detail'!EN20)+('US Detail'!GA20*'US Detail'!GB20)+('US Detail'!HO20*'US Detail'!HP20))/AC23</f>
        <v>49658.837860082305</v>
      </c>
      <c r="E23" s="148">
        <f>(('US Detail'!Y20*'US Detail'!Z20)+('US Detail'!BM20*'US Detail'!BN20)+('US Detail'!DA20*'US Detail'!DB20)+('US Detail'!EO20*'US Detail'!EP20)+('US Detail'!GC20*'US Detail'!GD20)+('US Detail'!HQ20*'US Detail'!HR20))/AD23</f>
        <v>52544.72926447574</v>
      </c>
      <c r="F23" s="148">
        <f>(('US Detail'!AA20*'US Detail'!AB20)+('US Detail'!BO20*'US Detail'!BP20)+('US Detail'!DC20*'US Detail'!DD20)+('US Detail'!EQ20*'US Detail'!ER20)+('US Detail'!GE20*'US Detail'!GF20)+('US Detail'!HS20*'US Detail'!HT20))/AE23</f>
        <v>53669.696230598667</v>
      </c>
      <c r="G23" s="148">
        <f>(('US Detail'!AC20*'US Detail'!AD20)+('US Detail'!BQ20*'US Detail'!BR20)+('US Detail'!DE20*'US Detail'!DF20)+('US Detail'!ES20*'US Detail'!ET20)+('US Detail'!GG20*'US Detail'!GH20)+('US Detail'!HU20*'US Detail'!HV20))/AF23</f>
        <v>57382.014754878626</v>
      </c>
      <c r="H23" s="148">
        <f>(('US Detail'!AE20*'US Detail'!AF20)+('US Detail'!BS20*'US Detail'!BT20)+('US Detail'!DG20*'US Detail'!DH20)+('US Detail'!EU20*'US Detail'!EV20)+('US Detail'!GI20*'US Detail'!GJ20)+('US Detail'!HW20*'US Detail'!HX20))/AG23</f>
        <v>57732.592259847959</v>
      </c>
      <c r="I23" s="148">
        <f>(('US Detail'!AG20*'US Detail'!AH20)+('US Detail'!BU20*'US Detail'!BV20)+('US Detail'!DI20*'US Detail'!DJ20)+('US Detail'!EW20*'US Detail'!EX20)+('US Detail'!GK20*'US Detail'!GL20)+('US Detail'!HY20*'US Detail'!HZ20))/AH23</f>
        <v>61693.781042128605</v>
      </c>
      <c r="J23" s="148">
        <f>(('US Detail'!AI20*'US Detail'!AJ20)+('US Detail'!BW20*'US Detail'!BX20)+('US Detail'!DK20*'US Detail'!DL20)+('US Detail'!EY20*'US Detail'!EZ20)+('US Detail'!GM20*'US Detail'!GN20)+('US Detail'!IA20*'US Detail'!IB20))/AI23</f>
        <v>62762.899682539683</v>
      </c>
      <c r="K23" s="148">
        <f>(('US Detail'!AL20*'US Detail'!AK20)+('US Detail'!BZ20*'US Detail'!BY20)+('US Detail'!DN20*'US Detail'!DM20)+('US Detail'!FB20*'US Detail'!FA20)+('US Detail'!GP20*'US Detail'!GO20)+('US Detail'!ID20*'US Detail'!IC20))/AJ23</f>
        <v>67385.440454817479</v>
      </c>
      <c r="L23" s="148">
        <f>(('US Detail'!AM20*'US Detail'!AN20)+('US Detail'!CA20*'US Detail'!CB20)+('US Detail'!DO20*'US Detail'!DP20)+('US Detail'!FC20*'US Detail'!FD20)+('US Detail'!GQ20*'US Detail'!GR20)+('US Detail'!IE20*'US Detail'!IF20))/AK23</f>
        <v>70470.404148334375</v>
      </c>
      <c r="M23" s="55">
        <f>IF(AL23&gt;0,(('US Detail'!AO20*'US Detail'!AP20)+('US Detail'!CC20*'US Detail'!CD20)+('US Detail'!DQ20*'US Detail'!DR20)+('US Detail'!FE20*'US Detail'!FF20)+('US Detail'!GS20*'US Detail'!GT20)+('US Detail'!IG20*'US Detail'!IH20))/AL23,)</f>
        <v>0</v>
      </c>
      <c r="N23" s="55">
        <f>IF(AM23&gt;0,(('US Detail'!AQ20*'US Detail'!AR20)+('US Detail'!CE20*'US Detail'!CF20)+('US Detail'!DS20*'US Detail'!DT20)+('US Detail'!FG20*'US Detail'!FH20)+('US Detail'!GU20*'US Detail'!GV20)+('US Detail'!II20*'US Detail'!IJ20))/AM23,)</f>
        <v>0</v>
      </c>
      <c r="O23" s="55">
        <f>IF(AN23&gt;0,(('US Detail'!AS20*'US Detail'!AT20)+('US Detail'!CG20*'US Detail'!CH20)+('US Detail'!DU20*'US Detail'!DV20)+('US Detail'!FI20*'US Detail'!FJ20)+('US Detail'!GW20*'US Detail'!GX20)+('US Detail'!IK20*'US Detail'!IL20))/AN23,)</f>
        <v>0</v>
      </c>
      <c r="P23" s="55">
        <f>IF(AO23&gt;0,(('US Detail'!AV20*'US Detail'!AU20)+('US Detail'!CJ20*'US Detail'!CI20)+('US Detail'!DX20*'US Detail'!DW20)+('US Detail'!FL20*'US Detail'!FK20)+('US Detail'!GZ20*'US Detail'!GY20)+('US Detail'!IN20*'US Detail'!IM20))/AO23,)</f>
        <v>0</v>
      </c>
      <c r="Q23" s="55">
        <f>IF(AP23&gt;0,(('US Detail'!AX20*'US Detail'!AW20)+('US Detail'!CL20*'US Detail'!CK20)+('US Detail'!DZ20*'US Detail'!DY20)+('US Detail'!FN20*'US Detail'!FM20)+('US Detail'!HB20*'US Detail'!HA20)+('US Detail'!IP20*'US Detail'!IO20))/AP23,)</f>
        <v>0</v>
      </c>
      <c r="R23" s="55">
        <f>IF(AQ23&gt;0,(('US Detail'!AY20*'US Detail'!AZ20)+('US Detail'!CM20*'US Detail'!CN20)+('US Detail'!EA20*'US Detail'!EB20)+('US Detail'!FO20*'US Detail'!FP20)+('US Detail'!HC20*'US Detail'!HD20)+('US Detail'!IQ20*'US Detail'!IR20))/AQ23,)</f>
        <v>0</v>
      </c>
      <c r="S23" s="55">
        <f>IF(AR23&gt;0,(('US Detail'!BB20*'US Detail'!BA20)+('US Detail'!CP20*'US Detail'!CO20)+('US Detail'!ED20*'US Detail'!EC20)+('US Detail'!FR20*'US Detail'!FQ20)+('US Detail'!HF20*'US Detail'!HE20)+('US Detail'!IT20*'US Detail'!IS20))/AR23,)</f>
        <v>0</v>
      </c>
      <c r="T23" s="324">
        <f>'US Detail'!E20</f>
        <v>0</v>
      </c>
      <c r="U23" s="324">
        <f>'US Detail'!G20</f>
        <v>0</v>
      </c>
      <c r="V23" s="324">
        <f>'US Detail'!I20</f>
        <v>0</v>
      </c>
      <c r="W23" s="324">
        <f>'US Detail'!K20</f>
        <v>0</v>
      </c>
      <c r="X23" s="324">
        <f>'US Detail'!M20</f>
        <v>0</v>
      </c>
      <c r="Y23" s="324">
        <f>'US Detail'!O20</f>
        <v>0</v>
      </c>
      <c r="Z23" s="324">
        <f>'US Detail'!Q20</f>
        <v>0</v>
      </c>
      <c r="AA23" s="324">
        <f>'US Detail'!S20</f>
        <v>0</v>
      </c>
      <c r="AB23" s="149">
        <f>'US Detail'!V20+'US Detail'!BJ20+'US Detail'!CX20+'US Detail'!EL20+'US Detail'!FZ20+'US Detail'!HN20</f>
        <v>1194</v>
      </c>
      <c r="AC23" s="148">
        <f>'US Detail'!X20+'US Detail'!BL20+'US Detail'!CZ20+'US Detail'!EN20+'US Detail'!GB20+'US Detail'!HP20</f>
        <v>1215</v>
      </c>
      <c r="AD23" s="148">
        <f>'US Detail'!Z20+'US Detail'!BN20+'US Detail'!DB20+'US Detail'!EP20+'US Detail'!GD20+'US Detail'!HR20</f>
        <v>1278</v>
      </c>
      <c r="AE23" s="148">
        <f>'US Detail'!AB20+'US Detail'!BP20+'US Detail'!DD20+'US Detail'!ER20+'US Detail'!GF20+'US Detail'!HT20</f>
        <v>1353</v>
      </c>
      <c r="AF23" s="148">
        <f>('US Detail'!AD20+'US Detail'!BR20+'US Detail'!DF20+'US Detail'!ET20+'US Detail'!GH20+'US Detail'!HV20)</f>
        <v>2101</v>
      </c>
      <c r="AG23" s="148">
        <f>('US Detail'!AF20+'US Detail'!BT20+'US Detail'!DH20+'US Detail'!EV20+'US Detail'!GJ20+'US Detail'!HX20)</f>
        <v>1447</v>
      </c>
      <c r="AH23" s="148">
        <f>('US Detail'!AH20+'US Detail'!BV20+'US Detail'!DJ20+'US Detail'!EX20+'US Detail'!GL20+'US Detail'!HZ20)</f>
        <v>1804</v>
      </c>
      <c r="AI23" s="150">
        <f>('US Detail'!AJ20+'US Detail'!BX20+'US Detail'!DL20+'US Detail'!EZ20+'US Detail'!GN20+'US Detail'!IB20)</f>
        <v>1575</v>
      </c>
      <c r="AJ23" s="150">
        <f>('US Detail'!AL20+'US Detail'!BZ20+'US Detail'!DN20+'US Detail'!FB20+'US Detail'!GP20+'US Detail'!ID20)</f>
        <v>1671</v>
      </c>
      <c r="AK23" s="150">
        <f>('US Detail'!AN20+'US Detail'!CB20+'US Detail'!DP20+'US Detail'!FD20+'US Detail'!GR20+'US Detail'!IF20)</f>
        <v>1591</v>
      </c>
      <c r="AL23" s="99">
        <f>('US Detail'!AP20+'US Detail'!CD20+'US Detail'!DR20+'US Detail'!FF20+'US Detail'!GT20+'US Detail'!IH20)</f>
        <v>0</v>
      </c>
      <c r="AM23" s="99">
        <f>('US Detail'!AR20+'US Detail'!CF20+'US Detail'!DT20+'US Detail'!FH20+'US Detail'!GV20+'US Detail'!IJ20)</f>
        <v>0</v>
      </c>
      <c r="AN23" s="99">
        <f>('US Detail'!AT20+'US Detail'!CH20+'US Detail'!DV20+'US Detail'!FJ20+'US Detail'!GX20+'US Detail'!IL20)</f>
        <v>0</v>
      </c>
      <c r="AO23" s="55">
        <f>('US Detail'!AV20+'US Detail'!CJ20+'US Detail'!DX20+'US Detail'!FL20+'US Detail'!GZ20+'US Detail'!IN20)</f>
        <v>0</v>
      </c>
      <c r="AP23" s="55">
        <f>'US Detail'!AX20+'US Detail'!CL20+'US Detail'!DZ20+'US Detail'!FN20+'US Detail'!HB20+'US Detail'!IP20</f>
        <v>0</v>
      </c>
      <c r="AQ23" s="55">
        <f>'US Detail'!AZ20+'US Detail'!CN20+'US Detail'!EB20+'US Detail'!FP20+'US Detail'!HD20+'US Detail'!IR20</f>
        <v>0</v>
      </c>
      <c r="AR23" s="55">
        <f>'US Detail'!BB20+'US Detail'!CP20+'US Detail'!ED20+'US Detail'!FR20+'US Detail'!HF20+'US Detail'!IT20</f>
        <v>0</v>
      </c>
      <c r="AS23" s="55">
        <f>'US Detail'!F20</f>
        <v>0</v>
      </c>
      <c r="AT23" s="55">
        <f>'US Detail'!H20</f>
        <v>0</v>
      </c>
      <c r="AU23" s="55">
        <f>'US Detail'!J20</f>
        <v>0</v>
      </c>
      <c r="AV23" s="55">
        <f>'US Detail'!L20</f>
        <v>0</v>
      </c>
      <c r="AW23" s="55">
        <f>'US Detail'!N20</f>
        <v>0</v>
      </c>
      <c r="AX23" s="55">
        <f>'US Detail'!P20</f>
        <v>0</v>
      </c>
      <c r="AY23" s="55">
        <f>'US Detail'!R20</f>
        <v>0</v>
      </c>
      <c r="AZ23" s="55">
        <f>'US Detail'!T20</f>
        <v>0</v>
      </c>
      <c r="BA23" s="212">
        <f>(('SREB Detail'!U20*'SREB Detail'!V20)+('SREB Detail'!BI20*'SREB Detail'!BJ20)+('SREB Detail'!CW20*'SREB Detail'!CX20)+('SREB Detail'!EK20*'SREB Detail'!EL20)+('SREB Detail'!FY20*'SREB Detail'!FZ20)+('SREB Detail'!HM20*'SREB Detail'!HN20))/BZ23</f>
        <v>46821.323426573428</v>
      </c>
      <c r="BB23" s="148">
        <f>(('SREB Detail'!W20*'SREB Detail'!X20)+('SREB Detail'!BK20*'SREB Detail'!BL20)+('SREB Detail'!CY20*'SREB Detail'!CZ20)+('SREB Detail'!EM20*'SREB Detail'!EN20)+('SREB Detail'!GA20*'SREB Detail'!GB20)+('SREB Detail'!HO20*'SREB Detail'!HP20))/CA23</f>
        <v>47515.387631975864</v>
      </c>
      <c r="BC23" s="148">
        <f>(('SREB Detail'!Y20*'SREB Detail'!Z20)+('SREB Detail'!BM20*'SREB Detail'!BN20)+('SREB Detail'!DA20*'SREB Detail'!DB20)+('SREB Detail'!EO20*'SREB Detail'!EP20)+('SREB Detail'!GC20*'SREB Detail'!GD20)+('SREB Detail'!HQ20*'SREB Detail'!HR20))/CB23</f>
        <v>49758.561600000001</v>
      </c>
      <c r="BD23" s="148">
        <f>(('SREB Detail'!AA20*'SREB Detail'!AB20)+('SREB Detail'!BO20*'SREB Detail'!BP20)+('SREB Detail'!DC20*'SREB Detail'!DD20)+('SREB Detail'!EQ20*'SREB Detail'!ER20)+('SREB Detail'!GE20*'SREB Detail'!GF20)+('SREB Detail'!HS20*'SREB Detail'!HT20))/CC23</f>
        <v>50553.979228486649</v>
      </c>
      <c r="BE23" s="148">
        <f>(('SREB Detail'!AC20*'SREB Detail'!AD20)+('SREB Detail'!BQ20*'SREB Detail'!BR20)+('SREB Detail'!DE20*'SREB Detail'!DF20)+('SREB Detail'!ES20*'SREB Detail'!ET20)+('SREB Detail'!GG20*'SREB Detail'!GH20)+('SREB Detail'!HU20*'SREB Detail'!HV20))/CD23</f>
        <v>51724.441132637854</v>
      </c>
      <c r="BF23" s="148">
        <f>(('SREB Detail'!AE20*'SREB Detail'!AF20)+('SREB Detail'!BS20*'SREB Detail'!BT20)+('SREB Detail'!DG20*'SREB Detail'!DH20)+('SREB Detail'!EU20*'SREB Detail'!EV20)+('SREB Detail'!GI20*'SREB Detail'!GJ20)+('SREB Detail'!HW20*'SREB Detail'!HX20))/CE23</f>
        <v>53823.692077727952</v>
      </c>
      <c r="BG23" s="148">
        <f>(('SREB Detail'!AG20*'SREB Detail'!AH20)+('SREB Detail'!BU20*'SREB Detail'!BV20)+('SREB Detail'!DI20*'SREB Detail'!DJ20)+('SREB Detail'!EW20*'SREB Detail'!EX20)+('SREB Detail'!GK20*'SREB Detail'!GL20)+('SREB Detail'!HY20*'SREB Detail'!HZ20))/CF23</f>
        <v>55632.48069738481</v>
      </c>
      <c r="BH23" s="148">
        <f>(('SREB Detail'!AI20*'SREB Detail'!AJ20)+('SREB Detail'!BW20*'SREB Detail'!BX20)+('SREB Detail'!DK20*'SREB Detail'!DL20)+('SREB Detail'!EY20*'SREB Detail'!EZ20)+('SREB Detail'!GM20*'SREB Detail'!GN20)+('SREB Detail'!IA20*'SREB Detail'!IB20))/CG23</f>
        <v>58664.03663003663</v>
      </c>
      <c r="BI23" s="148">
        <f>(('SREB Detail'!AL20*'SREB Detail'!AK20)+('SREB Detail'!BZ20*'SREB Detail'!BY20)+('SREB Detail'!DN20*'SREB Detail'!DM20)+('SREB Detail'!FB20*'SREB Detail'!FA20)+('SREB Detail'!GP20*'SREB Detail'!GO20)+('SREB Detail'!ID20*'SREB Detail'!IC20))/CH23</f>
        <v>60625.850724637683</v>
      </c>
      <c r="BJ23" s="148">
        <f>(('SREB Detail'!AM20*'SREB Detail'!AN20)+('SREB Detail'!CA20*'SREB Detail'!CB20)+('SREB Detail'!DO20*'SREB Detail'!DP20)+('SREB Detail'!FC20*'SREB Detail'!FD20)+('SREB Detail'!GQ20*'SREB Detail'!GR20)+('SREB Detail'!IE20*'SREB Detail'!IF20))/CI23</f>
        <v>62932.643916913948</v>
      </c>
      <c r="BK23" s="55">
        <f>IF(CJ23&gt;0,(('SREB Detail'!AO20*'SREB Detail'!AP20)+('SREB Detail'!CC20*'SREB Detail'!CD20)+('SREB Detail'!DQ20*'SREB Detail'!DR20)+('SREB Detail'!FE20*'SREB Detail'!FF20)+('SREB Detail'!GS20*'SREB Detail'!GT20)+('SREB Detail'!IG20*'SREB Detail'!IH20))/CJ23,)</f>
        <v>0</v>
      </c>
      <c r="BL23" s="55">
        <f>IF(CK23&gt;0,(('SREB Detail'!AQ20*'SREB Detail'!AR20)+('SREB Detail'!CE20*'SREB Detail'!CF20)+('SREB Detail'!DS20*'SREB Detail'!DT20)+('SREB Detail'!FG20*'SREB Detail'!FH20)+('SREB Detail'!GU20*'SREB Detail'!GV20)+('SREB Detail'!II20*'SREB Detail'!IJ20))/CK23,)</f>
        <v>0</v>
      </c>
      <c r="BM23" s="55">
        <f>IF(CL23&gt;0,(('SREB Detail'!AS20*'SREB Detail'!AT20)+('SREB Detail'!CG20*'SREB Detail'!CH20)+('SREB Detail'!DU20*'SREB Detail'!DV20)+('SREB Detail'!FI20*'SREB Detail'!FJ20)+('SREB Detail'!GW20*'SREB Detail'!GX20)+('SREB Detail'!IK20*'SREB Detail'!IL20))/CL23,)</f>
        <v>0</v>
      </c>
      <c r="BN23" s="55">
        <f>IF(CM23&gt;0,(('SREB Detail'!AU20*'SREB Detail'!AV20)+('SREB Detail'!CI20*'SREB Detail'!CJ20)+('SREB Detail'!DW20*'SREB Detail'!DX20)+('SREB Detail'!FK20*'SREB Detail'!FL20)+('SREB Detail'!GY20*'SREB Detail'!GZ20)+('SREB Detail'!IM20*'SREB Detail'!IN20))/CM23,0)</f>
        <v>0</v>
      </c>
      <c r="BO23" s="55">
        <f>IF(CN23&gt;0,(('SREB Detail'!AX20*'SREB Detail'!AW20)+('SREB Detail'!CL20*'SREB Detail'!CK20)+('SREB Detail'!DZ20*'SREB Detail'!DY20)+('SREB Detail'!FN20*'SREB Detail'!FM20)+('SREB Detail'!HB20*'SREB Detail'!HA20)+('SREB Detail'!IP20*'SREB Detail'!IO20))/CN23,0)</f>
        <v>0</v>
      </c>
      <c r="BP23" s="55">
        <f>IF(CO23&gt;0,(('SREB Detail'!AY20*'SREB Detail'!AZ20)+('SREB Detail'!CM20*'SREB Detail'!CN20)+('SREB Detail'!EA20*'SREB Detail'!EB20)+('SREB Detail'!FO20*'SREB Detail'!FP20)+('SREB Detail'!HD20*'SREB Detail'!HB20)+('SREB Detail'!IR20*'SREB Detail'!IQ20))/CO23,)</f>
        <v>0</v>
      </c>
      <c r="BQ23" s="55">
        <f>IF(CP23&gt;0,(('SREB Detail'!BB20*'SREB Detail'!BA20)+('SREB Detail'!CP20*'SREB Detail'!CO20)+('SREB Detail'!ED20*'SREB Detail'!EC20)+('SREB Detail'!FR20*'SREB Detail'!FQ20)+('SREB Detail'!HE20*'SREB Detail'!HF20)+('SREB Detail'!IS20*'SREB Detail'!IT20))/CP23,)</f>
        <v>0</v>
      </c>
      <c r="BR23" s="324">
        <f>'SREB Detail'!E20</f>
        <v>0</v>
      </c>
      <c r="BS23" s="324">
        <f>'SREB Detail'!G20</f>
        <v>0</v>
      </c>
      <c r="BT23" s="324">
        <f>'SREB Detail'!I20</f>
        <v>0</v>
      </c>
      <c r="BU23" s="324">
        <f>'SREB Detail'!K20</f>
        <v>0</v>
      </c>
      <c r="BV23" s="324">
        <f>'SREB Detail'!M20</f>
        <v>0</v>
      </c>
      <c r="BW23" s="324">
        <f>'SREB Detail'!O20</f>
        <v>0</v>
      </c>
      <c r="BX23" s="324">
        <f>'SREB Detail'!Q20</f>
        <v>0</v>
      </c>
      <c r="BY23" s="324">
        <f>'SREB Detail'!S20</f>
        <v>0</v>
      </c>
      <c r="BZ23" s="212">
        <f>'SREB Detail'!V20+'SREB Detail'!BJ20+'SREB Detail'!CX20+'SREB Detail'!EL20+'SREB Detail'!FZ20+'SREB Detail'!HN20</f>
        <v>572</v>
      </c>
      <c r="CA23" s="148">
        <f>'SREB Detail'!X20+'SREB Detail'!BL20+'SREB Detail'!CZ20+'SREB Detail'!EN20+'SREB Detail'!GB20+'SREB Detail'!HP20</f>
        <v>663</v>
      </c>
      <c r="CB23" s="148">
        <f>'SREB Detail'!Z20+'SREB Detail'!BN20+'SREB Detail'!DB20+'SREB Detail'!EP20+'SREB Detail'!GD20+'SREB Detail'!HR20</f>
        <v>625</v>
      </c>
      <c r="CC23" s="148">
        <f>'SREB Detail'!AB20+'SREB Detail'!BP20+'SREB Detail'!DD20+'SREB Detail'!ER20+'SREB Detail'!GF20+'SREB Detail'!HT20</f>
        <v>674</v>
      </c>
      <c r="CD23" s="148">
        <f>('SREB Detail'!AD20+'SREB Detail'!BR20+'SREB Detail'!DF20+'SREB Detail'!ET20+'SREB Detail'!GH20+'SREB Detail'!HV20)</f>
        <v>671</v>
      </c>
      <c r="CE23" s="148">
        <f>('SREB Detail'!AF20+'SREB Detail'!BT20+'SREB Detail'!DH20+'SREB Detail'!EV20+'SREB Detail'!GJ20+'SREB Detail'!HX20)</f>
        <v>669</v>
      </c>
      <c r="CF23" s="148">
        <f>('SREB Detail'!AH20+'SREB Detail'!BV20+'SREB Detail'!DJ20+'SREB Detail'!EX20+'SREB Detail'!GL20+'SREB Detail'!HZ20)</f>
        <v>803</v>
      </c>
      <c r="CG23" s="150">
        <f>('SREB Detail'!AJ20+'SREB Detail'!BX20+'SREB Detail'!DL20+'SREB Detail'!EZ20+'SREB Detail'!GN20+'SREB Detail'!IB20)</f>
        <v>819</v>
      </c>
      <c r="CH23" s="148">
        <f>('SREB Detail'!AL20+'SREB Detail'!BZ20+'SREB Detail'!DN20+'SREB Detail'!FB20+'SREB Detail'!GP20+'SREB Detail'!ID20)</f>
        <v>690</v>
      </c>
      <c r="CI23" s="148">
        <f>('SREB Detail'!AN20+'SREB Detail'!CB20+'SREB Detail'!DP20+'SREB Detail'!FD20+'SREB Detail'!GR20+'SREB Detail'!IF20)</f>
        <v>674</v>
      </c>
      <c r="CJ23" s="55">
        <f>('SREB Detail'!AP20+'SREB Detail'!CD20+'SREB Detail'!DR20+'SREB Detail'!FF20+'SREB Detail'!GT20+'SREB Detail'!IH20)</f>
        <v>0</v>
      </c>
      <c r="CK23" s="55">
        <f>('SREB Detail'!AR20+'SREB Detail'!CF20+'SREB Detail'!DT20+'SREB Detail'!FH20+'SREB Detail'!GV20+'SREB Detail'!IJ20)</f>
        <v>0</v>
      </c>
      <c r="CL23" s="55">
        <f>('SREB Detail'!AT20+'SREB Detail'!CH20+'SREB Detail'!DV20+'SREB Detail'!FJ20+'SREB Detail'!GX20+'SREB Detail'!IL20)</f>
        <v>0</v>
      </c>
      <c r="CM23" s="55">
        <f>('SREB Detail'!AV20+'SREB Detail'!CJ20+'SREB Detail'!DX20+'SREB Detail'!FL20+'SREB Detail'!GZ20+'SREB Detail'!IN20)</f>
        <v>0</v>
      </c>
      <c r="CN23" s="55">
        <f>'SREB Detail'!AX20+'SREB Detail'!CL20+'SREB Detail'!DZ20+'SREB Detail'!FN20+'SREB Detail'!HB20+'SREB Detail'!IP20</f>
        <v>0</v>
      </c>
      <c r="CO23" s="55">
        <f>'SREB Detail'!AZ20+'SREB Detail'!CN20+'SREB Detail'!EB20+'SREB Detail'!FP20+'SREB Detail'!HD20+'SREB Detail'!IR20</f>
        <v>0</v>
      </c>
      <c r="CP23" s="55">
        <f>'SREB Detail'!BB20+'SREB Detail'!CP20+'SREB Detail'!ED20+'SREB Detail'!FR20+'SREB Detail'!HF20+'SREB Detail'!IT20</f>
        <v>0</v>
      </c>
      <c r="CQ23" s="55">
        <f>'SREB Detail'!F20</f>
        <v>0</v>
      </c>
      <c r="CR23" s="55">
        <f>'SREB Detail'!H20</f>
        <v>0</v>
      </c>
      <c r="CS23" s="55">
        <f>'SREB Detail'!J20</f>
        <v>0</v>
      </c>
      <c r="CT23" s="55">
        <f>'SREB Detail'!L20</f>
        <v>0</v>
      </c>
      <c r="CU23" s="55">
        <f>'SREB Detail'!N20</f>
        <v>0</v>
      </c>
      <c r="CV23" s="55">
        <f>'SREB Detail'!P20</f>
        <v>0</v>
      </c>
      <c r="CW23" s="55">
        <f>'SREB Detail'!R20</f>
        <v>0</v>
      </c>
      <c r="CX23" s="55">
        <f>'SREB Detail'!T20</f>
        <v>0</v>
      </c>
      <c r="CY23" s="326">
        <f>'West Detail'!E20</f>
        <v>0</v>
      </c>
      <c r="CZ23" s="324">
        <f>'West Detail'!G20</f>
        <v>0</v>
      </c>
      <c r="DA23" s="324">
        <f>'West Detail'!I20</f>
        <v>0</v>
      </c>
      <c r="DB23" s="324">
        <f>'West Detail'!K20</f>
        <v>0</v>
      </c>
      <c r="DC23" s="324">
        <f>'West Detail'!M20</f>
        <v>0</v>
      </c>
      <c r="DD23" s="324">
        <f>'West Detail'!O20</f>
        <v>0</v>
      </c>
      <c r="DE23" s="324">
        <f>'West Detail'!Q20</f>
        <v>0</v>
      </c>
      <c r="DF23" s="324">
        <f>'West Detail'!S20</f>
        <v>0</v>
      </c>
      <c r="DG23" s="326">
        <f>'West Detail'!F20</f>
        <v>0</v>
      </c>
      <c r="DH23" s="324">
        <f>'West Detail'!H20</f>
        <v>0</v>
      </c>
      <c r="DI23" s="324">
        <f>'West Detail'!J20</f>
        <v>0</v>
      </c>
      <c r="DJ23" s="324">
        <f>'West Detail'!L20</f>
        <v>0</v>
      </c>
      <c r="DK23" s="324">
        <f>'West Detail'!N20</f>
        <v>0</v>
      </c>
      <c r="DL23" s="324">
        <f>'West Detail'!P20</f>
        <v>0</v>
      </c>
      <c r="DM23" s="324">
        <f>'West Detail'!R20</f>
        <v>0</v>
      </c>
      <c r="DN23" s="324">
        <f>'West Detail'!T20</f>
        <v>0</v>
      </c>
      <c r="DO23" s="326">
        <f>'Midwest Detail'!E20</f>
        <v>0</v>
      </c>
      <c r="DP23" s="324">
        <f>'Midwest Detail'!G20</f>
        <v>0</v>
      </c>
      <c r="DQ23" s="324">
        <f>'Midwest Detail'!I20</f>
        <v>0</v>
      </c>
      <c r="DR23" s="324">
        <f>'Midwest Detail'!K20</f>
        <v>0</v>
      </c>
      <c r="DS23" s="324">
        <f>'Midwest Detail'!M20</f>
        <v>0</v>
      </c>
      <c r="DT23" s="324">
        <f>'Midwest Detail'!O20</f>
        <v>0</v>
      </c>
      <c r="DU23" s="324">
        <f>'Midwest Detail'!Q20</f>
        <v>0</v>
      </c>
      <c r="DV23" s="324">
        <f>'Midwest Detail'!S20</f>
        <v>0</v>
      </c>
      <c r="DW23" s="374">
        <f>'Midwest Detail'!F20</f>
        <v>0</v>
      </c>
      <c r="DX23" s="375">
        <f>'Midwest Detail'!H20</f>
        <v>0</v>
      </c>
      <c r="DY23" s="375">
        <f>'Midwest Detail'!J20</f>
        <v>0</v>
      </c>
      <c r="DZ23" s="375">
        <f>'Midwest Detail'!L20</f>
        <v>0</v>
      </c>
      <c r="EA23" s="375">
        <f>'Midwest Detail'!N20</f>
        <v>0</v>
      </c>
      <c r="EB23" s="375">
        <f>'Midwest Detail'!P20</f>
        <v>0</v>
      </c>
      <c r="EC23" s="375">
        <f>'Midwest Detail'!R20</f>
        <v>0</v>
      </c>
      <c r="ED23" s="375">
        <f>'Midwest Detail'!T20</f>
        <v>0</v>
      </c>
      <c r="EE23" s="326">
        <f>'Northeast Detail'!E20</f>
        <v>0</v>
      </c>
      <c r="EF23" s="324">
        <f>'Northeast Detail'!G20</f>
        <v>0</v>
      </c>
      <c r="EG23" s="324">
        <f>'Northeast Detail'!I20</f>
        <v>0</v>
      </c>
      <c r="EH23" s="324">
        <f>'Northeast Detail'!K20</f>
        <v>0</v>
      </c>
      <c r="EI23" s="324">
        <f>'Northeast Detail'!M20</f>
        <v>0</v>
      </c>
      <c r="EJ23" s="324">
        <f>'Northeast Detail'!O20</f>
        <v>0</v>
      </c>
      <c r="EK23" s="324">
        <f>'Northeast Detail'!Q20</f>
        <v>0</v>
      </c>
      <c r="EL23" s="324">
        <f>'Northeast Detail'!S20</f>
        <v>0</v>
      </c>
      <c r="EM23" s="374">
        <f>'Northeast Detail'!F20</f>
        <v>0</v>
      </c>
      <c r="EN23" s="375">
        <f>'Northeast Detail'!H20</f>
        <v>0</v>
      </c>
      <c r="EO23" s="375">
        <f>'Northeast Detail'!J20</f>
        <v>0</v>
      </c>
      <c r="EP23" s="375">
        <f>'Northeast Detail'!L20</f>
        <v>0</v>
      </c>
      <c r="EQ23" s="375">
        <f>'Northeast Detail'!N20</f>
        <v>0</v>
      </c>
      <c r="ER23" s="375">
        <f>'Northeast Detail'!P20</f>
        <v>0</v>
      </c>
      <c r="ES23" s="375">
        <f>'Northeast Detail'!R20</f>
        <v>0</v>
      </c>
      <c r="ET23" s="375">
        <f>'Northeast Detail'!T20</f>
        <v>0</v>
      </c>
    </row>
    <row r="24" spans="1:150">
      <c r="A24" s="11" t="s">
        <v>42</v>
      </c>
      <c r="B24" s="11" t="s">
        <v>43</v>
      </c>
      <c r="C24" s="148">
        <f>(('US Detail'!U21*'US Detail'!V21)+('US Detail'!BI21*'US Detail'!BJ21)+('US Detail'!CW21*'US Detail'!CX21)+('US Detail'!EK21*'US Detail'!EL21)+('US Detail'!FY21*'US Detail'!FZ21)+('US Detail'!HM21*'US Detail'!HN21))/AB24</f>
        <v>47473.470890961726</v>
      </c>
      <c r="D24" s="148">
        <f>(('US Detail'!W21*'US Detail'!X21)+('US Detail'!BK21*'US Detail'!BL21)+('US Detail'!CY21*'US Detail'!CZ21)+('US Detail'!EM21*'US Detail'!EN21)+('US Detail'!GA21*'US Detail'!GB21)+('US Detail'!HO21*'US Detail'!HP21))/AC24</f>
        <v>49439</v>
      </c>
      <c r="E24" s="148">
        <f>(('US Detail'!Y21*'US Detail'!Z21)+('US Detail'!BM21*'US Detail'!BN21)+('US Detail'!DA21*'US Detail'!DB21)+('US Detail'!EO21*'US Detail'!EP21)+('US Detail'!GC21*'US Detail'!GD21)+('US Detail'!HQ21*'US Detail'!HR21))/AD24</f>
        <v>51496</v>
      </c>
      <c r="F24" s="148">
        <f>(('US Detail'!AA21*'US Detail'!AB21)+('US Detail'!BO21*'US Detail'!BP21)+('US Detail'!DC21*'US Detail'!DD21)+('US Detail'!EQ21*'US Detail'!ER21)+('US Detail'!GE21*'US Detail'!GF21)+('US Detail'!HS21*'US Detail'!HT21))/AE24</f>
        <v>52848</v>
      </c>
      <c r="G24" s="148">
        <f>(('US Detail'!AC21*'US Detail'!AD21)+('US Detail'!BQ21*'US Detail'!BR21)+('US Detail'!DE21*'US Detail'!DF21)+('US Detail'!ES21*'US Detail'!ET21)+('US Detail'!GG21*'US Detail'!GH21)+('US Detail'!HU21*'US Detail'!HV21))/AF24</f>
        <v>54563.988964346347</v>
      </c>
      <c r="H24" s="148">
        <f>(('US Detail'!AE21*'US Detail'!AF21)+('US Detail'!BS21*'US Detail'!BT21)+('US Detail'!DG21*'US Detail'!DH21)+('US Detail'!EU21*'US Detail'!EV21)+('US Detail'!GI21*'US Detail'!GJ21)+('US Detail'!HW21*'US Detail'!HX21))/AG24</f>
        <v>56701</v>
      </c>
      <c r="I24" s="148">
        <f>(('US Detail'!AG21*'US Detail'!AH21)+('US Detail'!BU21*'US Detail'!BV21)+('US Detail'!DI21*'US Detail'!DJ21)+('US Detail'!EW21*'US Detail'!EX21)+('US Detail'!GK21*'US Detail'!GL21)+('US Detail'!HY21*'US Detail'!HZ21))/AH24</f>
        <v>58715</v>
      </c>
      <c r="J24" s="148">
        <f>(('US Detail'!AI21*'US Detail'!AJ21)+('US Detail'!BW21*'US Detail'!BX21)+('US Detail'!DK21*'US Detail'!DL21)+('US Detail'!EY21*'US Detail'!EZ21)+('US Detail'!GM21*'US Detail'!GN21)+('US Detail'!IA21*'US Detail'!IB21))/AI24</f>
        <v>63596</v>
      </c>
      <c r="K24" s="148">
        <f>(('US Detail'!AL21*'US Detail'!AK21)+('US Detail'!BZ21*'US Detail'!BY21)+('US Detail'!DN21*'US Detail'!DM21)+('US Detail'!FB21*'US Detail'!FA21)+('US Detail'!GP21*'US Detail'!GO21)+('US Detail'!ID21*'US Detail'!IC21))/AJ24</f>
        <v>64438</v>
      </c>
      <c r="L24" s="148">
        <f>(('US Detail'!AM21*'US Detail'!AN21)+('US Detail'!CA21*'US Detail'!CB21)+('US Detail'!DO21*'US Detail'!DP21)+('US Detail'!FC21*'US Detail'!FD21)+('US Detail'!GQ21*'US Detail'!GR21)+('US Detail'!IE21*'US Detail'!IF21))/AK24</f>
        <v>68134</v>
      </c>
      <c r="M24" s="55">
        <f>IF(AL24&gt;0,(('US Detail'!AO21*'US Detail'!AP21)+('US Detail'!CC21*'US Detail'!CD21)+('US Detail'!DQ21*'US Detail'!DR21)+('US Detail'!FE21*'US Detail'!FF21)+('US Detail'!GS21*'US Detail'!GT21)+('US Detail'!IG21*'US Detail'!IH21))/AL24,)</f>
        <v>0</v>
      </c>
      <c r="N24" s="55">
        <f>IF(AM24&gt;0,(('US Detail'!AQ21*'US Detail'!AR21)+('US Detail'!CE21*'US Detail'!CF21)+('US Detail'!DS21*'US Detail'!DT21)+('US Detail'!FG21*'US Detail'!FH21)+('US Detail'!GU21*'US Detail'!GV21)+('US Detail'!II21*'US Detail'!IJ21))/AM24,)</f>
        <v>0</v>
      </c>
      <c r="O24" s="55">
        <f>IF(AN24&gt;0,(('US Detail'!AS21*'US Detail'!AT21)+('US Detail'!CG21*'US Detail'!CH21)+('US Detail'!DU21*'US Detail'!DV21)+('US Detail'!FI21*'US Detail'!FJ21)+('US Detail'!GW21*'US Detail'!GX21)+('US Detail'!IK21*'US Detail'!IL21))/AN24,)</f>
        <v>0</v>
      </c>
      <c r="P24" s="55">
        <f>IF(AO24&gt;0,(('US Detail'!AV21*'US Detail'!AU21)+('US Detail'!CJ21*'US Detail'!CI21)+('US Detail'!DX21*'US Detail'!DW21)+('US Detail'!FL21*'US Detail'!FK21)+('US Detail'!GZ21*'US Detail'!GY21)+('US Detail'!IN21*'US Detail'!IM21))/AO24,)</f>
        <v>0</v>
      </c>
      <c r="Q24" s="55">
        <f>IF(AP24&gt;0,(('US Detail'!AX21*'US Detail'!AW21)+('US Detail'!CL21*'US Detail'!CK21)+('US Detail'!DZ21*'US Detail'!DY21)+('US Detail'!FN21*'US Detail'!FM21)+('US Detail'!HB21*'US Detail'!HA21)+('US Detail'!IP21*'US Detail'!IO21))/AP24,)</f>
        <v>0</v>
      </c>
      <c r="R24" s="55">
        <f>IF(AQ24&gt;0,(('US Detail'!AY21*'US Detail'!AZ21)+('US Detail'!CM21*'US Detail'!CN21)+('US Detail'!EA21*'US Detail'!EB21)+('US Detail'!FO21*'US Detail'!FP21)+('US Detail'!HC21*'US Detail'!HD21)+('US Detail'!IQ21*'US Detail'!IR21))/AQ24,)</f>
        <v>0</v>
      </c>
      <c r="S24" s="55">
        <f>IF(AR24&gt;0,(('US Detail'!BB21*'US Detail'!BA21)+('US Detail'!CP21*'US Detail'!CO21)+('US Detail'!ED21*'US Detail'!EC21)+('US Detail'!FR21*'US Detail'!FQ21)+('US Detail'!HF21*'US Detail'!HE21)+('US Detail'!IT21*'US Detail'!IS21))/AR24,)</f>
        <v>0</v>
      </c>
      <c r="T24" s="324">
        <f>'US Detail'!E21</f>
        <v>0</v>
      </c>
      <c r="U24" s="324">
        <f>'US Detail'!G21</f>
        <v>0</v>
      </c>
      <c r="V24" s="324">
        <f>'US Detail'!I21</f>
        <v>0</v>
      </c>
      <c r="W24" s="324">
        <f>'US Detail'!K21</f>
        <v>0</v>
      </c>
      <c r="X24" s="324">
        <f>'US Detail'!M21</f>
        <v>0</v>
      </c>
      <c r="Y24" s="324">
        <f>'US Detail'!O21</f>
        <v>0</v>
      </c>
      <c r="Z24" s="324">
        <f>'US Detail'!Q21</f>
        <v>0</v>
      </c>
      <c r="AA24" s="324">
        <f>'US Detail'!S21</f>
        <v>0</v>
      </c>
      <c r="AB24" s="149">
        <f>'US Detail'!V21+'US Detail'!BJ21+'US Detail'!CX21+'US Detail'!EL21+'US Detail'!FZ21+'US Detail'!HN21</f>
        <v>3109</v>
      </c>
      <c r="AC24" s="148">
        <f>'US Detail'!X21+'US Detail'!BL21+'US Detail'!CZ21+'US Detail'!EN21+'US Detail'!GB21+'US Detail'!HP21</f>
        <v>2555</v>
      </c>
      <c r="AD24" s="148">
        <f>'US Detail'!Z21+'US Detail'!BN21+'US Detail'!DB21+'US Detail'!EP21+'US Detail'!GD21+'US Detail'!HR21</f>
        <v>3067</v>
      </c>
      <c r="AE24" s="148">
        <f>'US Detail'!AB21+'US Detail'!BP21+'US Detail'!DD21+'US Detail'!ER21+'US Detail'!GF21+'US Detail'!HT21</f>
        <v>2775</v>
      </c>
      <c r="AF24" s="148">
        <f>('US Detail'!AD21+'US Detail'!BR21+'US Detail'!DF21+'US Detail'!ET21+'US Detail'!GH21+'US Detail'!HV21)</f>
        <v>2356</v>
      </c>
      <c r="AG24" s="148">
        <f>('US Detail'!AF21+'US Detail'!BT21+'US Detail'!DH21+'US Detail'!EV21+'US Detail'!GJ21+'US Detail'!HX21)</f>
        <v>2591</v>
      </c>
      <c r="AH24" s="148">
        <f>('US Detail'!AH21+'US Detail'!BV21+'US Detail'!DJ21+'US Detail'!EX21+'US Detail'!GL21+'US Detail'!HZ21)</f>
        <v>2478</v>
      </c>
      <c r="AI24" s="148">
        <f>('US Detail'!AJ21+'US Detail'!BX21+'US Detail'!DL21+'US Detail'!EZ21+'US Detail'!GN21+'US Detail'!IB21)</f>
        <v>2696</v>
      </c>
      <c r="AJ24" s="148">
        <f>('US Detail'!AL21+'US Detail'!BZ21+'US Detail'!DN21+'US Detail'!FB21+'US Detail'!GP21+'US Detail'!ID21)</f>
        <v>2614</v>
      </c>
      <c r="AK24" s="148">
        <f>('US Detail'!AN21+'US Detail'!CB21+'US Detail'!DP21+'US Detail'!FD21+'US Detail'!GR21+'US Detail'!IF21)</f>
        <v>2646</v>
      </c>
      <c r="AL24" s="55">
        <f>('US Detail'!AP21+'US Detail'!CD21+'US Detail'!DR21+'US Detail'!FF21+'US Detail'!GT21+'US Detail'!IH21)</f>
        <v>0</v>
      </c>
      <c r="AM24" s="55">
        <f>('US Detail'!AR21+'US Detail'!CF21+'US Detail'!DT21+'US Detail'!FH21+'US Detail'!GV21+'US Detail'!IJ21)</f>
        <v>0</v>
      </c>
      <c r="AN24" s="55">
        <f>('US Detail'!AT21+'US Detail'!CH21+'US Detail'!DV21+'US Detail'!FJ21+'US Detail'!GX21+'US Detail'!IL21)</f>
        <v>0</v>
      </c>
      <c r="AO24" s="55">
        <f>('US Detail'!AV21+'US Detail'!CJ21+'US Detail'!DX21+'US Detail'!FL21+'US Detail'!GZ21+'US Detail'!IN21)</f>
        <v>0</v>
      </c>
      <c r="AP24" s="55">
        <f>'US Detail'!AX21+'US Detail'!CL21+'US Detail'!DZ21+'US Detail'!FN21+'US Detail'!HB21+'US Detail'!IP21</f>
        <v>0</v>
      </c>
      <c r="AQ24" s="55">
        <f>'US Detail'!AZ21+'US Detail'!CN21+'US Detail'!EB21+'US Detail'!FP21+'US Detail'!HD21+'US Detail'!IR21</f>
        <v>0</v>
      </c>
      <c r="AR24" s="55">
        <f>'US Detail'!BB21+'US Detail'!CP21+'US Detail'!ED21+'US Detail'!FR21+'US Detail'!HF21+'US Detail'!IT21</f>
        <v>0</v>
      </c>
      <c r="AS24" s="55">
        <f>'US Detail'!F21</f>
        <v>0</v>
      </c>
      <c r="AT24" s="55">
        <f>'US Detail'!H21</f>
        <v>0</v>
      </c>
      <c r="AU24" s="55">
        <f>'US Detail'!J21</f>
        <v>0</v>
      </c>
      <c r="AV24" s="55">
        <f>'US Detail'!L21</f>
        <v>0</v>
      </c>
      <c r="AW24" s="55">
        <f>'US Detail'!N21</f>
        <v>0</v>
      </c>
      <c r="AX24" s="55">
        <f>'US Detail'!P21</f>
        <v>0</v>
      </c>
      <c r="AY24" s="55">
        <f>'US Detail'!R21</f>
        <v>0</v>
      </c>
      <c r="AZ24" s="55">
        <f>'US Detail'!T21</f>
        <v>0</v>
      </c>
      <c r="BA24" s="212">
        <f>(('SREB Detail'!U21*'SREB Detail'!V21)+('SREB Detail'!BI21*'SREB Detail'!BJ21)+('SREB Detail'!CW21*'SREB Detail'!CX21)+('SREB Detail'!EK21*'SREB Detail'!EL21)+('SREB Detail'!FY21*'SREB Detail'!FZ21)+('SREB Detail'!HM21*'SREB Detail'!HN21))/BZ24</f>
        <v>46476.395476772617</v>
      </c>
      <c r="BB24" s="148">
        <f>(('SREB Detail'!W21*'SREB Detail'!X21)+('SREB Detail'!BK21*'SREB Detail'!BL21)+('SREB Detail'!CY21*'SREB Detail'!CZ21)+('SREB Detail'!EM21*'SREB Detail'!EN21)+('SREB Detail'!GA21*'SREB Detail'!GB21)+('SREB Detail'!HO21*'SREB Detail'!HP21))/CA24</f>
        <v>47581</v>
      </c>
      <c r="BC24" s="148">
        <f>(('SREB Detail'!Y21*'SREB Detail'!Z21)+('SREB Detail'!BM21*'SREB Detail'!BN21)+('SREB Detail'!DA21*'SREB Detail'!DB21)+('SREB Detail'!EO21*'SREB Detail'!EP21)+('SREB Detail'!GC21*'SREB Detail'!GD21)+('SREB Detail'!HQ21*'SREB Detail'!HR21))/CB24</f>
        <v>48578</v>
      </c>
      <c r="BD24" s="148">
        <f>(('SREB Detail'!AA21*'SREB Detail'!AB21)+('SREB Detail'!BO21*'SREB Detail'!BP21)+('SREB Detail'!DC21*'SREB Detail'!DD21)+('SREB Detail'!EQ21*'SREB Detail'!ER21)+('SREB Detail'!GE21*'SREB Detail'!GF21)+('SREB Detail'!HS21*'SREB Detail'!HT21))/CC24</f>
        <v>50294</v>
      </c>
      <c r="BE24" s="148">
        <f>(('SREB Detail'!AC21*'SREB Detail'!AD21)+('SREB Detail'!BQ21*'SREB Detail'!BR21)+('SREB Detail'!DE21*'SREB Detail'!DF21)+('SREB Detail'!ES21*'SREB Detail'!ET21)+('SREB Detail'!GG21*'SREB Detail'!GH21)+('SREB Detail'!HU21*'SREB Detail'!HV21))/CD24</f>
        <v>52127</v>
      </c>
      <c r="BF24" s="148">
        <f>(('SREB Detail'!AE21*'SREB Detail'!AF21)+('SREB Detail'!BS21*'SREB Detail'!BT21)+('SREB Detail'!DG21*'SREB Detail'!DH21)+('SREB Detail'!EU21*'SREB Detail'!EV21)+('SREB Detail'!GI21*'SREB Detail'!GJ21)+('SREB Detail'!HW21*'SREB Detail'!HX21))/CE24</f>
        <v>54066</v>
      </c>
      <c r="BG24" s="148">
        <f>(('SREB Detail'!AG21*'SREB Detail'!AH21)+('SREB Detail'!BU21*'SREB Detail'!BV21)+('SREB Detail'!DI21*'SREB Detail'!DJ21)+('SREB Detail'!EW21*'SREB Detail'!EX21)+('SREB Detail'!GK21*'SREB Detail'!GL21)+('SREB Detail'!HY21*'SREB Detail'!HZ21))/CF24</f>
        <v>56046</v>
      </c>
      <c r="BH24" s="148">
        <f>(('SREB Detail'!AI21*'SREB Detail'!AJ21)+('SREB Detail'!BW21*'SREB Detail'!BX21)+('SREB Detail'!DK21*'SREB Detail'!DL21)+('SREB Detail'!EY21*'SREB Detail'!EZ21)+('SREB Detail'!GM21*'SREB Detail'!GN21)+('SREB Detail'!IA21*'SREB Detail'!IB21))/CG24</f>
        <v>60742</v>
      </c>
      <c r="BI24" s="148">
        <f>(('SREB Detail'!AL21*'SREB Detail'!AK21)+('SREB Detail'!BZ21*'SREB Detail'!BY21)+('SREB Detail'!DN21*'SREB Detail'!DM21)+('SREB Detail'!FB21*'SREB Detail'!FA21)+('SREB Detail'!GP21*'SREB Detail'!GO21)+('SREB Detail'!ID21*'SREB Detail'!IC21))/CH24</f>
        <v>62258</v>
      </c>
      <c r="BJ24" s="148">
        <f>(('SREB Detail'!AM21*'SREB Detail'!AN21)+('SREB Detail'!CA21*'SREB Detail'!CB21)+('SREB Detail'!DO21*'SREB Detail'!DP21)+('SREB Detail'!FC21*'SREB Detail'!FD21)+('SREB Detail'!GQ21*'SREB Detail'!GR21)+('SREB Detail'!IE21*'SREB Detail'!IF21))/CI24</f>
        <v>64298</v>
      </c>
      <c r="BK24" s="55">
        <f>IF(CJ24&gt;0,(('SREB Detail'!AO21*'SREB Detail'!AP21)+('SREB Detail'!CC21*'SREB Detail'!CD21)+('SREB Detail'!DQ21*'SREB Detail'!DR21)+('SREB Detail'!FE21*'SREB Detail'!FF21)+('SREB Detail'!GS21*'SREB Detail'!GT21)+('SREB Detail'!IG21*'SREB Detail'!IH21))/CJ24,)</f>
        <v>0</v>
      </c>
      <c r="BL24" s="55">
        <f>IF(CK24&gt;0,(('SREB Detail'!AQ21*'SREB Detail'!AR21)+('SREB Detail'!CE21*'SREB Detail'!CF21)+('SREB Detail'!DS21*'SREB Detail'!DT21)+('SREB Detail'!FG21*'SREB Detail'!FH21)+('SREB Detail'!GU21*'SREB Detail'!GV21)+('SREB Detail'!II21*'SREB Detail'!IJ21))/CK24,)</f>
        <v>0</v>
      </c>
      <c r="BM24" s="55">
        <f>IF(CL24&gt;0,(('SREB Detail'!AS21*'SREB Detail'!AT21)+('SREB Detail'!CG21*'SREB Detail'!CH21)+('SREB Detail'!DU21*'SREB Detail'!DV21)+('SREB Detail'!FI21*'SREB Detail'!FJ21)+('SREB Detail'!GW21*'SREB Detail'!GX21)+('SREB Detail'!IK21*'SREB Detail'!IL21))/CL24,)</f>
        <v>0</v>
      </c>
      <c r="BN24" s="55">
        <f>IF(CM24&gt;0,(('SREB Detail'!AU21*'SREB Detail'!AV21)+('SREB Detail'!CI21*'SREB Detail'!CJ21)+('SREB Detail'!DW21*'SREB Detail'!DX21)+('SREB Detail'!FK21*'SREB Detail'!FL21)+('SREB Detail'!GY21*'SREB Detail'!GZ21)+('SREB Detail'!IM21*'SREB Detail'!IN21))/CM24,0)</f>
        <v>0</v>
      </c>
      <c r="BO24" s="55">
        <f>IF(CN24&gt;0,(('SREB Detail'!AX21*'SREB Detail'!AW21)+('SREB Detail'!CL21*'SREB Detail'!CK21)+('SREB Detail'!DZ21*'SREB Detail'!DY21)+('SREB Detail'!FN21*'SREB Detail'!FM21)+('SREB Detail'!HB21*'SREB Detail'!HA21)+('SREB Detail'!IP21*'SREB Detail'!IO21))/CN24,0)</f>
        <v>0</v>
      </c>
      <c r="BP24" s="55">
        <f>IF(CO24&gt;0,(('SREB Detail'!AY21*'SREB Detail'!AZ21)+('SREB Detail'!CM21*'SREB Detail'!CN21)+('SREB Detail'!EA21*'SREB Detail'!EB21)+('SREB Detail'!FO21*'SREB Detail'!FP21)+('SREB Detail'!HD21*'SREB Detail'!HB21)+('SREB Detail'!IR21*'SREB Detail'!IQ21))/CO24,)</f>
        <v>0</v>
      </c>
      <c r="BQ24" s="55">
        <f>IF(CP24&gt;0,(('SREB Detail'!BB21*'SREB Detail'!BA21)+('SREB Detail'!CP21*'SREB Detail'!CO21)+('SREB Detail'!ED21*'SREB Detail'!EC21)+('SREB Detail'!FR21*'SREB Detail'!FQ21)+('SREB Detail'!HE21*'SREB Detail'!HF21)+('SREB Detail'!IS21*'SREB Detail'!IT21))/CP24,)</f>
        <v>0</v>
      </c>
      <c r="BR24" s="324">
        <f>'SREB Detail'!E21</f>
        <v>0</v>
      </c>
      <c r="BS24" s="324">
        <f>'SREB Detail'!G21</f>
        <v>0</v>
      </c>
      <c r="BT24" s="324">
        <f>'SREB Detail'!I21</f>
        <v>0</v>
      </c>
      <c r="BU24" s="324">
        <f>'SREB Detail'!K21</f>
        <v>0</v>
      </c>
      <c r="BV24" s="324">
        <f>'SREB Detail'!M21</f>
        <v>0</v>
      </c>
      <c r="BW24" s="324">
        <f>'SREB Detail'!O21</f>
        <v>0</v>
      </c>
      <c r="BX24" s="324">
        <f>'SREB Detail'!Q21</f>
        <v>0</v>
      </c>
      <c r="BY24" s="324">
        <f>'SREB Detail'!S21</f>
        <v>0</v>
      </c>
      <c r="BZ24" s="212">
        <f>'SREB Detail'!V21+'SREB Detail'!BJ21+'SREB Detail'!CX21+'SREB Detail'!EL21+'SREB Detail'!FZ21+'SREB Detail'!HN21</f>
        <v>1636</v>
      </c>
      <c r="CA24" s="148">
        <f>'SREB Detail'!X21+'SREB Detail'!BL21+'SREB Detail'!CZ21+'SREB Detail'!EN21+'SREB Detail'!GB21+'SREB Detail'!HP21</f>
        <v>1423</v>
      </c>
      <c r="CB24" s="148">
        <f>'SREB Detail'!Z21+'SREB Detail'!BN21+'SREB Detail'!DB21+'SREB Detail'!EP21+'SREB Detail'!GD21+'SREB Detail'!HR21</f>
        <v>1470</v>
      </c>
      <c r="CC24" s="148">
        <f>'SREB Detail'!AB21+'SREB Detail'!BP21+'SREB Detail'!DD21+'SREB Detail'!ER21+'SREB Detail'!GF21+'SREB Detail'!HT21</f>
        <v>1518</v>
      </c>
      <c r="CD24" s="148">
        <f>('SREB Detail'!AD21+'SREB Detail'!BR21+'SREB Detail'!DF21+'SREB Detail'!ET21+'SREB Detail'!GH21+'SREB Detail'!HV21)</f>
        <v>1110</v>
      </c>
      <c r="CE24" s="148">
        <f>('SREB Detail'!AF21+'SREB Detail'!BT21+'SREB Detail'!DH21+'SREB Detail'!EV21+'SREB Detail'!GJ21+'SREB Detail'!HX21)</f>
        <v>1380</v>
      </c>
      <c r="CF24" s="148">
        <f>('SREB Detail'!AH21+'SREB Detail'!BV21+'SREB Detail'!DJ21+'SREB Detail'!EX21+'SREB Detail'!GL21+'SREB Detail'!HZ21)</f>
        <v>1368</v>
      </c>
      <c r="CG24" s="148">
        <f>('SREB Detail'!AJ21+'SREB Detail'!BX21+'SREB Detail'!DL21+'SREB Detail'!EZ21+'SREB Detail'!GN21+'SREB Detail'!IB21)</f>
        <v>1350</v>
      </c>
      <c r="CH24" s="148">
        <f>('SREB Detail'!AL21+'SREB Detail'!BZ21+'SREB Detail'!DN21+'SREB Detail'!FB21+'SREB Detail'!GP21+'SREB Detail'!ID21)</f>
        <v>1304</v>
      </c>
      <c r="CI24" s="148">
        <f>('SREB Detail'!AN21+'SREB Detail'!CB21+'SREB Detail'!DP21+'SREB Detail'!FD21+'SREB Detail'!GR21+'SREB Detail'!IF21)</f>
        <v>1311</v>
      </c>
      <c r="CJ24" s="55">
        <f>('SREB Detail'!AP21+'SREB Detail'!CD21+'SREB Detail'!DR21+'SREB Detail'!FF21+'SREB Detail'!GT21+'SREB Detail'!IH21)</f>
        <v>0</v>
      </c>
      <c r="CK24" s="55">
        <f>('SREB Detail'!AR21+'SREB Detail'!CF21+'SREB Detail'!DT21+'SREB Detail'!FH21+'SREB Detail'!GV21+'SREB Detail'!IJ21)</f>
        <v>0</v>
      </c>
      <c r="CL24" s="55">
        <f>('SREB Detail'!AT21+'SREB Detail'!CH21+'SREB Detail'!DV21+'SREB Detail'!FJ21+'SREB Detail'!GX21+'SREB Detail'!IL21)</f>
        <v>0</v>
      </c>
      <c r="CM24" s="55">
        <f>('SREB Detail'!AV21+'SREB Detail'!CJ21+'SREB Detail'!DX21+'SREB Detail'!FL21+'SREB Detail'!GZ21+'SREB Detail'!IN21)</f>
        <v>0</v>
      </c>
      <c r="CN24" s="55">
        <f>'SREB Detail'!AX21+'SREB Detail'!CL21+'SREB Detail'!DZ21+'SREB Detail'!FN21+'SREB Detail'!HB21+'SREB Detail'!IP21</f>
        <v>0</v>
      </c>
      <c r="CO24" s="55">
        <f>'SREB Detail'!AZ21+'SREB Detail'!CN21+'SREB Detail'!EB21+'SREB Detail'!FP21+'SREB Detail'!HD21+'SREB Detail'!IR21</f>
        <v>0</v>
      </c>
      <c r="CP24" s="55">
        <f>'SREB Detail'!BB21+'SREB Detail'!CP21+'SREB Detail'!ED21+'SREB Detail'!FR21+'SREB Detail'!HF21+'SREB Detail'!IT21</f>
        <v>0</v>
      </c>
      <c r="CQ24" s="55">
        <f>'SREB Detail'!F21</f>
        <v>0</v>
      </c>
      <c r="CR24" s="55">
        <f>'SREB Detail'!H21</f>
        <v>0</v>
      </c>
      <c r="CS24" s="55">
        <f>'SREB Detail'!J21</f>
        <v>0</v>
      </c>
      <c r="CT24" s="55">
        <f>'SREB Detail'!L21</f>
        <v>0</v>
      </c>
      <c r="CU24" s="55">
        <f>'SREB Detail'!N21</f>
        <v>0</v>
      </c>
      <c r="CV24" s="55">
        <f>'SREB Detail'!P21</f>
        <v>0</v>
      </c>
      <c r="CW24" s="55">
        <f>'SREB Detail'!R21</f>
        <v>0</v>
      </c>
      <c r="CX24" s="55">
        <f>'SREB Detail'!T21</f>
        <v>0</v>
      </c>
      <c r="CY24" s="326">
        <f>'West Detail'!E21</f>
        <v>0</v>
      </c>
      <c r="CZ24" s="324">
        <f>'West Detail'!G21</f>
        <v>0</v>
      </c>
      <c r="DA24" s="324">
        <f>'West Detail'!I21</f>
        <v>0</v>
      </c>
      <c r="DB24" s="324">
        <f>'West Detail'!K21</f>
        <v>0</v>
      </c>
      <c r="DC24" s="324">
        <f>'West Detail'!M21</f>
        <v>0</v>
      </c>
      <c r="DD24" s="324">
        <f>'West Detail'!O21</f>
        <v>0</v>
      </c>
      <c r="DE24" s="324">
        <f>'West Detail'!Q21</f>
        <v>0</v>
      </c>
      <c r="DF24" s="324">
        <f>'West Detail'!S21</f>
        <v>0</v>
      </c>
      <c r="DG24" s="326">
        <f>'West Detail'!F21</f>
        <v>0</v>
      </c>
      <c r="DH24" s="324">
        <f>'West Detail'!H21</f>
        <v>0</v>
      </c>
      <c r="DI24" s="324">
        <f>'West Detail'!J21</f>
        <v>0</v>
      </c>
      <c r="DJ24" s="324">
        <f>'West Detail'!L21</f>
        <v>0</v>
      </c>
      <c r="DK24" s="324">
        <f>'West Detail'!N21</f>
        <v>0</v>
      </c>
      <c r="DL24" s="324">
        <f>'West Detail'!P21</f>
        <v>0</v>
      </c>
      <c r="DM24" s="324">
        <f>'West Detail'!R21</f>
        <v>0</v>
      </c>
      <c r="DN24" s="324">
        <f>'West Detail'!T21</f>
        <v>0</v>
      </c>
      <c r="DO24" s="326">
        <f>'Midwest Detail'!E21</f>
        <v>0</v>
      </c>
      <c r="DP24" s="324">
        <f>'Midwest Detail'!G21</f>
        <v>0</v>
      </c>
      <c r="DQ24" s="324">
        <f>'Midwest Detail'!I21</f>
        <v>0</v>
      </c>
      <c r="DR24" s="324">
        <f>'Midwest Detail'!K21</f>
        <v>0</v>
      </c>
      <c r="DS24" s="324">
        <f>'Midwest Detail'!M21</f>
        <v>0</v>
      </c>
      <c r="DT24" s="324">
        <f>'Midwest Detail'!O21</f>
        <v>0</v>
      </c>
      <c r="DU24" s="324">
        <f>'Midwest Detail'!Q21</f>
        <v>0</v>
      </c>
      <c r="DV24" s="324">
        <f>'Midwest Detail'!S21</f>
        <v>0</v>
      </c>
      <c r="DW24" s="374">
        <f>'Midwest Detail'!F21</f>
        <v>0</v>
      </c>
      <c r="DX24" s="375">
        <f>'Midwest Detail'!H21</f>
        <v>0</v>
      </c>
      <c r="DY24" s="375">
        <f>'Midwest Detail'!J21</f>
        <v>0</v>
      </c>
      <c r="DZ24" s="375">
        <f>'Midwest Detail'!L21</f>
        <v>0</v>
      </c>
      <c r="EA24" s="375">
        <f>'Midwest Detail'!N21</f>
        <v>0</v>
      </c>
      <c r="EB24" s="375">
        <f>'Midwest Detail'!P21</f>
        <v>0</v>
      </c>
      <c r="EC24" s="375">
        <f>'Midwest Detail'!R21</f>
        <v>0</v>
      </c>
      <c r="ED24" s="375">
        <f>'Midwest Detail'!T21</f>
        <v>0</v>
      </c>
      <c r="EE24" s="326">
        <f>'Northeast Detail'!E21</f>
        <v>0</v>
      </c>
      <c r="EF24" s="324">
        <f>'Northeast Detail'!G21</f>
        <v>0</v>
      </c>
      <c r="EG24" s="324">
        <f>'Northeast Detail'!I21</f>
        <v>0</v>
      </c>
      <c r="EH24" s="324">
        <f>'Northeast Detail'!K21</f>
        <v>0</v>
      </c>
      <c r="EI24" s="324">
        <f>'Northeast Detail'!M21</f>
        <v>0</v>
      </c>
      <c r="EJ24" s="324">
        <f>'Northeast Detail'!O21</f>
        <v>0</v>
      </c>
      <c r="EK24" s="324">
        <f>'Northeast Detail'!Q21</f>
        <v>0</v>
      </c>
      <c r="EL24" s="324">
        <f>'Northeast Detail'!S21</f>
        <v>0</v>
      </c>
      <c r="EM24" s="374">
        <f>'Northeast Detail'!F21</f>
        <v>0</v>
      </c>
      <c r="EN24" s="375">
        <f>'Northeast Detail'!H21</f>
        <v>0</v>
      </c>
      <c r="EO24" s="375">
        <f>'Northeast Detail'!J21</f>
        <v>0</v>
      </c>
      <c r="EP24" s="375">
        <f>'Northeast Detail'!L21</f>
        <v>0</v>
      </c>
      <c r="EQ24" s="375">
        <f>'Northeast Detail'!N21</f>
        <v>0</v>
      </c>
      <c r="ER24" s="375">
        <f>'Northeast Detail'!P21</f>
        <v>0</v>
      </c>
      <c r="ES24" s="375">
        <f>'Northeast Detail'!R21</f>
        <v>0</v>
      </c>
      <c r="ET24" s="375">
        <f>'Northeast Detail'!T21</f>
        <v>0</v>
      </c>
    </row>
    <row r="25" spans="1:150">
      <c r="A25" s="11" t="s">
        <v>98</v>
      </c>
      <c r="B25" s="11" t="s">
        <v>95</v>
      </c>
      <c r="C25" s="119">
        <f t="shared" ref="C25:L25" si="27">((C23*AB23)+(C24*AB24))/(AB23+AB24)</f>
        <v>47818.276551243318</v>
      </c>
      <c r="D25" s="119">
        <f t="shared" si="27"/>
        <v>49509.849602122013</v>
      </c>
      <c r="E25" s="119">
        <f t="shared" si="27"/>
        <v>51804.463981588029</v>
      </c>
      <c r="F25" s="119">
        <f t="shared" si="27"/>
        <v>53117.320494186046</v>
      </c>
      <c r="G25" s="119">
        <f t="shared" si="27"/>
        <v>55892.387480367957</v>
      </c>
      <c r="H25" s="55">
        <f t="shared" si="27"/>
        <v>57070.666666666664</v>
      </c>
      <c r="I25" s="55">
        <f t="shared" si="27"/>
        <v>59969.95586174685</v>
      </c>
      <c r="J25" s="55">
        <f t="shared" si="27"/>
        <v>63288.78084757668</v>
      </c>
      <c r="K25" s="55">
        <f t="shared" si="27"/>
        <v>65587.398599766631</v>
      </c>
      <c r="L25" s="55">
        <f t="shared" si="27"/>
        <v>69011.323341987256</v>
      </c>
      <c r="M25" s="55">
        <f>(('US Detail'!AO22*'US Detail'!AP22)+('US Detail'!CC22*'US Detail'!CD22)+('US Detail'!DQ22*'US Detail'!DR22)+('US Detail'!FE22*'US Detail'!FF22)+('US Detail'!GS22*'US Detail'!GT22)+('US Detail'!IG22*'US Detail'!IH22))/AL25</f>
        <v>64818.673769287292</v>
      </c>
      <c r="N25" s="55">
        <f>(('US Detail'!AQ22*'US Detail'!AR22)+('US Detail'!CE22*'US Detail'!CF22)+('US Detail'!DS22*'US Detail'!DT22)+('US Detail'!FG22*'US Detail'!FH22)+('US Detail'!GU22*'US Detail'!GV22)+('US Detail'!II22*'US Detail'!IJ22))/AM25</f>
        <v>67286.676128431835</v>
      </c>
      <c r="O25" s="55">
        <f>(('US Detail'!AS22*'US Detail'!AT22)+('US Detail'!CG22*'US Detail'!CH22)+('US Detail'!DU22*'US Detail'!DV22)+('US Detail'!FI22*'US Detail'!FJ22)+('US Detail'!GW22*'US Detail'!GX22)+('US Detail'!IK22*'US Detail'!IL22))/AN25</f>
        <v>68183.948140900189</v>
      </c>
      <c r="P25" s="55">
        <f>(('US Detail'!AV22*'US Detail'!AU22)+('US Detail'!CJ22*'US Detail'!CI22)+('US Detail'!DX22*'US Detail'!DW22)+('US Detail'!FL22*'US Detail'!FK22)+('US Detail'!GZ22*'US Detail'!GY22)+('US Detail'!IN22*'US Detail'!IM22))/AO25</f>
        <v>71744.74922873512</v>
      </c>
      <c r="Q25" s="55">
        <f>(('US Detail'!AX22*'US Detail'!AW22)+('US Detail'!CL22*'US Detail'!CK22)+('US Detail'!DZ22*'US Detail'!DY22)+('US Detail'!FN22*'US Detail'!FM22)+('US Detail'!HB22*'US Detail'!HA22)+('US Detail'!IP22*'US Detail'!IO22))/AP25</f>
        <v>74709.918616480165</v>
      </c>
      <c r="R25" s="55">
        <f>(('US Detail'!AY22*'US Detail'!AZ22)+('US Detail'!CM22*'US Detail'!CN22)+('US Detail'!EA22*'US Detail'!EB22)+('US Detail'!FO22*'US Detail'!FP22)+('US Detail'!HC22*'US Detail'!HD22)+('US Detail'!IQ22*'US Detail'!IR22))/AQ25</f>
        <v>78318.368137254904</v>
      </c>
      <c r="S25" s="55">
        <f>(('US Detail'!BB22*'US Detail'!BA22)+('US Detail'!CP22*'US Detail'!CO22)+('US Detail'!ED22*'US Detail'!EC22)+('US Detail'!FR22*'US Detail'!FQ22)+('US Detail'!HF22*'US Detail'!HE22)+('US Detail'!IT22*'US Detail'!IS22))/AR25</f>
        <v>81660.091906721529</v>
      </c>
      <c r="T25" s="28">
        <f>'US Detail'!E22</f>
        <v>77558.988015978699</v>
      </c>
      <c r="U25" s="28">
        <f>'US Detail'!G22</f>
        <v>77990.520396912892</v>
      </c>
      <c r="V25" s="28">
        <f>'US Detail'!I22</f>
        <v>79027.105527638196</v>
      </c>
      <c r="W25" s="28">
        <f>'US Detail'!K22</f>
        <v>0</v>
      </c>
      <c r="X25" s="28">
        <f>'US Detail'!M22</f>
        <v>0</v>
      </c>
      <c r="Y25" s="28">
        <f>'US Detail'!O22</f>
        <v>82367.028868906767</v>
      </c>
      <c r="Z25" s="28">
        <f>'US Detail'!Q22</f>
        <v>0</v>
      </c>
      <c r="AA25" s="28">
        <f>'US Detail'!S22</f>
        <v>86035.953420669583</v>
      </c>
      <c r="AB25" s="54">
        <f>'US Detail'!V22+'US Detail'!BJ22+'US Detail'!CX22+'US Detail'!EL22+'US Detail'!FZ22+'US Detail'!HN22</f>
        <v>4303</v>
      </c>
      <c r="AC25" s="55">
        <f>'US Detail'!X22+'US Detail'!BL22+'US Detail'!CZ22+'US Detail'!EN22+'US Detail'!GB22+'US Detail'!HP22</f>
        <v>3770</v>
      </c>
      <c r="AD25" s="55">
        <f>'US Detail'!Z22+'US Detail'!BN22+'US Detail'!DB22+'US Detail'!EP22+'US Detail'!GD22+'US Detail'!HR22</f>
        <v>4345</v>
      </c>
      <c r="AE25" s="55">
        <f>'US Detail'!AB22+'US Detail'!BP22+'US Detail'!DD22+'US Detail'!ER22+'US Detail'!GF22+'US Detail'!HT22</f>
        <v>4128</v>
      </c>
      <c r="AF25" s="55">
        <f>('US Detail'!AD22+'US Detail'!BR22+'US Detail'!DF22+'US Detail'!ET22+'US Detail'!GH22+'US Detail'!HV22)</f>
        <v>4457</v>
      </c>
      <c r="AG25" s="55">
        <f>('US Detail'!AF22+'US Detail'!BT22+'US Detail'!DH22+'US Detail'!EV22+'US Detail'!GJ22+'US Detail'!HX22)</f>
        <v>4038</v>
      </c>
      <c r="AH25" s="55">
        <f>('US Detail'!AH22+'US Detail'!BV22+'US Detail'!DJ22+'US Detail'!EX22+'US Detail'!GL22+'US Detail'!HZ22)</f>
        <v>4282</v>
      </c>
      <c r="AI25" s="55">
        <f>('US Detail'!AJ22+'US Detail'!BX22+'US Detail'!DL22+'US Detail'!EZ22+'US Detail'!GN22+'US Detail'!IB22)</f>
        <v>4271</v>
      </c>
      <c r="AJ25" s="55">
        <f>('US Detail'!AL22+'US Detail'!BZ22+'US Detail'!DN22+'US Detail'!FB22+'US Detail'!GP22+'US Detail'!ID22)</f>
        <v>4285</v>
      </c>
      <c r="AK25" s="55">
        <f>('US Detail'!AN22+'US Detail'!CB22+'US Detail'!DP22+'US Detail'!FD22+'US Detail'!GR22+'US Detail'!IF22)</f>
        <v>4237</v>
      </c>
      <c r="AL25" s="55">
        <f>('US Detail'!AP22+'US Detail'!CD22+'US Detail'!DR22+'US Detail'!FF22+'US Detail'!GT22+'US Detail'!IH22)</f>
        <v>1361</v>
      </c>
      <c r="AM25" s="55">
        <f>('US Detail'!AR22+'US Detail'!CF22+'US Detail'!DT22+'US Detail'!FH22+'US Detail'!GV22+'US Detail'!IJ22)</f>
        <v>2149</v>
      </c>
      <c r="AN25" s="55">
        <f>('US Detail'!AT22+'US Detail'!CH22+'US Detail'!DV22+'US Detail'!FJ22+'US Detail'!GX22+'US Detail'!IL22)</f>
        <v>1022</v>
      </c>
      <c r="AO25" s="55">
        <f>('US Detail'!AV22+'US Detail'!CJ22+'US Detail'!DX22+'US Detail'!FL22+'US Detail'!GZ22+'US Detail'!IN22)</f>
        <v>2269</v>
      </c>
      <c r="AP25" s="55">
        <f>'US Detail'!AX22+'US Detail'!CL22+'US Detail'!DZ22+'US Detail'!FN22+'US Detail'!HB22+'US Detail'!IP22</f>
        <v>1966</v>
      </c>
      <c r="AQ25" s="55">
        <f>'US Detail'!AZ22+'US Detail'!CN22+'US Detail'!EB22+'US Detail'!FP22+'US Detail'!HD22+'US Detail'!IR22</f>
        <v>2040</v>
      </c>
      <c r="AR25" s="55">
        <f>'US Detail'!BB22+'US Detail'!CP22+'US Detail'!ED22+'US Detail'!FR22+'US Detail'!HF22+'US Detail'!IT22</f>
        <v>2187</v>
      </c>
      <c r="AS25" s="55">
        <f>'US Detail'!F22</f>
        <v>2253</v>
      </c>
      <c r="AT25" s="55">
        <f>'US Detail'!H22</f>
        <v>1814</v>
      </c>
      <c r="AU25" s="55">
        <f>'US Detail'!J22</f>
        <v>1990</v>
      </c>
      <c r="AV25" s="55">
        <f>'US Detail'!L22</f>
        <v>0</v>
      </c>
      <c r="AW25" s="55">
        <f>'US Detail'!N22</f>
        <v>0</v>
      </c>
      <c r="AX25" s="55">
        <f>'US Detail'!P22</f>
        <v>2113</v>
      </c>
      <c r="AY25" s="55">
        <f>'US Detail'!R22</f>
        <v>0</v>
      </c>
      <c r="AZ25" s="55">
        <f>'US Detail'!T22</f>
        <v>2061</v>
      </c>
      <c r="BA25" s="213">
        <f>(('SREB Detail'!U22*'SREB Detail'!V22)+('SREB Detail'!BI22*'SREB Detail'!BJ22)+('SREB Detail'!CW22*'SREB Detail'!CX22)+('SREB Detail'!EK22*'SREB Detail'!EL22)+('SREB Detail'!FY22*'SREB Detail'!FZ22)+('SREB Detail'!HM22*'SREB Detail'!HN22))/BZ25</f>
        <v>46565.7518115942</v>
      </c>
      <c r="BB25" s="119">
        <f>(('SREB Detail'!W22*'SREB Detail'!X22)+('SREB Detail'!BK22*'SREB Detail'!BL22)+('SREB Detail'!CY22*'SREB Detail'!CZ22)+('SREB Detail'!EM22*'SREB Detail'!EN22)+('SREB Detail'!GA22*'SREB Detail'!GB22)+('SREB Detail'!HO22*'SREB Detail'!HP22))/CA25</f>
        <v>47560.146212847554</v>
      </c>
      <c r="BC25" s="119">
        <f>(('SREB Detail'!Y22*'SREB Detail'!Z22)+('SREB Detail'!BM22*'SREB Detail'!BN22)+('SREB Detail'!DA22*'SREB Detail'!DB22)+('SREB Detail'!EO22*'SREB Detail'!EP22)+('SREB Detail'!GC22*'SREB Detail'!GD22)+('SREB Detail'!HQ22*'SREB Detail'!HR22))/CB25</f>
        <v>48930.19618138425</v>
      </c>
      <c r="BD25" s="119">
        <f>(('SREB Detail'!AA22*'SREB Detail'!AB22)+('SREB Detail'!BO22*'SREB Detail'!BP22)+('SREB Detail'!DC22*'SREB Detail'!DD22)+('SREB Detail'!EQ22*'SREB Detail'!ER22)+('SREB Detail'!GE22*'SREB Detail'!GF22)+('SREB Detail'!HS22*'SREB Detail'!HT22))/CC25</f>
        <v>50373.938868613135</v>
      </c>
      <c r="BE25" s="119">
        <f>(('SREB Detail'!AC22*'SREB Detail'!AD22)+('SREB Detail'!BQ22*'SREB Detail'!BR22)+('SREB Detail'!DE22*'SREB Detail'!DF22)+('SREB Detail'!ES22*'SREB Detail'!ET22)+('SREB Detail'!GG22*'SREB Detail'!GH22)+('SREB Detail'!HU22*'SREB Detail'!HV22))/CD25</f>
        <v>51975.33408197642</v>
      </c>
      <c r="BF25" s="119">
        <f>(('SREB Detail'!AE22*'SREB Detail'!AF22)+('SREB Detail'!BS22*'SREB Detail'!BT22)+('SREB Detail'!DG22*'SREB Detail'!DH22)+('SREB Detail'!EU22*'SREB Detail'!EV22)+('SREB Detail'!GI22*'SREB Detail'!GJ22)+('SREB Detail'!HW22*'SREB Detail'!HX22))/CE25</f>
        <v>53986.886285993169</v>
      </c>
      <c r="BG25" s="119">
        <f>(('SREB Detail'!AG22*'SREB Detail'!AH22)+('SREB Detail'!BU22*'SREB Detail'!BV22)+('SREB Detail'!DI22*'SREB Detail'!DJ22)+('SREB Detail'!EW22*'SREB Detail'!EX22)+('SREB Detail'!GK22*'SREB Detail'!GL22)+('SREB Detail'!HY22*'SREB Detail'!HZ22))/CF25</f>
        <v>55893.049286043301</v>
      </c>
      <c r="BH25" s="119">
        <f>(('SREB Detail'!AI22*'SREB Detail'!AJ22)+('SREB Detail'!BW22*'SREB Detail'!BX22)+('SREB Detail'!DK22*'SREB Detail'!DL22)+('SREB Detail'!EY22*'SREB Detail'!EZ22)+('SREB Detail'!GM22*'SREB Detail'!GN22)+('SREB Detail'!IA22*'SREB Detail'!IB22))/CG25</f>
        <v>59957.37482710927</v>
      </c>
      <c r="BI25" s="119">
        <f>(('SREB Detail'!AL22*'SREB Detail'!AK22)+('SREB Detail'!BZ22*'SREB Detail'!BY22)+('SREB Detail'!DN22*'SREB Detail'!DM22)+('SREB Detail'!FB22*'SREB Detail'!FA22)+('SREB Detail'!GP22*'SREB Detail'!GO22)+('SREB Detail'!ID22*'SREB Detail'!IC22))/CH25</f>
        <v>61693.214142427285</v>
      </c>
      <c r="BJ25" s="119">
        <f>(('SREB Detail'!AM22*'SREB Detail'!AN22)+('SREB Detail'!CA22*'SREB Detail'!CB22)+('SREB Detail'!DO22*'SREB Detail'!DP22)+('SREB Detail'!FC22*'SREB Detail'!FD22)+('SREB Detail'!GQ22*'SREB Detail'!GR22)+('SREB Detail'!IE22*'SREB Detail'!IF22))/CI25</f>
        <v>63834.397984886658</v>
      </c>
      <c r="BK25" s="55">
        <f>(('SREB Detail'!AO22*'SREB Detail'!AP22)+('SREB Detail'!CC22*'SREB Detail'!CD22)+('SREB Detail'!DQ22*'SREB Detail'!DR22)+('SREB Detail'!FE22*'SREB Detail'!FF22)+('SREB Detail'!GS22*'SREB Detail'!GT22)+('SREB Detail'!IG22*'SREB Detail'!IH22))/CJ25</f>
        <v>65843.006305170245</v>
      </c>
      <c r="BL25" s="55">
        <f>(('SREB Detail'!AQ22*'SREB Detail'!AR22)+('SREB Detail'!CE22*'SREB Detail'!CF22)+('SREB Detail'!DS22*'SREB Detail'!DT22)+('SREB Detail'!FG22*'SREB Detail'!FH22)+('SREB Detail'!GU22*'SREB Detail'!GV22)+('SREB Detail'!II22*'SREB Detail'!IJ22))/CK25</f>
        <v>67405.640888888884</v>
      </c>
      <c r="BM25" s="55">
        <f>(('SREB Detail'!AS22*'SREB Detail'!AT22)+('SREB Detail'!CG22*'SREB Detail'!CH22)+('SREB Detail'!DU22*'SREB Detail'!DV22)+('SREB Detail'!FI22*'SREB Detail'!FJ22)+('SREB Detail'!GW22*'SREB Detail'!GX22)+('SREB Detail'!IK22*'SREB Detail'!IL22))/CL25</f>
        <v>68183.948140900189</v>
      </c>
      <c r="BN25" s="55">
        <f>(('SREB Detail'!AU22*'SREB Detail'!AV22)+('SREB Detail'!CI22*'SREB Detail'!CJ22)+('SREB Detail'!DW22*'SREB Detail'!DX22)+('SREB Detail'!FK22*'SREB Detail'!FL22)+('SREB Detail'!GY22*'SREB Detail'!GZ22)+('SREB Detail'!IM22*'SREB Detail'!IN22))/CM25</f>
        <v>72113.921052631573</v>
      </c>
      <c r="BO25" s="55">
        <f>IF(CN25&gt;0,(('SREB Detail'!AX22*'SREB Detail'!AW22)+('SREB Detail'!CL22*'SREB Detail'!CK22)+('SREB Detail'!DZ22*'SREB Detail'!DY22)+('SREB Detail'!FN22*'SREB Detail'!FM22)+('SREB Detail'!HB22*'SREB Detail'!HA22)+('SREB Detail'!IP22*'SREB Detail'!IO22))/CN25,0)</f>
        <v>74938.679026651211</v>
      </c>
      <c r="BP25" s="55">
        <f>(('SREB Detail'!AY22*'SREB Detail'!AZ22)+('SREB Detail'!CM22*'SREB Detail'!CN22)+('SREB Detail'!EA22*'SREB Detail'!EB22)+('SREB Detail'!FO22*'SREB Detail'!FP22)+('SREB Detail'!HD22*'SREB Detail'!HB22)+('SREB Detail'!IR22*'SREB Detail'!IQ22))/CO25</f>
        <v>77110.659412404784</v>
      </c>
      <c r="BQ25" s="55">
        <f>(('SREB Detail'!BB22*'SREB Detail'!BA22)+('SREB Detail'!CP22*'SREB Detail'!CO22)+('SREB Detail'!ED22*'SREB Detail'!EC22)+('SREB Detail'!FR22*'SREB Detail'!FQ22)+('SREB Detail'!HF22*'SREB Detail'!HE22)+('SREB Detail'!IS22*'SREB Detail'!IT22))/CP25</f>
        <v>78757.401209677424</v>
      </c>
      <c r="BR25" s="28">
        <f>'SREB Detail'!E22</f>
        <v>76556.72570390554</v>
      </c>
      <c r="BS25" s="28">
        <f>'SREB Detail'!G22</f>
        <v>75878.042923433881</v>
      </c>
      <c r="BT25" s="28">
        <f>'SREB Detail'!I22</f>
        <v>75975.538</v>
      </c>
      <c r="BU25" s="28">
        <f>'SREB Detail'!K22</f>
        <v>0</v>
      </c>
      <c r="BV25" s="28">
        <f>'SREB Detail'!M22</f>
        <v>0</v>
      </c>
      <c r="BW25" s="28">
        <f>'SREB Detail'!O22</f>
        <v>80092.454225352107</v>
      </c>
      <c r="BX25" s="28">
        <f>'SREB Detail'!Q22</f>
        <v>0</v>
      </c>
      <c r="BY25" s="28">
        <f>'SREB Detail'!S22</f>
        <v>83443.336812144218</v>
      </c>
      <c r="BZ25" s="210">
        <f>'SREB Detail'!V22+'SREB Detail'!BJ22+'SREB Detail'!CX22+'SREB Detail'!EL22+'SREB Detail'!FZ22+'SREB Detail'!HN22</f>
        <v>2208</v>
      </c>
      <c r="CA25" s="55">
        <f>'SREB Detail'!X22+'SREB Detail'!BL22+'SREB Detail'!CZ22+'SREB Detail'!EN22+'SREB Detail'!GB22+'SREB Detail'!HP22</f>
        <v>2086</v>
      </c>
      <c r="CB25" s="55">
        <f>'SREB Detail'!Z22+'SREB Detail'!BN22+'SREB Detail'!DB22+'SREB Detail'!EP22+'SREB Detail'!GD22+'SREB Detail'!HR22</f>
        <v>2095</v>
      </c>
      <c r="CC25" s="55">
        <f>'SREB Detail'!AB22+'SREB Detail'!BP22+'SREB Detail'!DD22+'SREB Detail'!ER22+'SREB Detail'!GF22+'SREB Detail'!HT22</f>
        <v>2192</v>
      </c>
      <c r="CD25" s="55">
        <f>('SREB Detail'!AD22+'SREB Detail'!BR22+'SREB Detail'!DF22+'SREB Detail'!ET22+'SREB Detail'!GH22+'SREB Detail'!HV22)</f>
        <v>1781</v>
      </c>
      <c r="CE25" s="55">
        <f>('SREB Detail'!AF22+'SREB Detail'!BT22+'SREB Detail'!DH22+'SREB Detail'!EV22+'SREB Detail'!GJ22+'SREB Detail'!HX22)</f>
        <v>2049</v>
      </c>
      <c r="CF25" s="55">
        <f>('SREB Detail'!AH22+'SREB Detail'!BV22+'SREB Detail'!DJ22+'SREB Detail'!EX22+'SREB Detail'!GL22+'SREB Detail'!HZ22)</f>
        <v>2171</v>
      </c>
      <c r="CG25" s="55">
        <f>('SREB Detail'!AJ22+'SREB Detail'!BX22+'SREB Detail'!DL22+'SREB Detail'!EZ22+'SREB Detail'!GN22+'SREB Detail'!IB22)</f>
        <v>2169</v>
      </c>
      <c r="CH25" s="55">
        <f>('SREB Detail'!AL22+'SREB Detail'!BZ22+'SREB Detail'!DN22+'SREB Detail'!FB22+'SREB Detail'!GP22+'SREB Detail'!ID22)</f>
        <v>1994</v>
      </c>
      <c r="CI25" s="55">
        <f>('SREB Detail'!AN22+'SREB Detail'!CB22+'SREB Detail'!DP22+'SREB Detail'!FD22+'SREB Detail'!GR22+'SREB Detail'!IF22)</f>
        <v>1985</v>
      </c>
      <c r="CJ25" s="55">
        <f>('SREB Detail'!AP22+'SREB Detail'!CD22+'SREB Detail'!DR22+'SREB Detail'!FF22+'SREB Detail'!GT22+'SREB Detail'!IH22)</f>
        <v>793</v>
      </c>
      <c r="CK25" s="55">
        <f>('SREB Detail'!AR22+'SREB Detail'!CF22+'SREB Detail'!DT22+'SREB Detail'!FH22+'SREB Detail'!GV22+'SREB Detail'!IJ22)</f>
        <v>1125</v>
      </c>
      <c r="CL25" s="55">
        <f>('SREB Detail'!AT22+'SREB Detail'!CH22+'SREB Detail'!DV22+'SREB Detail'!FJ22+'SREB Detail'!GX22+'SREB Detail'!IL22)</f>
        <v>1022</v>
      </c>
      <c r="CM25" s="55">
        <f>('SREB Detail'!AV22+'SREB Detail'!CJ22+'SREB Detail'!DX22+'SREB Detail'!FL22+'SREB Detail'!GZ22+'SREB Detail'!IN22)</f>
        <v>1178</v>
      </c>
      <c r="CN25" s="55">
        <f>'SREB Detail'!AX22+'SREB Detail'!CL22+'SREB Detail'!DZ22+'SREB Detail'!FN22+'SREB Detail'!HB22+'SREB Detail'!IP22</f>
        <v>863</v>
      </c>
      <c r="CO25" s="55">
        <f>'SREB Detail'!AZ22+'SREB Detail'!CN22+'SREB Detail'!EB22+'SREB Detail'!FP22+'SREB Detail'!HD22+'SREB Detail'!IR22</f>
        <v>919</v>
      </c>
      <c r="CP25" s="55">
        <f>'SREB Detail'!BB22+'SREB Detail'!CP22+'SREB Detail'!ED22+'SREB Detail'!FR22+'SREB Detail'!HF22+'SREB Detail'!IT22</f>
        <v>992</v>
      </c>
      <c r="CQ25" s="55">
        <f>'SREB Detail'!F22</f>
        <v>1101</v>
      </c>
      <c r="CR25" s="55">
        <f>'SREB Detail'!H22</f>
        <v>862</v>
      </c>
      <c r="CS25" s="55">
        <f>'SREB Detail'!J22</f>
        <v>1000</v>
      </c>
      <c r="CT25" s="55">
        <f>'SREB Detail'!L22</f>
        <v>0</v>
      </c>
      <c r="CU25" s="55">
        <f>'SREB Detail'!N22</f>
        <v>0</v>
      </c>
      <c r="CV25" s="55">
        <f>'SREB Detail'!P22</f>
        <v>1136</v>
      </c>
      <c r="CW25" s="55">
        <f>'SREB Detail'!R22</f>
        <v>0</v>
      </c>
      <c r="CX25" s="55">
        <f>'SREB Detail'!T22</f>
        <v>1054</v>
      </c>
      <c r="CY25" s="32">
        <f>'West Detail'!E22</f>
        <v>76575.134854771779</v>
      </c>
      <c r="CZ25" s="28">
        <f>'West Detail'!G22</f>
        <v>76705.137387387382</v>
      </c>
      <c r="DA25" s="28">
        <f>'West Detail'!I22</f>
        <v>80010.877846790885</v>
      </c>
      <c r="DB25" s="28">
        <f>'West Detail'!K22</f>
        <v>0</v>
      </c>
      <c r="DC25" s="28">
        <f>'West Detail'!M22</f>
        <v>0</v>
      </c>
      <c r="DD25" s="28">
        <f>'West Detail'!O22</f>
        <v>83474.404092071607</v>
      </c>
      <c r="DE25" s="28">
        <f>'West Detail'!Q22</f>
        <v>0</v>
      </c>
      <c r="DF25" s="28">
        <f>'West Detail'!S22</f>
        <v>84639.752021563341</v>
      </c>
      <c r="DG25" s="32">
        <f>'West Detail'!F22</f>
        <v>482</v>
      </c>
      <c r="DH25" s="28">
        <f>'West Detail'!H22</f>
        <v>444</v>
      </c>
      <c r="DI25" s="28">
        <f>'West Detail'!J22</f>
        <v>483</v>
      </c>
      <c r="DJ25" s="28">
        <f>'West Detail'!L22</f>
        <v>0</v>
      </c>
      <c r="DK25" s="28">
        <f>'West Detail'!N22</f>
        <v>0</v>
      </c>
      <c r="DL25" s="28">
        <f>'West Detail'!P22</f>
        <v>391</v>
      </c>
      <c r="DM25" s="28">
        <f>'West Detail'!R22</f>
        <v>0</v>
      </c>
      <c r="DN25" s="28">
        <f>'West Detail'!T22</f>
        <v>371</v>
      </c>
      <c r="DO25" s="32">
        <f>'Midwest Detail'!E22</f>
        <v>76618.556008146639</v>
      </c>
      <c r="DP25" s="28">
        <f>'Midwest Detail'!G22</f>
        <v>76150.663316582912</v>
      </c>
      <c r="DQ25" s="28">
        <f>'Midwest Detail'!I22</f>
        <v>79239.730198019795</v>
      </c>
      <c r="DR25" s="28">
        <f>'Midwest Detail'!K22</f>
        <v>0</v>
      </c>
      <c r="DS25" s="28">
        <f>'Midwest Detail'!M22</f>
        <v>0</v>
      </c>
      <c r="DT25" s="28">
        <f>'Midwest Detail'!O22</f>
        <v>84488.461883408076</v>
      </c>
      <c r="DU25" s="28">
        <f>'Midwest Detail'!Q22</f>
        <v>0</v>
      </c>
      <c r="DV25" s="28">
        <f>'Midwest Detail'!S22</f>
        <v>86261.206093189961</v>
      </c>
      <c r="DW25" s="376">
        <f>'Midwest Detail'!F22</f>
        <v>491</v>
      </c>
      <c r="DX25" s="377">
        <f>'Midwest Detail'!H22</f>
        <v>398</v>
      </c>
      <c r="DY25" s="377">
        <f>'Midwest Detail'!J22</f>
        <v>404</v>
      </c>
      <c r="DZ25" s="377">
        <f>'Midwest Detail'!L22</f>
        <v>0</v>
      </c>
      <c r="EA25" s="377">
        <f>'Midwest Detail'!N22</f>
        <v>0</v>
      </c>
      <c r="EB25" s="377">
        <f>'Midwest Detail'!P22</f>
        <v>446</v>
      </c>
      <c r="EC25" s="377">
        <f>'Midwest Detail'!R22</f>
        <v>0</v>
      </c>
      <c r="ED25" s="377">
        <f>'Midwest Detail'!T22</f>
        <v>558</v>
      </c>
      <c r="EE25" s="32">
        <f>'Northeast Detail'!E22</f>
        <v>0</v>
      </c>
      <c r="EF25" s="28">
        <f>'Northeast Detail'!G22</f>
        <v>0</v>
      </c>
      <c r="EG25" s="28">
        <f>'Northeast Detail'!I22</f>
        <v>0</v>
      </c>
      <c r="EH25" s="28">
        <f>'Northeast Detail'!K22</f>
        <v>0</v>
      </c>
      <c r="EI25" s="28">
        <f>'Northeast Detail'!M22</f>
        <v>0</v>
      </c>
      <c r="EJ25" s="28">
        <f>'Northeast Detail'!O22</f>
        <v>0</v>
      </c>
      <c r="EK25" s="28">
        <f>'Northeast Detail'!Q22</f>
        <v>0</v>
      </c>
      <c r="EL25" s="28">
        <f>'Northeast Detail'!S22</f>
        <v>0</v>
      </c>
      <c r="EM25" s="376">
        <f>'Northeast Detail'!F22</f>
        <v>0</v>
      </c>
      <c r="EN25" s="377">
        <f>'Northeast Detail'!H22</f>
        <v>0</v>
      </c>
      <c r="EO25" s="377">
        <f>'Northeast Detail'!J22</f>
        <v>0</v>
      </c>
      <c r="EP25" s="377">
        <f>'Northeast Detail'!L22</f>
        <v>0</v>
      </c>
      <c r="EQ25" s="377">
        <f>'Northeast Detail'!N22</f>
        <v>0</v>
      </c>
      <c r="ER25" s="377">
        <f>'Northeast Detail'!P22</f>
        <v>0</v>
      </c>
      <c r="ES25" s="377">
        <f>'Northeast Detail'!R22</f>
        <v>0</v>
      </c>
      <c r="ET25" s="377">
        <f>'Northeast Detail'!T22</f>
        <v>0</v>
      </c>
    </row>
    <row r="26" spans="1:150">
      <c r="A26" s="11" t="s">
        <v>44</v>
      </c>
      <c r="B26" s="11" t="s">
        <v>76</v>
      </c>
      <c r="C26" s="55">
        <f>(('US Detail'!U23*'US Detail'!V23)+('US Detail'!BI23*'US Detail'!BJ23)+('US Detail'!CW23*'US Detail'!CX23)+('US Detail'!EK23*'US Detail'!EL23)+('US Detail'!FY23*'US Detail'!FZ23)+('US Detail'!HM23*'US Detail'!HN23))/AB26</f>
        <v>46970.139081183137</v>
      </c>
      <c r="D26" s="55">
        <f>(('US Detail'!W23*'US Detail'!X23)+('US Detail'!BK23*'US Detail'!BL23)+('US Detail'!CY23*'US Detail'!CZ23)+('US Detail'!EM23*'US Detail'!EN23)+('US Detail'!GA23*'US Detail'!GB23)+('US Detail'!HO23*'US Detail'!HP23))/AC26</f>
        <v>47451.996456413894</v>
      </c>
      <c r="E26" s="55">
        <f>(('US Detail'!Y23*'US Detail'!Z23)+('US Detail'!BM23*'US Detail'!BN23)+('US Detail'!DA23*'US Detail'!DB23)+('US Detail'!EO23*'US Detail'!EP23)+('US Detail'!GC23*'US Detail'!GD23)+('US Detail'!HQ23*'US Detail'!HR23))/AD26</f>
        <v>49243.237642585555</v>
      </c>
      <c r="F26" s="55">
        <f>(('US Detail'!AA23*'US Detail'!AB23)+('US Detail'!BO23*'US Detail'!BP23)+('US Detail'!DC23*'US Detail'!DD23)+('US Detail'!EQ23*'US Detail'!ER23)+('US Detail'!GE23*'US Detail'!GF23)+('US Detail'!HS23*'US Detail'!HT23))/AE26</f>
        <v>51562.755664421311</v>
      </c>
      <c r="G26" s="55">
        <f>(('US Detail'!AC23*'US Detail'!AD23)+('US Detail'!BQ23*'US Detail'!BR23)+('US Detail'!DE23*'US Detail'!DF23)+('US Detail'!ES23*'US Detail'!ET23)+('US Detail'!GG23*'US Detail'!GH23)+('US Detail'!HU23*'US Detail'!HV23))/AF26</f>
        <v>52289.602235371465</v>
      </c>
      <c r="H26" s="55">
        <f>(('US Detail'!AE23*'US Detail'!AF23)+('US Detail'!BS23*'US Detail'!BT23)+('US Detail'!DG23*'US Detail'!DH23)+('US Detail'!EU23*'US Detail'!EV23)+('US Detail'!GI23*'US Detail'!GJ23)+('US Detail'!HW23*'US Detail'!HX23))/AG26</f>
        <v>55174.624772313298</v>
      </c>
      <c r="I26" s="55">
        <f>(('US Detail'!AG23*'US Detail'!AH23)+('US Detail'!BU23*'US Detail'!BV23)+('US Detail'!DI23*'US Detail'!DJ23)+('US Detail'!EW23*'US Detail'!EX23)+('US Detail'!GK23*'US Detail'!GL23)+('US Detail'!HY23*'US Detail'!HZ23))/AH26</f>
        <v>57319.454760496745</v>
      </c>
      <c r="J26" s="55">
        <f>(('US Detail'!AI23*'US Detail'!AJ23)+('US Detail'!BW23*'US Detail'!BX23)+('US Detail'!DK23*'US Detail'!DL23)+('US Detail'!EY23*'US Detail'!EZ23)+('US Detail'!GM23*'US Detail'!GN23)+('US Detail'!IA23*'US Detail'!IB23))/AI26</f>
        <v>59280.081791044773</v>
      </c>
      <c r="K26" s="55">
        <f>(('US Detail'!AL23*'US Detail'!AK23)+('US Detail'!BZ23*'US Detail'!BY23)+('US Detail'!DN23*'US Detail'!DM23)+('US Detail'!FB23*'US Detail'!FA23)+('US Detail'!GP23*'US Detail'!GO23)+('US Detail'!ID23*'US Detail'!IC23))/AJ26</f>
        <v>61950.207446808512</v>
      </c>
      <c r="L26" s="55">
        <f>(('US Detail'!AM23*'US Detail'!AN23)+('US Detail'!CA23*'US Detail'!CB23)+('US Detail'!DO23*'US Detail'!DP23)+('US Detail'!FC23*'US Detail'!FD23)+('US Detail'!GQ23*'US Detail'!GR23)+('US Detail'!IE23*'US Detail'!IF23))/AK26</f>
        <v>62840.123263888891</v>
      </c>
      <c r="M26" s="55">
        <f>(('US Detail'!AO23*'US Detail'!AP23)+('US Detail'!CC23*'US Detail'!CD23)+('US Detail'!DQ23*'US Detail'!DR23)+('US Detail'!FE23*'US Detail'!FF23)+('US Detail'!GS23*'US Detail'!GT23)+('US Detail'!IG23*'US Detail'!IH23))/AL26</f>
        <v>63662.1646778043</v>
      </c>
      <c r="N26" s="55">
        <f>(('US Detail'!AQ23*'US Detail'!AR23)+('US Detail'!CE23*'US Detail'!CF23)+('US Detail'!DS23*'US Detail'!DT23)+('US Detail'!FG23*'US Detail'!FH23)+('US Detail'!GU23*'US Detail'!GV23)+('US Detail'!II23*'US Detail'!IJ23))/AM26</f>
        <v>65583.343656343655</v>
      </c>
      <c r="O26" s="55">
        <f>(('US Detail'!AS23*'US Detail'!AT23)+('US Detail'!CG23*'US Detail'!CH23)+('US Detail'!DU23*'US Detail'!DV23)+('US Detail'!FI23*'US Detail'!FJ23)+('US Detail'!GW23*'US Detail'!GX23)+('US Detail'!IK23*'US Detail'!IL23))/AN26</f>
        <v>67285.558752997604</v>
      </c>
      <c r="P26" s="55">
        <f>(('US Detail'!AV23*'US Detail'!AU23)+('US Detail'!CJ23*'US Detail'!CI23)+('US Detail'!DX23*'US Detail'!DW23)+('US Detail'!FL23*'US Detail'!FK23)+('US Detail'!GZ23*'US Detail'!GY23)+('US Detail'!IN23*'US Detail'!IM23))/AO26</f>
        <v>68205.193391642373</v>
      </c>
      <c r="Q26" s="55">
        <f>(('US Detail'!AX23*'US Detail'!AW23)+('US Detail'!CL23*'US Detail'!CK23)+('US Detail'!DZ23*'US Detail'!DY23)+('US Detail'!FN23*'US Detail'!FM23)+('US Detail'!HB23*'US Detail'!HA23)+('US Detail'!IP23*'US Detail'!IO23))/AP26</f>
        <v>70286.962882096064</v>
      </c>
      <c r="R26" s="55">
        <f>(('US Detail'!AY23*'US Detail'!AZ23)+('US Detail'!CM23*'US Detail'!CN23)+('US Detail'!EA23*'US Detail'!EB23)+('US Detail'!FO23*'US Detail'!FP23)+('US Detail'!HC23*'US Detail'!HD23)+('US Detail'!IQ23*'US Detail'!IR23))/AQ26</f>
        <v>73941.203586497897</v>
      </c>
      <c r="S26" s="55">
        <f>(('US Detail'!BB23*'US Detail'!BA23)+('US Detail'!CP23*'US Detail'!CO23)+('US Detail'!ED23*'US Detail'!EC23)+('US Detail'!FR23*'US Detail'!FQ23)+('US Detail'!HF23*'US Detail'!HE23)+('US Detail'!IT23*'US Detail'!IS23))/AR26</f>
        <v>75294.796015180269</v>
      </c>
      <c r="T26" s="28">
        <f>'US Detail'!E23</f>
        <v>74742.942802669204</v>
      </c>
      <c r="U26" s="28">
        <f>'US Detail'!G23</f>
        <v>74318.019900497515</v>
      </c>
      <c r="V26" s="28">
        <f>'US Detail'!I23</f>
        <v>76588.172614107883</v>
      </c>
      <c r="W26" s="28">
        <f>'US Detail'!K23</f>
        <v>0</v>
      </c>
      <c r="X26" s="28">
        <f>'US Detail'!M23</f>
        <v>0</v>
      </c>
      <c r="Y26" s="28">
        <f>'US Detail'!O23</f>
        <v>80012.289909638552</v>
      </c>
      <c r="Z26" s="28">
        <f>'US Detail'!Q23</f>
        <v>0</v>
      </c>
      <c r="AA26" s="28">
        <f>'US Detail'!S23</f>
        <v>87946.779352226717</v>
      </c>
      <c r="AB26" s="54">
        <f>'US Detail'!V23+'US Detail'!BJ23+'US Detail'!CX23+'US Detail'!EL23+'US Detail'!FZ23+'US Detail'!HN23</f>
        <v>1589</v>
      </c>
      <c r="AC26" s="55">
        <f>'US Detail'!X23+'US Detail'!BL23+'US Detail'!CZ23+'US Detail'!EN23+'US Detail'!GB23+'US Detail'!HP23</f>
        <v>1411</v>
      </c>
      <c r="AD26" s="55">
        <f>'US Detail'!Z23+'US Detail'!BN23+'US Detail'!DB23+'US Detail'!EP23+'US Detail'!GD23+'US Detail'!HR23</f>
        <v>1578</v>
      </c>
      <c r="AE26" s="55">
        <f>'US Detail'!AB23+'US Detail'!BP23+'US Detail'!DD23+'US Detail'!ER23+'US Detail'!GF23+'US Detail'!HT23</f>
        <v>1633</v>
      </c>
      <c r="AF26" s="55">
        <f>('US Detail'!AD23+'US Detail'!BR23+'US Detail'!DF23+'US Detail'!ET23+'US Detail'!GH23+'US Detail'!HV23)</f>
        <v>1521</v>
      </c>
      <c r="AG26" s="55">
        <f>('US Detail'!AF23+'US Detail'!BT23+'US Detail'!DH23+'US Detail'!EV23+'US Detail'!GJ23+'US Detail'!HX23)</f>
        <v>1647</v>
      </c>
      <c r="AH26" s="55">
        <f>('US Detail'!AH23+'US Detail'!BV23+'US Detail'!DJ23+'US Detail'!EX23+'US Detail'!GL23+'US Detail'!HZ23)</f>
        <v>1691</v>
      </c>
      <c r="AI26" s="55">
        <f>('US Detail'!AJ23+'US Detail'!BX23+'US Detail'!DL23+'US Detail'!EZ23+'US Detail'!GN23+'US Detail'!IB23)</f>
        <v>1675</v>
      </c>
      <c r="AJ26" s="55">
        <f>('US Detail'!AL23+'US Detail'!BZ23+'US Detail'!DN23+'US Detail'!FB23+'US Detail'!GP23+'US Detail'!ID23)</f>
        <v>1692</v>
      </c>
      <c r="AK26" s="55">
        <f>('US Detail'!AN23+'US Detail'!CB23+'US Detail'!DP23+'US Detail'!FD23+'US Detail'!GR23+'US Detail'!IF23)</f>
        <v>1728</v>
      </c>
      <c r="AL26" s="55">
        <f>('US Detail'!AP23+'US Detail'!CD23+'US Detail'!DR23+'US Detail'!FF23+'US Detail'!GT23+'US Detail'!IH23)</f>
        <v>838</v>
      </c>
      <c r="AM26" s="55">
        <f>('US Detail'!AR23+'US Detail'!CF23+'US Detail'!DT23+'US Detail'!FH23+'US Detail'!GV23+'US Detail'!IJ23)</f>
        <v>1001</v>
      </c>
      <c r="AN26" s="55">
        <f>('US Detail'!AT23+'US Detail'!CH23+'US Detail'!DV23+'US Detail'!FJ23+'US Detail'!GX23+'US Detail'!IL23)</f>
        <v>417</v>
      </c>
      <c r="AO26" s="55">
        <f>('US Detail'!AV23+'US Detail'!CJ23+'US Detail'!DX23+'US Detail'!FL23+'US Detail'!GZ23+'US Detail'!IN23)</f>
        <v>1029</v>
      </c>
      <c r="AP26" s="55">
        <f>'US Detail'!AX23+'US Detail'!CL23+'US Detail'!DZ23+'US Detail'!FN23+'US Detail'!HB23+'US Detail'!IP23</f>
        <v>916</v>
      </c>
      <c r="AQ26" s="55">
        <f>'US Detail'!AZ23+'US Detail'!CN23+'US Detail'!EB23+'US Detail'!FP23+'US Detail'!HD23+'US Detail'!IR23</f>
        <v>948</v>
      </c>
      <c r="AR26" s="55">
        <f>'US Detail'!BB23+'US Detail'!CP23+'US Detail'!ED23+'US Detail'!FR23+'US Detail'!HF23+'US Detail'!IT23</f>
        <v>1054</v>
      </c>
      <c r="AS26" s="55">
        <f>'US Detail'!F23</f>
        <v>1049</v>
      </c>
      <c r="AT26" s="55">
        <f>'US Detail'!H23</f>
        <v>1005</v>
      </c>
      <c r="AU26" s="55">
        <f>'US Detail'!J23</f>
        <v>1205</v>
      </c>
      <c r="AV26" s="55">
        <f>'US Detail'!L23</f>
        <v>0</v>
      </c>
      <c r="AW26" s="55">
        <f>'US Detail'!N23</f>
        <v>0</v>
      </c>
      <c r="AX26" s="55">
        <f>'US Detail'!P23</f>
        <v>1328</v>
      </c>
      <c r="AY26" s="55">
        <f>'US Detail'!R23</f>
        <v>0</v>
      </c>
      <c r="AZ26" s="55">
        <f>'US Detail'!T23</f>
        <v>988</v>
      </c>
      <c r="BA26" s="210">
        <f>(('SREB Detail'!U23*'SREB Detail'!V23)+('SREB Detail'!BI23*'SREB Detail'!BJ23)+('SREB Detail'!CW23*'SREB Detail'!CX23)+('SREB Detail'!EK23*'SREB Detail'!EL23)+('SREB Detail'!FY23*'SREB Detail'!FZ23)+('SREB Detail'!HM23*'SREB Detail'!HN23))/BZ26</f>
        <v>45132.35933503836</v>
      </c>
      <c r="BB26" s="55">
        <f>(('SREB Detail'!W23*'SREB Detail'!X23)+('SREB Detail'!BK23*'SREB Detail'!BL23)+('SREB Detail'!CY23*'SREB Detail'!CZ23)+('SREB Detail'!EM23*'SREB Detail'!EN23)+('SREB Detail'!GA23*'SREB Detail'!GB23)+('SREB Detail'!HO23*'SREB Detail'!HP23))/CA26</f>
        <v>46235.355013550135</v>
      </c>
      <c r="BC26" s="55">
        <f>(('SREB Detail'!Y23*'SREB Detail'!Z23)+('SREB Detail'!BM23*'SREB Detail'!BN23)+('SREB Detail'!DA23*'SREB Detail'!DB23)+('SREB Detail'!EO23*'SREB Detail'!EP23)+('SREB Detail'!GC23*'SREB Detail'!GD23)+('SREB Detail'!HQ23*'SREB Detail'!HR23))/CB26</f>
        <v>47372.896700143472</v>
      </c>
      <c r="BD26" s="55">
        <f>(('SREB Detail'!AA23*'SREB Detail'!AB23)+('SREB Detail'!BO23*'SREB Detail'!BP23)+('SREB Detail'!DC23*'SREB Detail'!DD23)+('SREB Detail'!EQ23*'SREB Detail'!ER23)+('SREB Detail'!GE23*'SREB Detail'!GF23)+('SREB Detail'!HS23*'SREB Detail'!HT23))/CC26</f>
        <v>49300.761969904241</v>
      </c>
      <c r="BE26" s="55">
        <f>(('SREB Detail'!AC23*'SREB Detail'!AD23)+('SREB Detail'!BQ23*'SREB Detail'!BR23)+('SREB Detail'!DE23*'SREB Detail'!DF23)+('SREB Detail'!ES23*'SREB Detail'!ET23)+('SREB Detail'!GG23*'SREB Detail'!GH23)+('SREB Detail'!HU23*'SREB Detail'!HV23))/CD26</f>
        <v>51342.568249258162</v>
      </c>
      <c r="BF26" s="55">
        <f>(('SREB Detail'!AE23*'SREB Detail'!AF23)+('SREB Detail'!BS23*'SREB Detail'!BT23)+('SREB Detail'!DG23*'SREB Detail'!DH23)+('SREB Detail'!EU23*'SREB Detail'!EV23)+('SREB Detail'!GI23*'SREB Detail'!GJ23)+('SREB Detail'!HW23*'SREB Detail'!HX23))/CE26</f>
        <v>54007.901069518717</v>
      </c>
      <c r="BG26" s="55">
        <f>(('SREB Detail'!AG23*'SREB Detail'!AH23)+('SREB Detail'!BU23*'SREB Detail'!BV23)+('SREB Detail'!DI23*'SREB Detail'!DJ23)+('SREB Detail'!EW23*'SREB Detail'!EX23)+('SREB Detail'!GK23*'SREB Detail'!GL23)+('SREB Detail'!HY23*'SREB Detail'!HZ23))/CF26</f>
        <v>55555.934210526313</v>
      </c>
      <c r="BH26" s="55">
        <f>(('SREB Detail'!AI23*'SREB Detail'!AJ23)+('SREB Detail'!BW23*'SREB Detail'!BX23)+('SREB Detail'!DK23*'SREB Detail'!DL23)+('SREB Detail'!EY23*'SREB Detail'!EZ23)+('SREB Detail'!GM23*'SREB Detail'!GN23)+('SREB Detail'!IA23*'SREB Detail'!IB23))/CG26</f>
        <v>57605.251322751326</v>
      </c>
      <c r="BI26" s="55">
        <f>(('SREB Detail'!AL23*'SREB Detail'!AK23)+('SREB Detail'!BZ23*'SREB Detail'!BY23)+('SREB Detail'!DN23*'SREB Detail'!DM23)+('SREB Detail'!FB23*'SREB Detail'!FA23)+('SREB Detail'!GP23*'SREB Detail'!GO23)+('SREB Detail'!ID23*'SREB Detail'!IC23))/CH26</f>
        <v>60797.057827926656</v>
      </c>
      <c r="BJ26" s="55">
        <f>(('SREB Detail'!AM23*'SREB Detail'!AN23)+('SREB Detail'!CA23*'SREB Detail'!CB23)+('SREB Detail'!DO23*'SREB Detail'!DP23)+('SREB Detail'!FC23*'SREB Detail'!FD23)+('SREB Detail'!GQ23*'SREB Detail'!GR23)+('SREB Detail'!IE23*'SREB Detail'!IF23))/CI26</f>
        <v>61984.827913279136</v>
      </c>
      <c r="BK26" s="55">
        <f>(('SREB Detail'!AO23*'SREB Detail'!AP23)+('SREB Detail'!CC23*'SREB Detail'!CD23)+('SREB Detail'!DQ23*'SREB Detail'!DR23)+('SREB Detail'!FE23*'SREB Detail'!FF23)+('SREB Detail'!GS23*'SREB Detail'!GT23)+('SREB Detail'!IG23*'SREB Detail'!IH23))/CJ26</f>
        <v>64669.750533049038</v>
      </c>
      <c r="BL26" s="55">
        <f>(('SREB Detail'!AQ23*'SREB Detail'!AR23)+('SREB Detail'!CE23*'SREB Detail'!CF23)+('SREB Detail'!DS23*'SREB Detail'!DT23)+('SREB Detail'!FG23*'SREB Detail'!FH23)+('SREB Detail'!GU23*'SREB Detail'!GV23)+('SREB Detail'!II23*'SREB Detail'!IJ23))/CK26</f>
        <v>63935.466911764692</v>
      </c>
      <c r="BM26" s="55">
        <f>(('SREB Detail'!AS23*'SREB Detail'!AT23)+('SREB Detail'!CG23*'SREB Detail'!CH23)+('SREB Detail'!DU23*'SREB Detail'!DV23)+('SREB Detail'!FI23*'SREB Detail'!FJ23)+('SREB Detail'!GW23*'SREB Detail'!GX23)+('SREB Detail'!IK23*'SREB Detail'!IL23))/CL26</f>
        <v>67285.558752997604</v>
      </c>
      <c r="BN26" s="55">
        <f>(('SREB Detail'!AU23*'SREB Detail'!AV23)+('SREB Detail'!CI23*'SREB Detail'!CJ23)+('SREB Detail'!DW23*'SREB Detail'!DX23)+('SREB Detail'!FK23*'SREB Detail'!FL23)+('SREB Detail'!GY23*'SREB Detail'!GZ23)+('SREB Detail'!IM23*'SREB Detail'!IN23))/CM26</f>
        <v>68037.320079522862</v>
      </c>
      <c r="BO26" s="55">
        <f>IF(CN26&gt;0,(('SREB Detail'!AX23*'SREB Detail'!AW23)+('SREB Detail'!CL23*'SREB Detail'!CK23)+('SREB Detail'!DZ23*'SREB Detail'!DY23)+('SREB Detail'!FN23*'SREB Detail'!FM23)+('SREB Detail'!HB23*'SREB Detail'!HA23)+('SREB Detail'!IP23*'SREB Detail'!IO23))/CN26,0)</f>
        <v>69451.98300970874</v>
      </c>
      <c r="BP26" s="55">
        <f>(('SREB Detail'!AY23*'SREB Detail'!AZ23)+('SREB Detail'!CM23*'SREB Detail'!CN23)+('SREB Detail'!EA23*'SREB Detail'!EB23)+('SREB Detail'!FO23*'SREB Detail'!FP23)+('SREB Detail'!HD23*'SREB Detail'!HB23)+('SREB Detail'!IR23*'SREB Detail'!IQ23))/CO26</f>
        <v>74970.554404145078</v>
      </c>
      <c r="BQ26" s="55">
        <f>(('SREB Detail'!BB23*'SREB Detail'!BA23)+('SREB Detail'!CP23*'SREB Detail'!CO23)+('SREB Detail'!ED23*'SREB Detail'!EC23)+('SREB Detail'!FR23*'SREB Detail'!FQ23)+('SREB Detail'!HF23*'SREB Detail'!HE23)+('SREB Detail'!IS23*'SREB Detail'!IT23))/CP26</f>
        <v>76040.079646017693</v>
      </c>
      <c r="BR26" s="28">
        <f>'SREB Detail'!E23</f>
        <v>74025.456479690518</v>
      </c>
      <c r="BS26" s="28">
        <f>'SREB Detail'!G23</f>
        <v>74512.645702306079</v>
      </c>
      <c r="BT26" s="28">
        <f>'SREB Detail'!I23</f>
        <v>74878.715277777781</v>
      </c>
      <c r="BU26" s="28">
        <f>'SREB Detail'!K23</f>
        <v>0</v>
      </c>
      <c r="BV26" s="28">
        <f>'SREB Detail'!M23</f>
        <v>0</v>
      </c>
      <c r="BW26" s="28">
        <f>'SREB Detail'!O23</f>
        <v>78780.175986842107</v>
      </c>
      <c r="BX26" s="28">
        <f>'SREB Detail'!Q23</f>
        <v>0</v>
      </c>
      <c r="BY26" s="28">
        <f>'SREB Detail'!S23</f>
        <v>86145.205949656753</v>
      </c>
      <c r="BZ26" s="210">
        <f>'SREB Detail'!V23+'SREB Detail'!BJ23+'SREB Detail'!CX23+'SREB Detail'!EL23+'SREB Detail'!FZ23+'SREB Detail'!HN23</f>
        <v>782</v>
      </c>
      <c r="CA26" s="55">
        <f>'SREB Detail'!X23+'SREB Detail'!BL23+'SREB Detail'!CZ23+'SREB Detail'!EN23+'SREB Detail'!GB23+'SREB Detail'!HP23</f>
        <v>738</v>
      </c>
      <c r="CB26" s="55">
        <f>'SREB Detail'!Z23+'SREB Detail'!BN23+'SREB Detail'!DB23+'SREB Detail'!EP23+'SREB Detail'!GD23+'SREB Detail'!HR23</f>
        <v>697</v>
      </c>
      <c r="CC26" s="55">
        <f>'SREB Detail'!AB23+'SREB Detail'!BP23+'SREB Detail'!DD23+'SREB Detail'!ER23+'SREB Detail'!GF23+'SREB Detail'!HT23</f>
        <v>731</v>
      </c>
      <c r="CD26" s="55">
        <f>('SREB Detail'!AD23+'SREB Detail'!BR23+'SREB Detail'!DF23+'SREB Detail'!ET23+'SREB Detail'!GH23+'SREB Detail'!HV23)</f>
        <v>674</v>
      </c>
      <c r="CE26" s="55">
        <f>('SREB Detail'!AF23+'SREB Detail'!BT23+'SREB Detail'!DH23+'SREB Detail'!EV23+'SREB Detail'!GJ23+'SREB Detail'!HX23)</f>
        <v>748</v>
      </c>
      <c r="CF26" s="55">
        <f>('SREB Detail'!AH23+'SREB Detail'!BV23+'SREB Detail'!DJ23+'SREB Detail'!EX23+'SREB Detail'!GL23+'SREB Detail'!HZ23)</f>
        <v>760</v>
      </c>
      <c r="CG26" s="55">
        <f>('SREB Detail'!AJ23+'SREB Detail'!BX23+'SREB Detail'!DL23+'SREB Detail'!EZ23+'SREB Detail'!GN23+'SREB Detail'!IB23)</f>
        <v>756</v>
      </c>
      <c r="CH26" s="55">
        <f>('SREB Detail'!AL23+'SREB Detail'!BZ23+'SREB Detail'!DN23+'SREB Detail'!FB23+'SREB Detail'!GP23+'SREB Detail'!ID23)</f>
        <v>709</v>
      </c>
      <c r="CI26" s="55">
        <f>('SREB Detail'!AN23+'SREB Detail'!CB23+'SREB Detail'!DP23+'SREB Detail'!FD23+'SREB Detail'!GR23+'SREB Detail'!IF23)</f>
        <v>738</v>
      </c>
      <c r="CJ26" s="55">
        <f>('SREB Detail'!AP23+'SREB Detail'!CD23+'SREB Detail'!DR23+'SREB Detail'!FF23+'SREB Detail'!GT23+'SREB Detail'!IH23)</f>
        <v>469</v>
      </c>
      <c r="CK26" s="55">
        <f>('SREB Detail'!AR23+'SREB Detail'!CF23+'SREB Detail'!DT23+'SREB Detail'!FH23+'SREB Detail'!GV23+'SREB Detail'!IJ23)</f>
        <v>544</v>
      </c>
      <c r="CL26" s="55">
        <f>('SREB Detail'!AT23+'SREB Detail'!CH23+'SREB Detail'!DV23+'SREB Detail'!FJ23+'SREB Detail'!GX23+'SREB Detail'!IL23)</f>
        <v>417</v>
      </c>
      <c r="CM26" s="55">
        <f>('SREB Detail'!AV23+'SREB Detail'!CJ23+'SREB Detail'!DX23+'SREB Detail'!FL23+'SREB Detail'!GZ23+'SREB Detail'!IN23)</f>
        <v>503</v>
      </c>
      <c r="CN26" s="55">
        <f>'SREB Detail'!AX23+'SREB Detail'!CL23+'SREB Detail'!DZ23+'SREB Detail'!FN23+'SREB Detail'!HB23+'SREB Detail'!IP23</f>
        <v>412</v>
      </c>
      <c r="CO26" s="55">
        <f>'SREB Detail'!AZ23+'SREB Detail'!CN23+'SREB Detail'!EB23+'SREB Detail'!FP23+'SREB Detail'!HD23+'SREB Detail'!IR23</f>
        <v>386</v>
      </c>
      <c r="CP26" s="55">
        <f>'SREB Detail'!BB23+'SREB Detail'!CP23+'SREB Detail'!ED23+'SREB Detail'!FR23+'SREB Detail'!HF23+'SREB Detail'!IT23</f>
        <v>452</v>
      </c>
      <c r="CQ26" s="55">
        <f>'SREB Detail'!F23</f>
        <v>517</v>
      </c>
      <c r="CR26" s="55">
        <f>'SREB Detail'!H23</f>
        <v>477</v>
      </c>
      <c r="CS26" s="55">
        <f>'SREB Detail'!J23</f>
        <v>576</v>
      </c>
      <c r="CT26" s="55">
        <f>'SREB Detail'!L23</f>
        <v>0</v>
      </c>
      <c r="CU26" s="55">
        <f>'SREB Detail'!N23</f>
        <v>0</v>
      </c>
      <c r="CV26" s="55">
        <f>'SREB Detail'!P23</f>
        <v>608</v>
      </c>
      <c r="CW26" s="55">
        <f>'SREB Detail'!R23</f>
        <v>0</v>
      </c>
      <c r="CX26" s="55">
        <f>'SREB Detail'!T23</f>
        <v>437</v>
      </c>
      <c r="CY26" s="32">
        <f>'West Detail'!E23</f>
        <v>75351.438095238089</v>
      </c>
      <c r="CZ26" s="28">
        <f>'West Detail'!G23</f>
        <v>74610.966386554617</v>
      </c>
      <c r="DA26" s="28">
        <f>'West Detail'!I23</f>
        <v>78456.313253012049</v>
      </c>
      <c r="DB26" s="28">
        <f>'West Detail'!K23</f>
        <v>0</v>
      </c>
      <c r="DC26" s="28">
        <f>'West Detail'!M23</f>
        <v>0</v>
      </c>
      <c r="DD26" s="28">
        <f>'West Detail'!O23</f>
        <v>79231.948113207545</v>
      </c>
      <c r="DE26" s="28">
        <f>'West Detail'!Q23</f>
        <v>0</v>
      </c>
      <c r="DF26" s="28">
        <f>'West Detail'!S23</f>
        <v>89889.806060606061</v>
      </c>
      <c r="DG26" s="32">
        <f>'West Detail'!F23</f>
        <v>105</v>
      </c>
      <c r="DH26" s="28">
        <f>'West Detail'!H23</f>
        <v>119</v>
      </c>
      <c r="DI26" s="28">
        <f>'West Detail'!J23</f>
        <v>166</v>
      </c>
      <c r="DJ26" s="28">
        <f>'West Detail'!L23</f>
        <v>0</v>
      </c>
      <c r="DK26" s="28">
        <f>'West Detail'!N23</f>
        <v>0</v>
      </c>
      <c r="DL26" s="28">
        <f>'West Detail'!P23</f>
        <v>212</v>
      </c>
      <c r="DM26" s="28">
        <f>'West Detail'!R23</f>
        <v>0</v>
      </c>
      <c r="DN26" s="28">
        <f>'West Detail'!T23</f>
        <v>165</v>
      </c>
      <c r="DO26" s="32">
        <f>'Midwest Detail'!E23</f>
        <v>73410.099706744862</v>
      </c>
      <c r="DP26" s="28">
        <f>'Midwest Detail'!G23</f>
        <v>73414.675977653635</v>
      </c>
      <c r="DQ26" s="28">
        <f>'Midwest Detail'!I23</f>
        <v>78137.691906005217</v>
      </c>
      <c r="DR26" s="28">
        <f>'Midwest Detail'!K23</f>
        <v>0</v>
      </c>
      <c r="DS26" s="28">
        <f>'Midwest Detail'!M23</f>
        <v>0</v>
      </c>
      <c r="DT26" s="28">
        <f>'Midwest Detail'!O23</f>
        <v>82721.671957671962</v>
      </c>
      <c r="DU26" s="28">
        <f>'Midwest Detail'!Q23</f>
        <v>0</v>
      </c>
      <c r="DV26" s="28">
        <f>'Midwest Detail'!S23</f>
        <v>89232.542087542082</v>
      </c>
      <c r="DW26" s="376">
        <f>'Midwest Detail'!F23</f>
        <v>341</v>
      </c>
      <c r="DX26" s="377">
        <f>'Midwest Detail'!H23</f>
        <v>358</v>
      </c>
      <c r="DY26" s="377">
        <f>'Midwest Detail'!J23</f>
        <v>383</v>
      </c>
      <c r="DZ26" s="377">
        <f>'Midwest Detail'!L23</f>
        <v>0</v>
      </c>
      <c r="EA26" s="377">
        <f>'Midwest Detail'!N23</f>
        <v>0</v>
      </c>
      <c r="EB26" s="377">
        <f>'Midwest Detail'!P23</f>
        <v>378</v>
      </c>
      <c r="EC26" s="377">
        <f>'Midwest Detail'!R23</f>
        <v>0</v>
      </c>
      <c r="ED26" s="377">
        <f>'Midwest Detail'!T23</f>
        <v>297</v>
      </c>
      <c r="EE26" s="32">
        <f>'Northeast Detail'!E23</f>
        <v>85348.93548387097</v>
      </c>
      <c r="EF26" s="28">
        <f>'Northeast Detail'!G23</f>
        <v>0</v>
      </c>
      <c r="EG26" s="28">
        <f>'Northeast Detail'!I23</f>
        <v>69668.571428571435</v>
      </c>
      <c r="EH26" s="28">
        <f>'Northeast Detail'!K23</f>
        <v>0</v>
      </c>
      <c r="EI26" s="28">
        <f>'Northeast Detail'!M23</f>
        <v>0</v>
      </c>
      <c r="EJ26" s="28">
        <f>'Northeast Detail'!O23</f>
        <v>81667.366972477059</v>
      </c>
      <c r="EK26" s="28">
        <f>'Northeast Detail'!Q23</f>
        <v>0</v>
      </c>
      <c r="EL26" s="28">
        <f>'Northeast Detail'!S23</f>
        <v>87194.6</v>
      </c>
      <c r="EM26" s="376">
        <f>'Northeast Detail'!F23</f>
        <v>62</v>
      </c>
      <c r="EN26" s="377">
        <f>'Northeast Detail'!H23</f>
        <v>0</v>
      </c>
      <c r="EO26" s="377">
        <f>'Northeast Detail'!J23</f>
        <v>56</v>
      </c>
      <c r="EP26" s="377">
        <f>'Northeast Detail'!L23</f>
        <v>0</v>
      </c>
      <c r="EQ26" s="377">
        <f>'Northeast Detail'!N23</f>
        <v>0</v>
      </c>
      <c r="ER26" s="377">
        <f>'Northeast Detail'!P23</f>
        <v>109</v>
      </c>
      <c r="ES26" s="377">
        <f>'Northeast Detail'!R23</f>
        <v>0</v>
      </c>
      <c r="ET26" s="377">
        <f>'Northeast Detail'!T23</f>
        <v>90</v>
      </c>
    </row>
    <row r="27" spans="1:150">
      <c r="A27" s="11" t="s">
        <v>46</v>
      </c>
      <c r="B27" s="11" t="s">
        <v>47</v>
      </c>
      <c r="C27" s="55">
        <f>(('US Detail'!U24*'US Detail'!V24)+('US Detail'!BI24*'US Detail'!BJ24)+('US Detail'!CW24*'US Detail'!CX24)+('US Detail'!EK24*'US Detail'!EL24)+('US Detail'!FY24*'US Detail'!FZ24)+('US Detail'!HM24*'US Detail'!HN24))/AB27</f>
        <v>52282.069794050345</v>
      </c>
      <c r="D27" s="55">
        <f>(('US Detail'!W24*'US Detail'!X24)+('US Detail'!BK24*'US Detail'!BL24)+('US Detail'!CY24*'US Detail'!CZ24)+('US Detail'!EM24*'US Detail'!EN24)+('US Detail'!GA24*'US Detail'!GB24)+('US Detail'!HO24*'US Detail'!HP24))/AC27</f>
        <v>53110.650499286734</v>
      </c>
      <c r="E27" s="55">
        <f>(('US Detail'!Y24*'US Detail'!Z24)+('US Detail'!BM24*'US Detail'!BN24)+('US Detail'!DA24*'US Detail'!DB24)+('US Detail'!EO24*'US Detail'!EP24)+('US Detail'!GC24*'US Detail'!GD24)+('US Detail'!HQ24*'US Detail'!HR24))/AD27</f>
        <v>55918.273735273739</v>
      </c>
      <c r="F27" s="55">
        <f>(('US Detail'!AA24*'US Detail'!AB24)+('US Detail'!BO24*'US Detail'!BP24)+('US Detail'!DC24*'US Detail'!DD24)+('US Detail'!EQ24*'US Detail'!ER24)+('US Detail'!GE24*'US Detail'!GF24)+('US Detail'!HS24*'US Detail'!HT24))/AE27</f>
        <v>57495.878009630818</v>
      </c>
      <c r="G27" s="55">
        <f>(('US Detail'!AC24*'US Detail'!AD24)+('US Detail'!BQ24*'US Detail'!BR24)+('US Detail'!DE24*'US Detail'!DF24)+('US Detail'!ES24*'US Detail'!ET24)+('US Detail'!GG24*'US Detail'!GH24)+('US Detail'!HU24*'US Detail'!HV24))/AF27</f>
        <v>60392.240596829346</v>
      </c>
      <c r="H27" s="55">
        <f>(('US Detail'!AE24*'US Detail'!AF24)+('US Detail'!BS24*'US Detail'!BT24)+('US Detail'!DG24*'US Detail'!DH24)+('US Detail'!EU24*'US Detail'!EV24)+('US Detail'!GI24*'US Detail'!GJ24)+('US Detail'!HW24*'US Detail'!HX24))/AG27</f>
        <v>61404.640144665464</v>
      </c>
      <c r="I27" s="55">
        <f>(('US Detail'!AG24*'US Detail'!AH24)+('US Detail'!BU24*'US Detail'!BV24)+('US Detail'!DI24*'US Detail'!DJ24)+('US Detail'!EW24*'US Detail'!EX24)+('US Detail'!GK24*'US Detail'!GL24)+('US Detail'!HY24*'US Detail'!HZ24))/AH27</f>
        <v>64081.313561762167</v>
      </c>
      <c r="J27" s="55">
        <f>(('US Detail'!AI24*'US Detail'!AJ24)+('US Detail'!BW24*'US Detail'!BX24)+('US Detail'!DK24*'US Detail'!DL24)+('US Detail'!EY24*'US Detail'!EZ24)+('US Detail'!GM24*'US Detail'!GN24)+('US Detail'!IA24*'US Detail'!IB24))/AI27</f>
        <v>66725.486126526084</v>
      </c>
      <c r="K27" s="55">
        <f>(('US Detail'!AL24*'US Detail'!AK24)+('US Detail'!BZ24*'US Detail'!BY24)+('US Detail'!DN24*'US Detail'!DM24)+('US Detail'!FB24*'US Detail'!FA24)+('US Detail'!GP24*'US Detail'!GO24)+('US Detail'!ID24*'US Detail'!IC24))/AJ27</f>
        <v>69702.559989567031</v>
      </c>
      <c r="L27" s="55">
        <f>(('US Detail'!AM24*'US Detail'!AN24)+('US Detail'!CA24*'US Detail'!CB24)+('US Detail'!DO24*'US Detail'!DP24)+('US Detail'!FC24*'US Detail'!FD24)+('US Detail'!GQ24*'US Detail'!GR24)+('US Detail'!IE24*'US Detail'!IF24))/AK27</f>
        <v>73704.062344759062</v>
      </c>
      <c r="M27" s="55">
        <f>(('US Detail'!AO24*'US Detail'!AP24)+('US Detail'!CC24*'US Detail'!CD24)+('US Detail'!DQ24*'US Detail'!DR24)+('US Detail'!FE24*'US Detail'!FF24)+('US Detail'!GS24*'US Detail'!GT24)+('US Detail'!IG24*'US Detail'!IH24))/AL27</f>
        <v>71903.046486486492</v>
      </c>
      <c r="N27" s="55">
        <f>(('US Detail'!AQ24*'US Detail'!AR24)+('US Detail'!CE24*'US Detail'!CF24)+('US Detail'!DS24*'US Detail'!DT24)+('US Detail'!FG24*'US Detail'!FH24)+('US Detail'!GU24*'US Detail'!GV24)+('US Detail'!II24*'US Detail'!IJ24))/AM27</f>
        <v>74904.475648877225</v>
      </c>
      <c r="O27" s="55">
        <f>(('US Detail'!AS24*'US Detail'!AT24)+('US Detail'!CG24*'US Detail'!CH24)+('US Detail'!DU24*'US Detail'!DV24)+('US Detail'!FI24*'US Detail'!FJ24)+('US Detail'!GW24*'US Detail'!GX24)+('US Detail'!IK24*'US Detail'!IL24))/AN27</f>
        <v>76512.172373766691</v>
      </c>
      <c r="P27" s="55">
        <f>(('US Detail'!AV24*'US Detail'!AU24)+('US Detail'!CJ24*'US Detail'!CI24)+('US Detail'!DX24*'US Detail'!DW24)+('US Detail'!FL24*'US Detail'!FK24)+('US Detail'!GZ24*'US Detail'!GY24)+('US Detail'!IN24*'US Detail'!IM24))/AO27</f>
        <v>80898.705413105417</v>
      </c>
      <c r="Q27" s="55">
        <f>(('US Detail'!AX24*'US Detail'!AW24)+('US Detail'!CL24*'US Detail'!CK24)+('US Detail'!DZ24*'US Detail'!DY24)+('US Detail'!FN24*'US Detail'!FM24)+('US Detail'!HB24*'US Detail'!HA24)+('US Detail'!IP24*'US Detail'!IO24))/AP27</f>
        <v>81356.778563015308</v>
      </c>
      <c r="R27" s="55">
        <f>(('US Detail'!AY24*'US Detail'!AZ24)+('US Detail'!CM24*'US Detail'!CN24)+('US Detail'!EA24*'US Detail'!EB24)+('US Detail'!FO24*'US Detail'!FP24)+('US Detail'!HC24*'US Detail'!HD24)+('US Detail'!IQ24*'US Detail'!IR24))/AQ27</f>
        <v>85749.5158751696</v>
      </c>
      <c r="S27" s="55">
        <f>(('US Detail'!BB24*'US Detail'!BA24)+('US Detail'!CP24*'US Detail'!CO24)+('US Detail'!ED24*'US Detail'!EC24)+('US Detail'!FR24*'US Detail'!FQ24)+('US Detail'!HF24*'US Detail'!HE24)+('US Detail'!IT24*'US Detail'!IS24))/AR27</f>
        <v>89097.255187281058</v>
      </c>
      <c r="T27" s="28">
        <f>'US Detail'!E24</f>
        <v>85434.008408234266</v>
      </c>
      <c r="U27" s="28">
        <f>'US Detail'!G24</f>
        <v>86025.698755924168</v>
      </c>
      <c r="V27" s="28">
        <f>'US Detail'!I24</f>
        <v>88016.776721405928</v>
      </c>
      <c r="W27" s="28">
        <f>'US Detail'!K24</f>
        <v>0</v>
      </c>
      <c r="X27" s="28">
        <f>'US Detail'!M24</f>
        <v>0</v>
      </c>
      <c r="Y27" s="28">
        <f>'US Detail'!O24</f>
        <v>90933.554035567722</v>
      </c>
      <c r="Z27" s="28">
        <f>'US Detail'!Q24</f>
        <v>0</v>
      </c>
      <c r="AA27" s="28">
        <f>'US Detail'!S24</f>
        <v>101279.96789782534</v>
      </c>
      <c r="AB27" s="54">
        <f>'US Detail'!V24+'US Detail'!BJ24+'US Detail'!CX24+'US Detail'!EL24+'US Detail'!FZ24+'US Detail'!HN24</f>
        <v>2622</v>
      </c>
      <c r="AC27" s="55">
        <f>'US Detail'!X24+'US Detail'!BL24+'US Detail'!CZ24+'US Detail'!EN24+'US Detail'!GB24+'US Detail'!HP24</f>
        <v>2804</v>
      </c>
      <c r="AD27" s="55">
        <f>'US Detail'!Z24+'US Detail'!BN24+'US Detail'!DB24+'US Detail'!EP24+'US Detail'!GD24+'US Detail'!HR24</f>
        <v>2886</v>
      </c>
      <c r="AE27" s="55">
        <f>'US Detail'!AB24+'US Detail'!BP24+'US Detail'!DD24+'US Detail'!ER24+'US Detail'!GF24+'US Detail'!HT24</f>
        <v>3115</v>
      </c>
      <c r="AF27" s="55">
        <f>('US Detail'!AD24+'US Detail'!BR24+'US Detail'!DF24+'US Detail'!ET24+'US Detail'!GH24+'US Detail'!HV24)</f>
        <v>3217</v>
      </c>
      <c r="AG27" s="55">
        <f>('US Detail'!AF24+'US Detail'!BT24+'US Detail'!DH24+'US Detail'!EV24+'US Detail'!GJ24+'US Detail'!HX24)</f>
        <v>3318</v>
      </c>
      <c r="AH27" s="55">
        <f>('US Detail'!AH24+'US Detail'!BV24+'US Detail'!DJ24+'US Detail'!EX24+'US Detail'!GL24+'US Detail'!HZ24)</f>
        <v>3473</v>
      </c>
      <c r="AI27" s="55">
        <f>('US Detail'!AJ24+'US Detail'!BX24+'US Detail'!DL24+'US Detail'!EZ24+'US Detail'!GN24+'US Detail'!IB24)</f>
        <v>3604</v>
      </c>
      <c r="AJ27" s="55">
        <f>('US Detail'!AL24+'US Detail'!BZ24+'US Detail'!DN24+'US Detail'!FB24+'US Detail'!GP24+'US Detail'!ID24)</f>
        <v>3834</v>
      </c>
      <c r="AK27" s="55">
        <f>('US Detail'!AN24+'US Detail'!CB24+'US Detail'!DP24+'US Detail'!FD24+'US Detail'!GR24+'US Detail'!IF24)</f>
        <v>4026</v>
      </c>
      <c r="AL27" s="55">
        <f>('US Detail'!AP24+'US Detail'!CD24+'US Detail'!DR24+'US Detail'!FF24+'US Detail'!GT24+'US Detail'!IH24)</f>
        <v>2775</v>
      </c>
      <c r="AM27" s="55">
        <f>('US Detail'!AR24+'US Detail'!CF24+'US Detail'!DT24+'US Detail'!FH24+'US Detail'!GV24+'US Detail'!IJ24)</f>
        <v>3429</v>
      </c>
      <c r="AN27" s="55">
        <f>('US Detail'!AT24+'US Detail'!CH24+'US Detail'!DV24+'US Detail'!FJ24+'US Detail'!GX24+'US Detail'!IL24)</f>
        <v>1723</v>
      </c>
      <c r="AO27" s="55">
        <f>('US Detail'!AV24+'US Detail'!CJ24+'US Detail'!DX24+'US Detail'!FL24+'US Detail'!GZ24+'US Detail'!IN24)</f>
        <v>3510</v>
      </c>
      <c r="AP27" s="55">
        <f>'US Detail'!AX24+'US Detail'!CL24+'US Detail'!DZ24+'US Detail'!FN24+'US Detail'!HB24+'US Detail'!IP24</f>
        <v>3396</v>
      </c>
      <c r="AQ27" s="55">
        <f>'US Detail'!AZ24+'US Detail'!CN24+'US Detail'!EB24+'US Detail'!FP24+'US Detail'!HD24+'US Detail'!IR24</f>
        <v>3685</v>
      </c>
      <c r="AR27" s="55">
        <f>'US Detail'!BB24+'US Detail'!CP24+'US Detail'!ED24+'US Detail'!FR24+'US Detail'!HF24+'US Detail'!IT24</f>
        <v>3711</v>
      </c>
      <c r="AS27" s="55">
        <f>'US Detail'!F24</f>
        <v>3449</v>
      </c>
      <c r="AT27" s="55">
        <f>'US Detail'!H24</f>
        <v>3376</v>
      </c>
      <c r="AU27" s="55">
        <f>'US Detail'!J24</f>
        <v>3471</v>
      </c>
      <c r="AV27" s="55">
        <f>'US Detail'!L24</f>
        <v>0</v>
      </c>
      <c r="AW27" s="55">
        <f>'US Detail'!N24</f>
        <v>0</v>
      </c>
      <c r="AX27" s="55">
        <f>'US Detail'!P24</f>
        <v>3655</v>
      </c>
      <c r="AY27" s="55">
        <f>'US Detail'!R24</f>
        <v>0</v>
      </c>
      <c r="AZ27" s="55">
        <f>'US Detail'!T24</f>
        <v>2897</v>
      </c>
      <c r="BA27" s="210">
        <f>(('SREB Detail'!U24*'SREB Detail'!V24)+('SREB Detail'!BI24*'SREB Detail'!BJ24)+('SREB Detail'!CW24*'SREB Detail'!CX24)+('SREB Detail'!EK24*'SREB Detail'!EL24)+('SREB Detail'!FY24*'SREB Detail'!FZ24)+('SREB Detail'!HM24*'SREB Detail'!HN24))/BZ27</f>
        <v>50193.438183347353</v>
      </c>
      <c r="BB27" s="55">
        <f>(('SREB Detail'!W24*'SREB Detail'!X24)+('SREB Detail'!BK24*'SREB Detail'!BL24)+('SREB Detail'!CY24*'SREB Detail'!CZ24)+('SREB Detail'!EM24*'SREB Detail'!EN24)+('SREB Detail'!GA24*'SREB Detail'!GB24)+('SREB Detail'!HO24*'SREB Detail'!HP24))/CA27</f>
        <v>51176.174721189593</v>
      </c>
      <c r="BC27" s="55">
        <f>(('SREB Detail'!Y24*'SREB Detail'!Z24)+('SREB Detail'!BM24*'SREB Detail'!BN24)+('SREB Detail'!DA24*'SREB Detail'!DB24)+('SREB Detail'!EO24*'SREB Detail'!EP24)+('SREB Detail'!GC24*'SREB Detail'!GD24)+('SREB Detail'!HQ24*'SREB Detail'!HR24))/CB27</f>
        <v>53840.675527756059</v>
      </c>
      <c r="BD27" s="55">
        <f>(('SREB Detail'!AA24*'SREB Detail'!AB24)+('SREB Detail'!BO24*'SREB Detail'!BP24)+('SREB Detail'!DC24*'SREB Detail'!DD24)+('SREB Detail'!EQ24*'SREB Detail'!ER24)+('SREB Detail'!GE24*'SREB Detail'!GF24)+('SREB Detail'!HS24*'SREB Detail'!HT24))/CC27</f>
        <v>55564.984858912598</v>
      </c>
      <c r="BE27" s="55">
        <f>(('SREB Detail'!AC24*'SREB Detail'!AD24)+('SREB Detail'!BQ24*'SREB Detail'!BR24)+('SREB Detail'!DE24*'SREB Detail'!DF24)+('SREB Detail'!ES24*'SREB Detail'!ET24)+('SREB Detail'!GG24*'SREB Detail'!GH24)+('SREB Detail'!HU24*'SREB Detail'!HV24))/CD27</f>
        <v>58161.941660947152</v>
      </c>
      <c r="BF27" s="55">
        <f>(('SREB Detail'!AE24*'SREB Detail'!AF24)+('SREB Detail'!BS24*'SREB Detail'!BT24)+('SREB Detail'!DG24*'SREB Detail'!DH24)+('SREB Detail'!EU24*'SREB Detail'!EV24)+('SREB Detail'!GI24*'SREB Detail'!GJ24)+('SREB Detail'!HW24*'SREB Detail'!HX24))/CE27</f>
        <v>60163.874045801524</v>
      </c>
      <c r="BG27" s="55">
        <f>(('SREB Detail'!AG24*'SREB Detail'!AH24)+('SREB Detail'!BU24*'SREB Detail'!BV24)+('SREB Detail'!DI24*'SREB Detail'!DJ24)+('SREB Detail'!EW24*'SREB Detail'!EX24)+('SREB Detail'!GK24*'SREB Detail'!GL24)+('SREB Detail'!HY24*'SREB Detail'!HZ24))/CF27</f>
        <v>62740.786245353163</v>
      </c>
      <c r="BH27" s="55">
        <f>(('SREB Detail'!AI24*'SREB Detail'!AJ24)+('SREB Detail'!BW24*'SREB Detail'!BX24)+('SREB Detail'!DK24*'SREB Detail'!DL24)+('SREB Detail'!EY24*'SREB Detail'!EZ24)+('SREB Detail'!GM24*'SREB Detail'!GN24)+('SREB Detail'!IA24*'SREB Detail'!IB24))/CG27</f>
        <v>65422.537464788729</v>
      </c>
      <c r="BI27" s="55">
        <f>(('SREB Detail'!AL24*'SREB Detail'!AK24)+('SREB Detail'!BZ24*'SREB Detail'!BY24)+('SREB Detail'!DN24*'SREB Detail'!DM24)+('SREB Detail'!FB24*'SREB Detail'!FA24)+('SREB Detail'!GP24*'SREB Detail'!GO24)+('SREB Detail'!ID24*'SREB Detail'!IC24))/CH27</f>
        <v>68972.625777275302</v>
      </c>
      <c r="BJ27" s="55">
        <f>(('SREB Detail'!AM24*'SREB Detail'!AN24)+('SREB Detail'!CA24*'SREB Detail'!CB24)+('SREB Detail'!DO24*'SREB Detail'!DP24)+('SREB Detail'!FC24*'SREB Detail'!FD24)+('SREB Detail'!GQ24*'SREB Detail'!GR24)+('SREB Detail'!IE24*'SREB Detail'!IF24))/CI27</f>
        <v>70789.075450450444</v>
      </c>
      <c r="BK27" s="55">
        <f>(('SREB Detail'!AO24*'SREB Detail'!AP24)+('SREB Detail'!CC24*'SREB Detail'!CD24)+('SREB Detail'!DQ24*'SREB Detail'!DR24)+('SREB Detail'!FE24*'SREB Detail'!FF24)+('SREB Detail'!GS24*'SREB Detail'!GT24)+('SREB Detail'!IG24*'SREB Detail'!IH24))/CJ27</f>
        <v>72043.85398230089</v>
      </c>
      <c r="BL27" s="55">
        <f>(('SREB Detail'!AQ24*'SREB Detail'!AR24)+('SREB Detail'!CE24*'SREB Detail'!CF24)+('SREB Detail'!DS24*'SREB Detail'!DT24)+('SREB Detail'!FG24*'SREB Detail'!FH24)+('SREB Detail'!GU24*'SREB Detail'!GV24)+('SREB Detail'!II24*'SREB Detail'!IJ24))/CK27</f>
        <v>74927.830614805527</v>
      </c>
      <c r="BM27" s="55">
        <f>(('SREB Detail'!AS24*'SREB Detail'!AT24)+('SREB Detail'!CG24*'SREB Detail'!CH24)+('SREB Detail'!DU24*'SREB Detail'!DV24)+('SREB Detail'!FI24*'SREB Detail'!FJ24)+('SREB Detail'!GW24*'SREB Detail'!GX24)+('SREB Detail'!IK24*'SREB Detail'!IL24))/CL27</f>
        <v>76512.172373766691</v>
      </c>
      <c r="BN27" s="55">
        <f>(('SREB Detail'!AU24*'SREB Detail'!AV24)+('SREB Detail'!CI24*'SREB Detail'!CJ24)+('SREB Detail'!DW24*'SREB Detail'!DX24)+('SREB Detail'!FK24*'SREB Detail'!FL24)+('SREB Detail'!GY24*'SREB Detail'!GZ24)+('SREB Detail'!IM24*'SREB Detail'!IN24))/CM27</f>
        <v>81075.026865671636</v>
      </c>
      <c r="BO27" s="55">
        <f>IF(CN27&gt;0,(('SREB Detail'!AX24*'SREB Detail'!AW24)+('SREB Detail'!CL24*'SREB Detail'!CK24)+('SREB Detail'!DZ24*'SREB Detail'!DY24)+('SREB Detail'!FN24*'SREB Detail'!FM24)+('SREB Detail'!HB24*'SREB Detail'!HA24)+('SREB Detail'!IP24*'SREB Detail'!IO24))/CN27,0)</f>
        <v>81047.81087470449</v>
      </c>
      <c r="BP27" s="55">
        <f>(('SREB Detail'!AY24*'SREB Detail'!AZ24)+('SREB Detail'!CM24*'SREB Detail'!CN24)+('SREB Detail'!EA24*'SREB Detail'!EB24)+('SREB Detail'!FO24*'SREB Detail'!FP24)+('SREB Detail'!HD24*'SREB Detail'!HB24)+('SREB Detail'!IR24*'SREB Detail'!IQ24))/CO27</f>
        <v>82579.959720730403</v>
      </c>
      <c r="BQ27" s="55">
        <f>(('SREB Detail'!BB24*'SREB Detail'!BA24)+('SREB Detail'!CP24*'SREB Detail'!CO24)+('SREB Detail'!ED24*'SREB Detail'!EC24)+('SREB Detail'!FR24*'SREB Detail'!FQ24)+('SREB Detail'!HF24*'SREB Detail'!HE24)+('SREB Detail'!IS24*'SREB Detail'!IT24))/CP27</f>
        <v>89898.719193020719</v>
      </c>
      <c r="BR27" s="28">
        <f>'SREB Detail'!E24</f>
        <v>85704.984375</v>
      </c>
      <c r="BS27" s="28">
        <f>'SREB Detail'!G24</f>
        <v>87163.02701181767</v>
      </c>
      <c r="BT27" s="28">
        <f>'SREB Detail'!I24</f>
        <v>87414.403431101266</v>
      </c>
      <c r="BU27" s="28">
        <f>'SREB Detail'!K24</f>
        <v>0</v>
      </c>
      <c r="BV27" s="28">
        <f>'SREB Detail'!M24</f>
        <v>0</v>
      </c>
      <c r="BW27" s="28">
        <f>'SREB Detail'!O24</f>
        <v>89953.608073582014</v>
      </c>
      <c r="BX27" s="28">
        <f>'SREB Detail'!Q24</f>
        <v>0</v>
      </c>
      <c r="BY27" s="28">
        <f>'SREB Detail'!S24</f>
        <v>100020.98610145935</v>
      </c>
      <c r="BZ27" s="210">
        <f>'SREB Detail'!V24+'SREB Detail'!BJ24+'SREB Detail'!CX24+'SREB Detail'!EL24+'SREB Detail'!FZ24+'SREB Detail'!HN24</f>
        <v>1189</v>
      </c>
      <c r="CA27" s="55">
        <f>'SREB Detail'!X24+'SREB Detail'!BL24+'SREB Detail'!CZ24+'SREB Detail'!EN24+'SREB Detail'!GB24+'SREB Detail'!HP24</f>
        <v>1345</v>
      </c>
      <c r="CB27" s="55">
        <f>'SREB Detail'!Z24+'SREB Detail'!BN24+'SREB Detail'!DB24+'SREB Detail'!EP24+'SREB Detail'!GD24+'SREB Detail'!HR24</f>
        <v>1279</v>
      </c>
      <c r="CC27" s="55">
        <f>'SREB Detail'!AB24+'SREB Detail'!BP24+'SREB Detail'!DD24+'SREB Detail'!ER24+'SREB Detail'!GF24+'SREB Detail'!HT24</f>
        <v>1453</v>
      </c>
      <c r="CD27" s="55">
        <f>('SREB Detail'!AD24+'SREB Detail'!BR24+'SREB Detail'!DF24+'SREB Detail'!ET24+'SREB Detail'!GH24+'SREB Detail'!HV24)</f>
        <v>1457</v>
      </c>
      <c r="CE27" s="55">
        <f>('SREB Detail'!AF24+'SREB Detail'!BT24+'SREB Detail'!DH24+'SREB Detail'!EV24+'SREB Detail'!GJ24+'SREB Detail'!HX24)</f>
        <v>1572</v>
      </c>
      <c r="CF27" s="55">
        <f>('SREB Detail'!AH24+'SREB Detail'!BV24+'SREB Detail'!DJ24+'SREB Detail'!EX24+'SREB Detail'!GL24+'SREB Detail'!HZ24)</f>
        <v>1614</v>
      </c>
      <c r="CG27" s="55">
        <f>('SREB Detail'!AJ24+'SREB Detail'!BX24+'SREB Detail'!DL24+'SREB Detail'!EZ24+'SREB Detail'!GN24+'SREB Detail'!IB24)</f>
        <v>1775</v>
      </c>
      <c r="CH27" s="55">
        <f>('SREB Detail'!AL24+'SREB Detail'!BZ24+'SREB Detail'!DN24+'SREB Detail'!FB24+'SREB Detail'!GP24+'SREB Detail'!ID24)</f>
        <v>1769</v>
      </c>
      <c r="CI27" s="55">
        <f>('SREB Detail'!AN24+'SREB Detail'!CB24+'SREB Detail'!DP24+'SREB Detail'!FD24+'SREB Detail'!GR24+'SREB Detail'!IF24)</f>
        <v>1776</v>
      </c>
      <c r="CJ27" s="55">
        <f>('SREB Detail'!AP24+'SREB Detail'!CD24+'SREB Detail'!DR24+'SREB Detail'!FF24+'SREB Detail'!GT24+'SREB Detail'!IH24)</f>
        <v>1356</v>
      </c>
      <c r="CK27" s="55">
        <f>('SREB Detail'!AR24+'SREB Detail'!CF24+'SREB Detail'!DT24+'SREB Detail'!FH24+'SREB Detail'!GV24+'SREB Detail'!IJ24)</f>
        <v>1594</v>
      </c>
      <c r="CL27" s="55">
        <f>('SREB Detail'!AT24+'SREB Detail'!CH24+'SREB Detail'!DV24+'SREB Detail'!FJ24+'SREB Detail'!GX24+'SREB Detail'!IL24)</f>
        <v>1723</v>
      </c>
      <c r="CM27" s="55">
        <f>('SREB Detail'!AV24+'SREB Detail'!CJ24+'SREB Detail'!DX24+'SREB Detail'!FL24+'SREB Detail'!GZ24+'SREB Detail'!IN24)</f>
        <v>1675</v>
      </c>
      <c r="CN27" s="55">
        <f>'SREB Detail'!AX24+'SREB Detail'!CL24+'SREB Detail'!DZ24+'SREB Detail'!FN24+'SREB Detail'!HB24+'SREB Detail'!IP24</f>
        <v>1692</v>
      </c>
      <c r="CO27" s="55">
        <f>'SREB Detail'!AZ24+'SREB Detail'!CN24+'SREB Detail'!EB24+'SREB Detail'!FP24+'SREB Detail'!HD24+'SREB Detail'!IR24</f>
        <v>1862</v>
      </c>
      <c r="CP27" s="55">
        <f>'SREB Detail'!BB24+'SREB Detail'!CP24+'SREB Detail'!ED24+'SREB Detail'!FR24+'SREB Detail'!HF24+'SREB Detail'!IT24</f>
        <v>1834</v>
      </c>
      <c r="CQ27" s="55">
        <f>'SREB Detail'!F24</f>
        <v>1792</v>
      </c>
      <c r="CR27" s="55">
        <f>'SREB Detail'!H24</f>
        <v>1777</v>
      </c>
      <c r="CS27" s="55">
        <f>'SREB Detail'!J24</f>
        <v>1807</v>
      </c>
      <c r="CT27" s="55">
        <f>'SREB Detail'!L24</f>
        <v>0</v>
      </c>
      <c r="CU27" s="55">
        <f>'SREB Detail'!N24</f>
        <v>0</v>
      </c>
      <c r="CV27" s="55">
        <f>'SREB Detail'!P24</f>
        <v>1957</v>
      </c>
      <c r="CW27" s="55">
        <f>'SREB Detail'!R24</f>
        <v>0</v>
      </c>
      <c r="CX27" s="55">
        <f>'SREB Detail'!T24</f>
        <v>1439</v>
      </c>
      <c r="CY27" s="32">
        <f>'West Detail'!E24</f>
        <v>83092.561576354681</v>
      </c>
      <c r="CZ27" s="28">
        <f>'West Detail'!G24</f>
        <v>81982.862745098042</v>
      </c>
      <c r="DA27" s="28">
        <f>'West Detail'!I24</f>
        <v>85570.260204081627</v>
      </c>
      <c r="DB27" s="28">
        <f>'West Detail'!K24</f>
        <v>0</v>
      </c>
      <c r="DC27" s="28">
        <f>'West Detail'!M24</f>
        <v>0</v>
      </c>
      <c r="DD27" s="28">
        <f>'West Detail'!O24</f>
        <v>90264.192640692636</v>
      </c>
      <c r="DE27" s="28">
        <f>'West Detail'!Q24</f>
        <v>0</v>
      </c>
      <c r="DF27" s="28">
        <f>'West Detail'!S24</f>
        <v>102066.89027431421</v>
      </c>
      <c r="DG27" s="32">
        <f>'West Detail'!F24</f>
        <v>406</v>
      </c>
      <c r="DH27" s="28">
        <f>'West Detail'!H24</f>
        <v>357</v>
      </c>
      <c r="DI27" s="28">
        <f>'West Detail'!J24</f>
        <v>392</v>
      </c>
      <c r="DJ27" s="28">
        <f>'West Detail'!L24</f>
        <v>0</v>
      </c>
      <c r="DK27" s="28">
        <f>'West Detail'!N24</f>
        <v>0</v>
      </c>
      <c r="DL27" s="28">
        <f>'West Detail'!P24</f>
        <v>462</v>
      </c>
      <c r="DM27" s="28">
        <f>'West Detail'!R24</f>
        <v>0</v>
      </c>
      <c r="DN27" s="28">
        <f>'West Detail'!T24</f>
        <v>401</v>
      </c>
      <c r="DO27" s="32">
        <f>'Midwest Detail'!E24</f>
        <v>84509.390660592253</v>
      </c>
      <c r="DP27" s="28">
        <f>'Midwest Detail'!G24</f>
        <v>84618.58149779735</v>
      </c>
      <c r="DQ27" s="28">
        <f>'Midwest Detail'!I24</f>
        <v>87918.015053763447</v>
      </c>
      <c r="DR27" s="28">
        <f>'Midwest Detail'!K24</f>
        <v>0</v>
      </c>
      <c r="DS27" s="28">
        <f>'Midwest Detail'!M24</f>
        <v>0</v>
      </c>
      <c r="DT27" s="28">
        <f>'Midwest Detail'!O24</f>
        <v>91934.002116402116</v>
      </c>
      <c r="DU27" s="28">
        <f>'Midwest Detail'!Q24</f>
        <v>0</v>
      </c>
      <c r="DV27" s="28">
        <f>'Midwest Detail'!S24</f>
        <v>101783.85217391304</v>
      </c>
      <c r="DW27" s="376">
        <f>'Midwest Detail'!F24</f>
        <v>878</v>
      </c>
      <c r="DX27" s="377">
        <f>'Midwest Detail'!H24</f>
        <v>908</v>
      </c>
      <c r="DY27" s="377">
        <f>'Midwest Detail'!J24</f>
        <v>930</v>
      </c>
      <c r="DZ27" s="377">
        <f>'Midwest Detail'!L24</f>
        <v>0</v>
      </c>
      <c r="EA27" s="377">
        <f>'Midwest Detail'!N24</f>
        <v>0</v>
      </c>
      <c r="EB27" s="377">
        <f>'Midwest Detail'!P24</f>
        <v>945</v>
      </c>
      <c r="EC27" s="377">
        <f>'Midwest Detail'!R24</f>
        <v>0</v>
      </c>
      <c r="ED27" s="377">
        <f>'Midwest Detail'!T24</f>
        <v>805</v>
      </c>
      <c r="EE27" s="32">
        <f>'Northeast Detail'!E24</f>
        <v>88258.288359788363</v>
      </c>
      <c r="EF27" s="28">
        <f>'Northeast Detail'!G24</f>
        <v>90210.425149700604</v>
      </c>
      <c r="EG27" s="28">
        <f>'Northeast Detail'!I24</f>
        <v>95933.209726443776</v>
      </c>
      <c r="EH27" s="28">
        <f>'Northeast Detail'!K24</f>
        <v>0</v>
      </c>
      <c r="EI27" s="28">
        <f>'Northeast Detail'!M24</f>
        <v>0</v>
      </c>
      <c r="EJ27" s="28">
        <f>'Northeast Detail'!O24</f>
        <v>95455.625429553271</v>
      </c>
      <c r="EK27" s="28">
        <f>'Northeast Detail'!Q24</f>
        <v>0</v>
      </c>
      <c r="EL27" s="28">
        <f>'Northeast Detail'!S24</f>
        <v>104795.9718875502</v>
      </c>
      <c r="EM27" s="376">
        <f>'Northeast Detail'!F24</f>
        <v>378</v>
      </c>
      <c r="EN27" s="377">
        <f>'Northeast Detail'!H24</f>
        <v>334</v>
      </c>
      <c r="EO27" s="377">
        <f>'Northeast Detail'!J24</f>
        <v>329</v>
      </c>
      <c r="EP27" s="377">
        <f>'Northeast Detail'!L24</f>
        <v>0</v>
      </c>
      <c r="EQ27" s="377">
        <f>'Northeast Detail'!N24</f>
        <v>0</v>
      </c>
      <c r="ER27" s="377">
        <f>'Northeast Detail'!P24</f>
        <v>291</v>
      </c>
      <c r="ES27" s="377">
        <f>'Northeast Detail'!R24</f>
        <v>0</v>
      </c>
      <c r="ET27" s="377">
        <f>'Northeast Detail'!T24</f>
        <v>249</v>
      </c>
    </row>
    <row r="28" spans="1:150">
      <c r="A28" s="11" t="s">
        <v>48</v>
      </c>
      <c r="B28" s="11" t="s">
        <v>49</v>
      </c>
      <c r="C28" s="55">
        <f>(('US Detail'!U25*'US Detail'!V25)+('US Detail'!BI25*'US Detail'!BJ25)+('US Detail'!CW25*'US Detail'!CX25)+('US Detail'!EK25*'US Detail'!EL25)+('US Detail'!FY25*'US Detail'!FZ25)+('US Detail'!HM25*'US Detail'!HN25))/AB28</f>
        <v>59358.324719701013</v>
      </c>
      <c r="D28" s="55">
        <f>(('US Detail'!W25*'US Detail'!X25)+('US Detail'!BK25*'US Detail'!BL25)+('US Detail'!CY25*'US Detail'!CZ25)+('US Detail'!EM25*'US Detail'!EN25)+('US Detail'!GA25*'US Detail'!GB25)+('US Detail'!HO25*'US Detail'!HP25))/AC28</f>
        <v>60607.266143911438</v>
      </c>
      <c r="E28" s="55">
        <f>(('US Detail'!Y25*'US Detail'!Z25)+('US Detail'!BM25*'US Detail'!BN25)+('US Detail'!DA25*'US Detail'!DB25)+('US Detail'!EO25*'US Detail'!EP25)+('US Detail'!GC25*'US Detail'!GD25)+('US Detail'!HQ25*'US Detail'!HR25))/AD28</f>
        <v>63950.761369391272</v>
      </c>
      <c r="F28" s="55">
        <f>(('US Detail'!AA25*'US Detail'!AB25)+('US Detail'!BO25*'US Detail'!BP25)+('US Detail'!DC25*'US Detail'!DD25)+('US Detail'!EQ25*'US Detail'!ER25)+('US Detail'!GE25*'US Detail'!GF25)+('US Detail'!HS25*'US Detail'!HT25))/AE28</f>
        <v>65068.005847373635</v>
      </c>
      <c r="G28" s="55">
        <f>(('US Detail'!AC25*'US Detail'!AD25)+('US Detail'!BQ25*'US Detail'!BR25)+('US Detail'!DE25*'US Detail'!DF25)+('US Detail'!ES25*'US Detail'!ET25)+('US Detail'!GG25*'US Detail'!GH25)+('US Detail'!HU25*'US Detail'!HV25))/AF28</f>
        <v>67347.681615711685</v>
      </c>
      <c r="H28" s="55">
        <f>(('US Detail'!AE25*'US Detail'!AF25)+('US Detail'!BS25*'US Detail'!BT25)+('US Detail'!DG25*'US Detail'!DH25)+('US Detail'!EU25*'US Detail'!EV25)+('US Detail'!GI25*'US Detail'!GJ25)+('US Detail'!HW25*'US Detail'!HX25))/AG28</f>
        <v>70314.09852999603</v>
      </c>
      <c r="I28" s="55">
        <f>(('US Detail'!AG25*'US Detail'!AH25)+('US Detail'!BU25*'US Detail'!BV25)+('US Detail'!DI25*'US Detail'!DJ25)+('US Detail'!EW25*'US Detail'!EX25)+('US Detail'!GK25*'US Detail'!GL25)+('US Detail'!HY25*'US Detail'!HZ25))/AH28</f>
        <v>73405.657717455921</v>
      </c>
      <c r="J28" s="55">
        <f>(('US Detail'!AI25*'US Detail'!AJ25)+('US Detail'!BW25*'US Detail'!BX25)+('US Detail'!DK25*'US Detail'!DL25)+('US Detail'!EY25*'US Detail'!EZ25)+('US Detail'!GM25*'US Detail'!GN25)+('US Detail'!IA25*'US Detail'!IB25))/AI28</f>
        <v>76646.79013157895</v>
      </c>
      <c r="K28" s="55">
        <f>(('US Detail'!AL25*'US Detail'!AK25)+('US Detail'!BZ25*'US Detail'!BY25)+('US Detail'!DN25*'US Detail'!DM25)+('US Detail'!FB25*'US Detail'!FA25)+('US Detail'!GP25*'US Detail'!GO25)+('US Detail'!ID25*'US Detail'!IC25))/AJ28</f>
        <v>79965.673642533933</v>
      </c>
      <c r="L28" s="55">
        <f>(('US Detail'!AM25*'US Detail'!AN25)+('US Detail'!CA25*'US Detail'!CB25)+('US Detail'!DO25*'US Detail'!DP25)+('US Detail'!FC25*'US Detail'!FD25)+('US Detail'!GQ25*'US Detail'!GR25)+('US Detail'!IE25*'US Detail'!IF25))/AK28</f>
        <v>82962.309798129005</v>
      </c>
      <c r="M28" s="55">
        <f>(('US Detail'!AO25*'US Detail'!AP25)+('US Detail'!CC25*'US Detail'!CD25)+('US Detail'!DQ25*'US Detail'!DR25)+('US Detail'!FE25*'US Detail'!FF25)+('US Detail'!GS25*'US Detail'!GT25)+('US Detail'!IG25*'US Detail'!IH25))/AL28</f>
        <v>81862.476493011432</v>
      </c>
      <c r="N28" s="55">
        <f>(('US Detail'!AQ25*'US Detail'!AR25)+('US Detail'!CE25*'US Detail'!CF25)+('US Detail'!DS25*'US Detail'!DT25)+('US Detail'!FG25*'US Detail'!FH25)+('US Detail'!GU25*'US Detail'!GV25)+('US Detail'!II25*'US Detail'!IJ25))/AM28</f>
        <v>84565.796416938116</v>
      </c>
      <c r="O28" s="55">
        <f>(('US Detail'!AS25*'US Detail'!AT25)+('US Detail'!CG25*'US Detail'!CH25)+('US Detail'!DU25*'US Detail'!DV25)+('US Detail'!FI25*'US Detail'!FJ25)+('US Detail'!GW25*'US Detail'!GX25)+('US Detail'!IK25*'US Detail'!IL25))/AN28</f>
        <v>87064.638192510058</v>
      </c>
      <c r="P28" s="55">
        <f>(('US Detail'!AV25*'US Detail'!AU25)+('US Detail'!CJ25*'US Detail'!CI25)+('US Detail'!DX25*'US Detail'!DW25)+('US Detail'!FL25*'US Detail'!FK25)+('US Detail'!GZ25*'US Detail'!GY25)+('US Detail'!IN25*'US Detail'!IM25))/AO28</f>
        <v>90531.083839450759</v>
      </c>
      <c r="Q28" s="55">
        <f>(('US Detail'!AX25*'US Detail'!AW25)+('US Detail'!CL25*'US Detail'!CK25)+('US Detail'!DZ25*'US Detail'!DY25)+('US Detail'!FN25*'US Detail'!FM25)+('US Detail'!HB25*'US Detail'!HA25)+('US Detail'!IP25*'US Detail'!IO25))/AP28</f>
        <v>91751.551218824854</v>
      </c>
      <c r="R28" s="55">
        <f>(('US Detail'!AY25*'US Detail'!AZ25)+('US Detail'!CM25*'US Detail'!CN25)+('US Detail'!EA25*'US Detail'!EB25)+('US Detail'!FO25*'US Detail'!FP25)+('US Detail'!HC25*'US Detail'!HD25)+('US Detail'!IQ25*'US Detail'!IR25))/AQ28</f>
        <v>95329.08375442143</v>
      </c>
      <c r="S28" s="55">
        <f>(('US Detail'!BB25*'US Detail'!BA25)+('US Detail'!CP25*'US Detail'!CO25)+('US Detail'!ED25*'US Detail'!EC25)+('US Detail'!FR25*'US Detail'!FQ25)+('US Detail'!HF25*'US Detail'!HE25)+('US Detail'!IT25*'US Detail'!IS25))/AR28</f>
        <v>98631.388703036544</v>
      </c>
      <c r="T28" s="28">
        <f>'US Detail'!E25</f>
        <v>95138.880949224447</v>
      </c>
      <c r="U28" s="28">
        <f>'US Detail'!G25</f>
        <v>96881.309257236484</v>
      </c>
      <c r="V28" s="28">
        <f>'US Detail'!I25</f>
        <v>99055.870284740813</v>
      </c>
      <c r="W28" s="28">
        <f>'US Detail'!K25</f>
        <v>0</v>
      </c>
      <c r="X28" s="28">
        <f>'US Detail'!M25</f>
        <v>0</v>
      </c>
      <c r="Y28" s="28">
        <f>'US Detail'!O25</f>
        <v>101030.73607621441</v>
      </c>
      <c r="Z28" s="28">
        <f>'US Detail'!Q25</f>
        <v>0</v>
      </c>
      <c r="AA28" s="28">
        <f>'US Detail'!S25</f>
        <v>104527.80764050447</v>
      </c>
      <c r="AB28" s="54">
        <f>'US Detail'!V25+'US Detail'!BJ25+'US Detail'!CX25+'US Detail'!EL25+'US Detail'!FZ25+'US Detail'!HN25</f>
        <v>9365</v>
      </c>
      <c r="AC28" s="55">
        <f>'US Detail'!X25+'US Detail'!BL25+'US Detail'!CZ25+'US Detail'!EN25+'US Detail'!GB25+'US Detail'!HP25</f>
        <v>8672</v>
      </c>
      <c r="AD28" s="55">
        <f>'US Detail'!Z25+'US Detail'!BN25+'US Detail'!DB25+'US Detail'!EP25+'US Detail'!GD25+'US Detail'!HR25</f>
        <v>9873</v>
      </c>
      <c r="AE28" s="55">
        <f>'US Detail'!AB25+'US Detail'!BP25+'US Detail'!DD25+'US Detail'!ER25+'US Detail'!GF25+'US Detail'!HT25</f>
        <v>10090</v>
      </c>
      <c r="AF28" s="55">
        <f>('US Detail'!AD25+'US Detail'!BR25+'US Detail'!DF25+'US Detail'!ET25+'US Detail'!GH25+'US Detail'!HV25)</f>
        <v>9878</v>
      </c>
      <c r="AG28" s="55">
        <f>('US Detail'!AF25+'US Detail'!BT25+'US Detail'!DH25+'US Detail'!EV25+'US Detail'!GJ25+'US Detail'!HX25)</f>
        <v>10068</v>
      </c>
      <c r="AH28" s="55">
        <f>('US Detail'!AH25+'US Detail'!BV25+'US Detail'!DJ25+'US Detail'!EX25+'US Detail'!GL25+'US Detail'!HZ25)</f>
        <v>10094</v>
      </c>
      <c r="AI28" s="55">
        <f>('US Detail'!AJ25+'US Detail'!BX25+'US Detail'!DL25+'US Detail'!EZ25+'US Detail'!GN25+'US Detail'!IB25)</f>
        <v>10640</v>
      </c>
      <c r="AJ28" s="55">
        <f>('US Detail'!AL25+'US Detail'!BZ25+'US Detail'!DN25+'US Detail'!FB25+'US Detail'!GP25+'US Detail'!ID25)</f>
        <v>10608</v>
      </c>
      <c r="AK28" s="55">
        <f>('US Detail'!AN25+'US Detail'!CB25+'US Detail'!DP25+'US Detail'!FD25+'US Detail'!GR25+'US Detail'!IF25)</f>
        <v>10155</v>
      </c>
      <c r="AL28" s="55">
        <f>('US Detail'!AP25+'US Detail'!CD25+'US Detail'!DR25+'US Detail'!FF25+'US Detail'!GT25+'US Detail'!IH25)</f>
        <v>1574</v>
      </c>
      <c r="AM28" s="55">
        <f>('US Detail'!AR25+'US Detail'!CF25+'US Detail'!DT25+'US Detail'!FH25+'US Detail'!GV25+'US Detail'!IJ25)</f>
        <v>6754</v>
      </c>
      <c r="AN28" s="55">
        <f>('US Detail'!AT25+'US Detail'!CH25+'US Detail'!DV25+'US Detail'!FJ25+'US Detail'!GX25+'US Detail'!IL25)</f>
        <v>3231</v>
      </c>
      <c r="AO28" s="55">
        <f>('US Detail'!AV25+'US Detail'!CJ25+'US Detail'!DX25+'US Detail'!FL25+'US Detail'!GZ25+'US Detail'!IN25)</f>
        <v>7574</v>
      </c>
      <c r="AP28" s="55">
        <f>'US Detail'!AX25+'US Detail'!CL25+'US Detail'!DZ25+'US Detail'!FN25+'US Detail'!HB25+'US Detail'!IP25</f>
        <v>7097</v>
      </c>
      <c r="AQ28" s="55">
        <f>'US Detail'!AZ25+'US Detail'!CN25+'US Detail'!EB25+'US Detail'!FP25+'US Detail'!HD25+'US Detail'!IR25</f>
        <v>7916</v>
      </c>
      <c r="AR28" s="55">
        <f>'US Detail'!BB25+'US Detail'!CP25+'US Detail'!ED25+'US Detail'!FR25+'US Detail'!HF25+'US Detail'!IT25</f>
        <v>7772</v>
      </c>
      <c r="AS28" s="55">
        <f>'US Detail'!F25</f>
        <v>7543</v>
      </c>
      <c r="AT28" s="55">
        <f>'US Detail'!H25</f>
        <v>7324</v>
      </c>
      <c r="AU28" s="55">
        <f>'US Detail'!J25</f>
        <v>8218</v>
      </c>
      <c r="AV28" s="55">
        <f>'US Detail'!L25</f>
        <v>0</v>
      </c>
      <c r="AW28" s="55">
        <f>'US Detail'!N25</f>
        <v>0</v>
      </c>
      <c r="AX28" s="55">
        <f>'US Detail'!P25</f>
        <v>9552</v>
      </c>
      <c r="AY28" s="55">
        <f>'US Detail'!R25</f>
        <v>0</v>
      </c>
      <c r="AZ28" s="55">
        <f>'US Detail'!T25</f>
        <v>8167</v>
      </c>
      <c r="BA28" s="210">
        <f>(('SREB Detail'!U25*'SREB Detail'!V25)+('SREB Detail'!BI25*'SREB Detail'!BJ25)+('SREB Detail'!CW25*'SREB Detail'!CX25)+('SREB Detail'!EK25*'SREB Detail'!EL25)+('SREB Detail'!FY25*'SREB Detail'!FZ25)+('SREB Detail'!HM25*'SREB Detail'!HN25))/BZ28</f>
        <v>57181.521473889705</v>
      </c>
      <c r="BB28" s="55">
        <f>(('SREB Detail'!W25*'SREB Detail'!X25)+('SREB Detail'!BK25*'SREB Detail'!BL25)+('SREB Detail'!CY25*'SREB Detail'!CZ25)+('SREB Detail'!EM25*'SREB Detail'!EN25)+('SREB Detail'!GA25*'SREB Detail'!GB25)+('SREB Detail'!HO25*'SREB Detail'!HP25))/CA28</f>
        <v>58337.069761847488</v>
      </c>
      <c r="BC28" s="55">
        <f>(('SREB Detail'!Y25*'SREB Detail'!Z25)+('SREB Detail'!BM25*'SREB Detail'!BN25)+('SREB Detail'!DA25*'SREB Detail'!DB25)+('SREB Detail'!EO25*'SREB Detail'!EP25)+('SREB Detail'!GC25*'SREB Detail'!GD25)+('SREB Detail'!HQ25*'SREB Detail'!HR25))/CB28</f>
        <v>60851.271839671121</v>
      </c>
      <c r="BD28" s="55">
        <f>(('SREB Detail'!AA25*'SREB Detail'!AB25)+('SREB Detail'!BO25*'SREB Detail'!BP25)+('SREB Detail'!DC25*'SREB Detail'!DD25)+('SREB Detail'!EQ25*'SREB Detail'!ER25)+('SREB Detail'!GE25*'SREB Detail'!GF25)+('SREB Detail'!HS25*'SREB Detail'!HT25))/CC28</f>
        <v>62283.750280962013</v>
      </c>
      <c r="BE28" s="55">
        <f>(('SREB Detail'!AC25*'SREB Detail'!AD25)+('SREB Detail'!BQ25*'SREB Detail'!BR25)+('SREB Detail'!DE25*'SREB Detail'!DF25)+('SREB Detail'!ES25*'SREB Detail'!ET25)+('SREB Detail'!GG25*'SREB Detail'!GH25)+('SREB Detail'!HU25*'SREB Detail'!HV25))/CD28</f>
        <v>65135.223759541987</v>
      </c>
      <c r="BF28" s="55">
        <f>(('SREB Detail'!AE25*'SREB Detail'!AF25)+('SREB Detail'!BS25*'SREB Detail'!BT25)+('SREB Detail'!DG25*'SREB Detail'!DH25)+('SREB Detail'!EU25*'SREB Detail'!EV25)+('SREB Detail'!GI25*'SREB Detail'!GJ25)+('SREB Detail'!HW25*'SREB Detail'!HX25))/CE28</f>
        <v>68180.784877293831</v>
      </c>
      <c r="BG28" s="55">
        <f>(('SREB Detail'!AG25*'SREB Detail'!AH25)+('SREB Detail'!BU25*'SREB Detail'!BV25)+('SREB Detail'!DI25*'SREB Detail'!DJ25)+('SREB Detail'!EW25*'SREB Detail'!EX25)+('SREB Detail'!GK25*'SREB Detail'!GL25)+('SREB Detail'!HY25*'SREB Detail'!HZ25))/CF28</f>
        <v>70656.445842068482</v>
      </c>
      <c r="BH28" s="55">
        <f>(('SREB Detail'!AI25*'SREB Detail'!AJ25)+('SREB Detail'!BW25*'SREB Detail'!BX25)+('SREB Detail'!DK25*'SREB Detail'!DL25)+('SREB Detail'!EY25*'SREB Detail'!EZ25)+('SREB Detail'!GM25*'SREB Detail'!GN25)+('SREB Detail'!IA25*'SREB Detail'!IB25))/CG28</f>
        <v>73696.964648696419</v>
      </c>
      <c r="BI28" s="55">
        <f>(('SREB Detail'!AL25*'SREB Detail'!AK25)+('SREB Detail'!BZ25*'SREB Detail'!BY25)+('SREB Detail'!DN25*'SREB Detail'!DM25)+('SREB Detail'!FB25*'SREB Detail'!FA25)+('SREB Detail'!GP25*'SREB Detail'!GO25)+('SREB Detail'!ID25*'SREB Detail'!IC25))/CH28</f>
        <v>77811.070044361433</v>
      </c>
      <c r="BJ28" s="55">
        <f>(('SREB Detail'!AM25*'SREB Detail'!AN25)+('SREB Detail'!CA25*'SREB Detail'!CB25)+('SREB Detail'!DO25*'SREB Detail'!DP25)+('SREB Detail'!FC25*'SREB Detail'!FD25)+('SREB Detail'!GQ25*'SREB Detail'!GR25)+('SREB Detail'!IE25*'SREB Detail'!IF25))/CI28</f>
        <v>79966.969380654147</v>
      </c>
      <c r="BK28" s="55">
        <f>(('SREB Detail'!AO25*'SREB Detail'!AP25)+('SREB Detail'!CC25*'SREB Detail'!CD25)+('SREB Detail'!DQ25*'SREB Detail'!DR25)+('SREB Detail'!FE25*'SREB Detail'!FF25)+('SREB Detail'!GS25*'SREB Detail'!GT25)+('SREB Detail'!IG25*'SREB Detail'!IH25))/CJ28</f>
        <v>84148.37800252845</v>
      </c>
      <c r="BL28" s="55">
        <f>(('SREB Detail'!AQ25*'SREB Detail'!AR25)+('SREB Detail'!CE25*'SREB Detail'!CF25)+('SREB Detail'!DS25*'SREB Detail'!DT25)+('SREB Detail'!FG25*'SREB Detail'!FH25)+('SREB Detail'!GU25*'SREB Detail'!GV25)+('SREB Detail'!II25*'SREB Detail'!IJ25))/CK28</f>
        <v>85965.349107395858</v>
      </c>
      <c r="BM28" s="55">
        <f>(('SREB Detail'!AS25*'SREB Detail'!AT25)+('SREB Detail'!CG25*'SREB Detail'!CH25)+('SREB Detail'!DU25*'SREB Detail'!DV25)+('SREB Detail'!FI25*'SREB Detail'!FJ25)+('SREB Detail'!GW25*'SREB Detail'!GX25)+('SREB Detail'!IK25*'SREB Detail'!IL25))/CL28</f>
        <v>87064.638192510058</v>
      </c>
      <c r="BN28" s="55">
        <f>(('SREB Detail'!AU25*'SREB Detail'!AV25)+('SREB Detail'!CI25*'SREB Detail'!CJ25)+('SREB Detail'!DW25*'SREB Detail'!DX25)+('SREB Detail'!FK25*'SREB Detail'!FL25)+('SREB Detail'!GY25*'SREB Detail'!GZ25)+('SREB Detail'!IM25*'SREB Detail'!IN25))/CM28</f>
        <v>91687.600170261067</v>
      </c>
      <c r="BO28" s="55">
        <f>IF(CN28&gt;0,(('SREB Detail'!AX25*'SREB Detail'!AW25)+('SREB Detail'!CL25*'SREB Detail'!CK25)+('SREB Detail'!DZ25*'SREB Detail'!DY25)+('SREB Detail'!FN25*'SREB Detail'!FM25)+('SREB Detail'!HB25*'SREB Detail'!HA25)+('SREB Detail'!IP25*'SREB Detail'!IO25))/CN28,0)</f>
        <v>92382.780525502312</v>
      </c>
      <c r="BP28" s="55">
        <f>(('SREB Detail'!AY25*'SREB Detail'!AZ25)+('SREB Detail'!CM25*'SREB Detail'!CN25)+('SREB Detail'!EA25*'SREB Detail'!EB25)+('SREB Detail'!FO25*'SREB Detail'!FP25)+('SREB Detail'!HD25*'SREB Detail'!HB25)+('SREB Detail'!IR25*'SREB Detail'!IQ25))/CO28</f>
        <v>96816.930499712806</v>
      </c>
      <c r="BQ28" s="55">
        <f>(('SREB Detail'!BB25*'SREB Detail'!BA25)+('SREB Detail'!CP25*'SREB Detail'!CO25)+('SREB Detail'!ED25*'SREB Detail'!EC25)+('SREB Detail'!FR25*'SREB Detail'!FQ25)+('SREB Detail'!HF25*'SREB Detail'!HE25)+('SREB Detail'!IS25*'SREB Detail'!IT25))/CP28</f>
        <v>98256.672821069777</v>
      </c>
      <c r="BR28" s="28">
        <f>'SREB Detail'!E25</f>
        <v>96148.163542515627</v>
      </c>
      <c r="BS28" s="28">
        <f>'SREB Detail'!G25</f>
        <v>97661.854238258878</v>
      </c>
      <c r="BT28" s="28">
        <f>'SREB Detail'!I25</f>
        <v>98739.465822784812</v>
      </c>
      <c r="BU28" s="28">
        <f>'SREB Detail'!K25</f>
        <v>0</v>
      </c>
      <c r="BV28" s="28">
        <f>'SREB Detail'!M25</f>
        <v>0</v>
      </c>
      <c r="BW28" s="28">
        <f>'SREB Detail'!O25</f>
        <v>99868.370447450579</v>
      </c>
      <c r="BX28" s="28">
        <f>'SREB Detail'!Q25</f>
        <v>0</v>
      </c>
      <c r="BY28" s="28">
        <f>'SREB Detail'!S25</f>
        <v>103936.83065223749</v>
      </c>
      <c r="BZ28" s="210">
        <f>'SREB Detail'!V25+'SREB Detail'!BJ25+'SREB Detail'!CX25+'SREB Detail'!EL25+'SREB Detail'!FZ25+'SREB Detail'!HN25</f>
        <v>4098</v>
      </c>
      <c r="CA28" s="55">
        <f>'SREB Detail'!X25+'SREB Detail'!BL25+'SREB Detail'!CZ25+'SREB Detail'!EN25+'SREB Detail'!GB25+'SREB Detail'!HP25</f>
        <v>4157</v>
      </c>
      <c r="CB28" s="55">
        <f>'SREB Detail'!Z25+'SREB Detail'!BN25+'SREB Detail'!DB25+'SREB Detail'!EP25+'SREB Detail'!GD25+'SREB Detail'!HR25</f>
        <v>3892</v>
      </c>
      <c r="CC28" s="55">
        <f>'SREB Detail'!AB25+'SREB Detail'!BP25+'SREB Detail'!DD25+'SREB Detail'!ER25+'SREB Detail'!GF25+'SREB Detail'!HT25</f>
        <v>4449</v>
      </c>
      <c r="CD28" s="55">
        <f>('SREB Detail'!AD25+'SREB Detail'!BR25+'SREB Detail'!DF25+'SREB Detail'!ET25+'SREB Detail'!GH25+'SREB Detail'!HV25)</f>
        <v>4192</v>
      </c>
      <c r="CE28" s="55">
        <f>('SREB Detail'!AF25+'SREB Detail'!BT25+'SREB Detail'!DH25+'SREB Detail'!EV25+'SREB Detail'!GJ25+'SREB Detail'!HX25)</f>
        <v>4523</v>
      </c>
      <c r="CF28" s="55">
        <f>('SREB Detail'!AH25+'SREB Detail'!BV25+'SREB Detail'!DJ25+'SREB Detail'!EX25+'SREB Detail'!GL25+'SREB Detail'!HZ25)</f>
        <v>4293</v>
      </c>
      <c r="CG28" s="55">
        <f>('SREB Detail'!AJ25+'SREB Detail'!BX25+'SREB Detail'!DL25+'SREB Detail'!EZ25+'SREB Detail'!GN25+'SREB Detail'!IB25)</f>
        <v>4526</v>
      </c>
      <c r="CH28" s="55">
        <f>('SREB Detail'!AL25+'SREB Detail'!BZ25+'SREB Detail'!DN25+'SREB Detail'!FB25+'SREB Detail'!GP25+'SREB Detail'!ID25)</f>
        <v>4283</v>
      </c>
      <c r="CI28" s="55">
        <f>('SREB Detail'!AN25+'SREB Detail'!CB25+'SREB Detail'!DP25+'SREB Detail'!FD25+'SREB Detail'!GR25+'SREB Detail'!IF25)</f>
        <v>4311</v>
      </c>
      <c r="CJ28" s="55">
        <f>('SREB Detail'!AP25+'SREB Detail'!CD25+'SREB Detail'!DR25+'SREB Detail'!FF25+'SREB Detail'!GT25+'SREB Detail'!IH25)</f>
        <v>791</v>
      </c>
      <c r="CK28" s="55">
        <f>('SREB Detail'!AR25+'SREB Detail'!CF25+'SREB Detail'!DT25+'SREB Detail'!FH25+'SREB Detail'!GV25+'SREB Detail'!IJ25)</f>
        <v>3529</v>
      </c>
      <c r="CL28" s="55">
        <f>('SREB Detail'!AT25+'SREB Detail'!CH25+'SREB Detail'!DV25+'SREB Detail'!FJ25+'SREB Detail'!GX25+'SREB Detail'!IL25)</f>
        <v>3231</v>
      </c>
      <c r="CM28" s="55">
        <f>('SREB Detail'!AV25+'SREB Detail'!CJ25+'SREB Detail'!DX25+'SREB Detail'!FL25+'SREB Detail'!GZ25+'SREB Detail'!IN25)</f>
        <v>3524</v>
      </c>
      <c r="CN28" s="55">
        <f>'SREB Detail'!AX25+'SREB Detail'!CL25+'SREB Detail'!DZ25+'SREB Detail'!FN25+'SREB Detail'!HB25+'SREB Detail'!IP25</f>
        <v>3235</v>
      </c>
      <c r="CO28" s="55">
        <f>'SREB Detail'!AZ25+'SREB Detail'!CN25+'SREB Detail'!EB25+'SREB Detail'!FP25+'SREB Detail'!HD25+'SREB Detail'!IR25</f>
        <v>3482</v>
      </c>
      <c r="CP28" s="55">
        <f>'SREB Detail'!BB25+'SREB Detail'!CP25+'SREB Detail'!ED25+'SREB Detail'!FR25+'SREB Detail'!HF25+'SREB Detail'!IT25</f>
        <v>3683</v>
      </c>
      <c r="CQ28" s="55">
        <f>'SREB Detail'!F25</f>
        <v>3681</v>
      </c>
      <c r="CR28" s="55">
        <f>'SREB Detail'!H25</f>
        <v>3492</v>
      </c>
      <c r="CS28" s="55">
        <f>'SREB Detail'!J25</f>
        <v>3950</v>
      </c>
      <c r="CT28" s="55">
        <f>'SREB Detail'!L25</f>
        <v>0</v>
      </c>
      <c r="CU28" s="55">
        <f>'SREB Detail'!N25</f>
        <v>0</v>
      </c>
      <c r="CV28" s="55">
        <f>'SREB Detail'!P25</f>
        <v>4805</v>
      </c>
      <c r="CW28" s="55">
        <f>'SREB Detail'!R25</f>
        <v>0</v>
      </c>
      <c r="CX28" s="55">
        <f>'SREB Detail'!T25</f>
        <v>3419</v>
      </c>
      <c r="CY28" s="32">
        <f>'West Detail'!E25</f>
        <v>89703.313432835814</v>
      </c>
      <c r="CZ28" s="28">
        <f>'West Detail'!G25</f>
        <v>91409.8</v>
      </c>
      <c r="DA28" s="28">
        <f>'West Detail'!I25</f>
        <v>93268.74703557312</v>
      </c>
      <c r="DB28" s="28">
        <f>'West Detail'!K25</f>
        <v>0</v>
      </c>
      <c r="DC28" s="28">
        <f>'West Detail'!M25</f>
        <v>0</v>
      </c>
      <c r="DD28" s="28">
        <f>'West Detail'!O25</f>
        <v>96391.089965397929</v>
      </c>
      <c r="DE28" s="28">
        <f>'West Detail'!Q25</f>
        <v>0</v>
      </c>
      <c r="DF28" s="28">
        <f>'West Detail'!S25</f>
        <v>101205.03882657463</v>
      </c>
      <c r="DG28" s="32">
        <f>'West Detail'!F25</f>
        <v>1072</v>
      </c>
      <c r="DH28" s="28">
        <f>'West Detail'!H25</f>
        <v>1080</v>
      </c>
      <c r="DI28" s="28">
        <f>'West Detail'!J25</f>
        <v>1265</v>
      </c>
      <c r="DJ28" s="28">
        <f>'West Detail'!L25</f>
        <v>0</v>
      </c>
      <c r="DK28" s="28">
        <f>'West Detail'!N25</f>
        <v>0</v>
      </c>
      <c r="DL28" s="28">
        <f>'West Detail'!P25</f>
        <v>1445</v>
      </c>
      <c r="DM28" s="28">
        <f>'West Detail'!R25</f>
        <v>0</v>
      </c>
      <c r="DN28" s="28">
        <f>'West Detail'!T25</f>
        <v>1159</v>
      </c>
      <c r="DO28" s="32">
        <f>'Midwest Detail'!E25</f>
        <v>95397.47713342763</v>
      </c>
      <c r="DP28" s="28">
        <f>'Midwest Detail'!G25</f>
        <v>96772.797479747969</v>
      </c>
      <c r="DQ28" s="28">
        <f>'Midwest Detail'!I25</f>
        <v>101741.94582299421</v>
      </c>
      <c r="DR28" s="28">
        <f>'Midwest Detail'!K25</f>
        <v>0</v>
      </c>
      <c r="DS28" s="28">
        <f>'Midwest Detail'!M25</f>
        <v>0</v>
      </c>
      <c r="DT28" s="28">
        <f>'Midwest Detail'!O25</f>
        <v>104506.49824150058</v>
      </c>
      <c r="DU28" s="28">
        <f>'Midwest Detail'!Q25</f>
        <v>0</v>
      </c>
      <c r="DV28" s="28">
        <f>'Midwest Detail'!S25</f>
        <v>105754.93752206142</v>
      </c>
      <c r="DW28" s="376">
        <f>'Midwest Detail'!F25</f>
        <v>2121</v>
      </c>
      <c r="DX28" s="377">
        <f>'Midwest Detail'!H25</f>
        <v>2222</v>
      </c>
      <c r="DY28" s="377">
        <f>'Midwest Detail'!J25</f>
        <v>2418</v>
      </c>
      <c r="DZ28" s="377">
        <f>'Midwest Detail'!L25</f>
        <v>0</v>
      </c>
      <c r="EA28" s="377">
        <f>'Midwest Detail'!N25</f>
        <v>0</v>
      </c>
      <c r="EB28" s="377">
        <f>'Midwest Detail'!P25</f>
        <v>2559</v>
      </c>
      <c r="EC28" s="377">
        <f>'Midwest Detail'!R25</f>
        <v>0</v>
      </c>
      <c r="ED28" s="377">
        <f>'Midwest Detail'!T25</f>
        <v>2833</v>
      </c>
      <c r="EE28" s="32">
        <f>'Northeast Detail'!E25</f>
        <v>104355.21136767318</v>
      </c>
      <c r="EF28" s="28">
        <f>'Northeast Detail'!G25</f>
        <v>104143.3213610586</v>
      </c>
      <c r="EG28" s="28">
        <f>'Northeast Detail'!I25</f>
        <v>106260.24868651488</v>
      </c>
      <c r="EH28" s="28">
        <f>'Northeast Detail'!K25</f>
        <v>0</v>
      </c>
      <c r="EI28" s="28">
        <f>'Northeast Detail'!M25</f>
        <v>0</v>
      </c>
      <c r="EJ28" s="28">
        <f>'Northeast Detail'!O25</f>
        <v>108139.36530324401</v>
      </c>
      <c r="EK28" s="28">
        <f>'Northeast Detail'!Q25</f>
        <v>0</v>
      </c>
      <c r="EL28" s="28">
        <f>'Northeast Detail'!S25</f>
        <v>108428.56050069541</v>
      </c>
      <c r="EM28" s="376">
        <f>'Northeast Detail'!F25</f>
        <v>563</v>
      </c>
      <c r="EN28" s="377">
        <f>'Northeast Detail'!H25</f>
        <v>529</v>
      </c>
      <c r="EO28" s="377">
        <f>'Northeast Detail'!J25</f>
        <v>571</v>
      </c>
      <c r="EP28" s="377">
        <f>'Northeast Detail'!L25</f>
        <v>0</v>
      </c>
      <c r="EQ28" s="377">
        <f>'Northeast Detail'!N25</f>
        <v>0</v>
      </c>
      <c r="ER28" s="377">
        <f>'Northeast Detail'!P25</f>
        <v>709</v>
      </c>
      <c r="ES28" s="377">
        <f>'Northeast Detail'!R25</f>
        <v>0</v>
      </c>
      <c r="ET28" s="377">
        <f>'Northeast Detail'!T25</f>
        <v>719</v>
      </c>
    </row>
    <row r="29" spans="1:150">
      <c r="A29" s="11" t="s">
        <v>50</v>
      </c>
      <c r="B29" s="11" t="s">
        <v>51</v>
      </c>
      <c r="C29" s="55">
        <f>(('US Detail'!U26*'US Detail'!V26)+('US Detail'!BI26*'US Detail'!BJ26)+('US Detail'!CW26*'US Detail'!CX26)+('US Detail'!EK26*'US Detail'!EL26)+('US Detail'!FY26*'US Detail'!FZ26)+('US Detail'!HM26*'US Detail'!HN26))/AB29</f>
        <v>43724.701214574896</v>
      </c>
      <c r="D29" s="55">
        <f>(('US Detail'!W26*'US Detail'!X26)+('US Detail'!BK26*'US Detail'!BL26)+('US Detail'!CY26*'US Detail'!CZ26)+('US Detail'!EM26*'US Detail'!EN26)+('US Detail'!GA26*'US Detail'!GB26)+('US Detail'!HO26*'US Detail'!HP26))/AC29</f>
        <v>43854.608006042297</v>
      </c>
      <c r="E29" s="55">
        <f>(('US Detail'!Y26*'US Detail'!Z26)+('US Detail'!BM26*'US Detail'!BN26)+('US Detail'!DA26*'US Detail'!DB26)+('US Detail'!EO26*'US Detail'!EP26)+('US Detail'!GC26*'US Detail'!GD26)+('US Detail'!HQ26*'US Detail'!HR26))/AD29</f>
        <v>45486.427233429393</v>
      </c>
      <c r="F29" s="55">
        <f>(('US Detail'!AA26*'US Detail'!AB26)+('US Detail'!BO26*'US Detail'!BP26)+('US Detail'!DC26*'US Detail'!DD26)+('US Detail'!EQ26*'US Detail'!ER26)+('US Detail'!GE26*'US Detail'!GF26)+('US Detail'!HS26*'US Detail'!HT26))/AE29</f>
        <v>46334.247391952311</v>
      </c>
      <c r="G29" s="55">
        <f>(('US Detail'!AC26*'US Detail'!AD26)+('US Detail'!BQ26*'US Detail'!BR26)+('US Detail'!DE26*'US Detail'!DF26)+('US Detail'!ES26*'US Detail'!ET26)+('US Detail'!GG26*'US Detail'!GH26)+('US Detail'!HU26*'US Detail'!HV26))/AF29</f>
        <v>48653.049103663288</v>
      </c>
      <c r="H29" s="55">
        <f>(('US Detail'!AE26*'US Detail'!AF26)+('US Detail'!BS26*'US Detail'!BT26)+('US Detail'!DG26*'US Detail'!DH26)+('US Detail'!EU26*'US Detail'!EV26)+('US Detail'!GI26*'US Detail'!GJ26)+('US Detail'!HW26*'US Detail'!HX26))/AG29</f>
        <v>49515.239736070384</v>
      </c>
      <c r="I29" s="55">
        <f>(('US Detail'!AG26*'US Detail'!AH26)+('US Detail'!BU26*'US Detail'!BV26)+('US Detail'!DI26*'US Detail'!DJ26)+('US Detail'!EW26*'US Detail'!EX26)+('US Detail'!GK26*'US Detail'!GL26)+('US Detail'!HY26*'US Detail'!HZ26))/AH29</f>
        <v>51108.670926517574</v>
      </c>
      <c r="J29" s="55">
        <f>(('US Detail'!AI26*'US Detail'!AJ26)+('US Detail'!BW26*'US Detail'!BX26)+('US Detail'!DK26*'US Detail'!DL26)+('US Detail'!EY26*'US Detail'!EZ26)+('US Detail'!GM26*'US Detail'!GN26)+('US Detail'!IA26*'US Detail'!IB26))/AI29</f>
        <v>53122.968874700717</v>
      </c>
      <c r="K29" s="55">
        <f>(('US Detail'!AL26*'US Detail'!AK26)+('US Detail'!BZ26*'US Detail'!BY26)+('US Detail'!DN26*'US Detail'!DM26)+('US Detail'!FB26*'US Detail'!FA26)+('US Detail'!GP26*'US Detail'!GO26)+('US Detail'!ID26*'US Detail'!IC26))/AJ29</f>
        <v>54752.139740967963</v>
      </c>
      <c r="L29" s="55">
        <f>(('US Detail'!AM26*'US Detail'!AN26)+('US Detail'!CA26*'US Detail'!CB26)+('US Detail'!DO26*'US Detail'!DP26)+('US Detail'!FC26*'US Detail'!FD26)+('US Detail'!GQ26*'US Detail'!GR26)+('US Detail'!IE26*'US Detail'!IF26))/AK29</f>
        <v>57116.5</v>
      </c>
      <c r="M29" s="55">
        <f>(('US Detail'!AO26*'US Detail'!AP26)+('US Detail'!CC26*'US Detail'!CD26)+('US Detail'!DQ26*'US Detail'!DR26)+('US Detail'!FE26*'US Detail'!FF26)+('US Detail'!GS26*'US Detail'!GT26)+('US Detail'!IG26*'US Detail'!IH26))/AL29</f>
        <v>57603.988627748295</v>
      </c>
      <c r="N29" s="55">
        <f>(('US Detail'!AQ26*'US Detail'!AR26)+('US Detail'!CE26*'US Detail'!CF26)+('US Detail'!DS26*'US Detail'!DT26)+('US Detail'!FG26*'US Detail'!FH26)+('US Detail'!GU26*'US Detail'!GV26)+('US Detail'!II26*'US Detail'!IJ26))/AM29</f>
        <v>58764.953879941437</v>
      </c>
      <c r="O29" s="55">
        <f>(('US Detail'!AS26*'US Detail'!AT26)+('US Detail'!CG26*'US Detail'!CH26)+('US Detail'!DU26*'US Detail'!DV26)+('US Detail'!FI26*'US Detail'!FJ26)+('US Detail'!GW26*'US Detail'!GX26)+('US Detail'!IK26*'US Detail'!IL26))/AN29</f>
        <v>59626.293402777781</v>
      </c>
      <c r="P29" s="55">
        <f>(('US Detail'!AV26*'US Detail'!AU26)+('US Detail'!CJ26*'US Detail'!CI26)+('US Detail'!DX26*'US Detail'!DW26)+('US Detail'!FL26*'US Detail'!FK26)+('US Detail'!GZ26*'US Detail'!GY26)+('US Detail'!IN26*'US Detail'!IM26))/AO29</f>
        <v>63625.578912466844</v>
      </c>
      <c r="Q29" s="55">
        <f>(('US Detail'!AX26*'US Detail'!AW26)+('US Detail'!CL26*'US Detail'!CK26)+('US Detail'!DZ26*'US Detail'!DY26)+('US Detail'!FN26*'US Detail'!FM26)+('US Detail'!HB26*'US Detail'!HA26)+('US Detail'!IP26*'US Detail'!IO26))/AP29</f>
        <v>62699.619222303743</v>
      </c>
      <c r="R29" s="55">
        <f>(('US Detail'!AY26*'US Detail'!AZ26)+('US Detail'!CM26*'US Detail'!CN26)+('US Detail'!EA26*'US Detail'!EB26)+('US Detail'!FO26*'US Detail'!FP26)+('US Detail'!HC26*'US Detail'!HD26)+('US Detail'!IQ26*'US Detail'!IR26))/AQ29</f>
        <v>65742.639639639645</v>
      </c>
      <c r="S29" s="55">
        <f>(('US Detail'!BB26*'US Detail'!BA26)+('US Detail'!CP26*'US Detail'!CO26)+('US Detail'!ED26*'US Detail'!EC26)+('US Detail'!FR26*'US Detail'!FQ26)+('US Detail'!HF26*'US Detail'!HE26)+('US Detail'!IT26*'US Detail'!IS26))/AR29</f>
        <v>68683.982332155472</v>
      </c>
      <c r="T29" s="28">
        <f>'US Detail'!E26</f>
        <v>69249.006046863185</v>
      </c>
      <c r="U29" s="28">
        <f>'US Detail'!G26</f>
        <v>68954.821949347664</v>
      </c>
      <c r="V29" s="28">
        <f>'US Detail'!I26</f>
        <v>70922.125822970003</v>
      </c>
      <c r="W29" s="28">
        <f>'US Detail'!K26</f>
        <v>0</v>
      </c>
      <c r="X29" s="28">
        <f>'US Detail'!M26</f>
        <v>0</v>
      </c>
      <c r="Y29" s="28">
        <f>'US Detail'!O26</f>
        <v>74246.762204724408</v>
      </c>
      <c r="Z29" s="28">
        <f>'US Detail'!Q26</f>
        <v>0</v>
      </c>
      <c r="AA29" s="28">
        <f>'US Detail'!S26</f>
        <v>84431.668810289382</v>
      </c>
      <c r="AB29" s="54">
        <f>'US Detail'!V26+'US Detail'!BJ26+'US Detail'!CX26+'US Detail'!EL26+'US Detail'!FZ26+'US Detail'!HN26</f>
        <v>1235</v>
      </c>
      <c r="AC29" s="55">
        <f>'US Detail'!X26+'US Detail'!BL26+'US Detail'!CZ26+'US Detail'!EN26+'US Detail'!GB26+'US Detail'!HP26</f>
        <v>1324</v>
      </c>
      <c r="AD29" s="55">
        <f>'US Detail'!Z26+'US Detail'!BN26+'US Detail'!DB26+'US Detail'!EP26+'US Detail'!GD26+'US Detail'!HR26</f>
        <v>1388</v>
      </c>
      <c r="AE29" s="55">
        <f>'US Detail'!AB26+'US Detail'!BP26+'US Detail'!DD26+'US Detail'!ER26+'US Detail'!GF26+'US Detail'!HT26</f>
        <v>1342</v>
      </c>
      <c r="AF29" s="55">
        <f>('US Detail'!AD26+'US Detail'!BR26+'US Detail'!DF26+'US Detail'!ET26+'US Detail'!GH26+'US Detail'!HV26)</f>
        <v>1283</v>
      </c>
      <c r="AG29" s="55">
        <f>('US Detail'!AF26+'US Detail'!BT26+'US Detail'!DH26+'US Detail'!EV26+'US Detail'!GJ26+'US Detail'!HX26)</f>
        <v>1364</v>
      </c>
      <c r="AH29" s="55">
        <f>('US Detail'!AH26+'US Detail'!BV26+'US Detail'!DJ26+'US Detail'!EX26+'US Detail'!GL26+'US Detail'!HZ26)</f>
        <v>1252</v>
      </c>
      <c r="AI29" s="55">
        <f>('US Detail'!AJ26+'US Detail'!BX26+'US Detail'!DL26+'US Detail'!EZ26+'US Detail'!GN26+'US Detail'!IB26)</f>
        <v>1253</v>
      </c>
      <c r="AJ29" s="55">
        <f>('US Detail'!AL26+'US Detail'!BZ26+'US Detail'!DN26+'US Detail'!FB26+'US Detail'!GP26+'US Detail'!ID26)</f>
        <v>1467</v>
      </c>
      <c r="AK29" s="55">
        <f>('US Detail'!AN26+'US Detail'!CB26+'US Detail'!DP26+'US Detail'!FD26+'US Detail'!GR26+'US Detail'!IF26)</f>
        <v>1484</v>
      </c>
      <c r="AL29" s="55">
        <f>('US Detail'!AP26+'US Detail'!CD26+'US Detail'!DR26+'US Detail'!FF26+'US Detail'!GT26+'US Detail'!IH26)</f>
        <v>1319</v>
      </c>
      <c r="AM29" s="55">
        <f>('US Detail'!AR26+'US Detail'!CF26+'US Detail'!DT26+'US Detail'!FH26+'US Detail'!GV26+'US Detail'!IJ26)</f>
        <v>1366</v>
      </c>
      <c r="AN29" s="55">
        <f>('US Detail'!AT26+'US Detail'!CH26+'US Detail'!DV26+'US Detail'!FJ26+'US Detail'!GX26+'US Detail'!IL26)</f>
        <v>576</v>
      </c>
      <c r="AO29" s="55">
        <f>('US Detail'!AV26+'US Detail'!CJ26+'US Detail'!DX26+'US Detail'!FL26+'US Detail'!GZ26+'US Detail'!IN26)</f>
        <v>1508</v>
      </c>
      <c r="AP29" s="55">
        <f>'US Detail'!AX26+'US Detail'!CL26+'US Detail'!DZ26+'US Detail'!FN26+'US Detail'!HB26+'US Detail'!IP26</f>
        <v>1363</v>
      </c>
      <c r="AQ29" s="55">
        <f>'US Detail'!AZ26+'US Detail'!CN26+'US Detail'!EB26+'US Detail'!FP26+'US Detail'!HD26+'US Detail'!IR26</f>
        <v>1443</v>
      </c>
      <c r="AR29" s="55">
        <f>'US Detail'!BB26+'US Detail'!CP26+'US Detail'!ED26+'US Detail'!FR26+'US Detail'!HF26+'US Detail'!IT26</f>
        <v>1415</v>
      </c>
      <c r="AS29" s="55">
        <f>'US Detail'!F26</f>
        <v>1323</v>
      </c>
      <c r="AT29" s="55">
        <f>'US Detail'!H26</f>
        <v>1303</v>
      </c>
      <c r="AU29" s="55">
        <f>'US Detail'!J26</f>
        <v>1367</v>
      </c>
      <c r="AV29" s="55">
        <f>'US Detail'!L26</f>
        <v>0</v>
      </c>
      <c r="AW29" s="55">
        <f>'US Detail'!N26</f>
        <v>0</v>
      </c>
      <c r="AX29" s="55">
        <f>'US Detail'!P26</f>
        <v>1270</v>
      </c>
      <c r="AY29" s="55">
        <f>'US Detail'!R26</f>
        <v>0</v>
      </c>
      <c r="AZ29" s="55">
        <f>'US Detail'!T26</f>
        <v>933</v>
      </c>
      <c r="BA29" s="210">
        <f>(('SREB Detail'!U26*'SREB Detail'!V26)+('SREB Detail'!BI26*'SREB Detail'!BJ26)+('SREB Detail'!CW26*'SREB Detail'!CX26)+('SREB Detail'!EK26*'SREB Detail'!EL26)+('SREB Detail'!FY26*'SREB Detail'!FZ26)+('SREB Detail'!HM26*'SREB Detail'!HN26))/BZ29</f>
        <v>41133.198300283286</v>
      </c>
      <c r="BB29" s="55">
        <f>(('SREB Detail'!W26*'SREB Detail'!X26)+('SREB Detail'!BK26*'SREB Detail'!BL26)+('SREB Detail'!CY26*'SREB Detail'!CZ26)+('SREB Detail'!EM26*'SREB Detail'!EN26)+('SREB Detail'!GA26*'SREB Detail'!GB26)+('SREB Detail'!HO26*'SREB Detail'!HP26))/CA29</f>
        <v>41307.360887096773</v>
      </c>
      <c r="BC29" s="55">
        <f>(('SREB Detail'!Y26*'SREB Detail'!Z26)+('SREB Detail'!BM26*'SREB Detail'!BN26)+('SREB Detail'!DA26*'SREB Detail'!DB26)+('SREB Detail'!EO26*'SREB Detail'!EP26)+('SREB Detail'!GC26*'SREB Detail'!GD26)+('SREB Detail'!HQ26*'SREB Detail'!HR26))/CB29</f>
        <v>43097.806060606061</v>
      </c>
      <c r="BD29" s="55">
        <f>(('SREB Detail'!AA26*'SREB Detail'!AB26)+('SREB Detail'!BO26*'SREB Detail'!BP26)+('SREB Detail'!DC26*'SREB Detail'!DD26)+('SREB Detail'!EQ26*'SREB Detail'!ER26)+('SREB Detail'!GE26*'SREB Detail'!GF26)+('SREB Detail'!HS26*'SREB Detail'!HT26))/CC29</f>
        <v>44200.97644927536</v>
      </c>
      <c r="BE29" s="55">
        <f>(('SREB Detail'!AC26*'SREB Detail'!AD26)+('SREB Detail'!BQ26*'SREB Detail'!BR26)+('SREB Detail'!DE26*'SREB Detail'!DF26)+('SREB Detail'!ES26*'SREB Detail'!ET26)+('SREB Detail'!GG26*'SREB Detail'!GH26)+('SREB Detail'!HU26*'SREB Detail'!HV26))/CD29</f>
        <v>47136.144814090017</v>
      </c>
      <c r="BF29" s="55">
        <f>(('SREB Detail'!AE26*'SREB Detail'!AF26)+('SREB Detail'!BS26*'SREB Detail'!BT26)+('SREB Detail'!DG26*'SREB Detail'!DH26)+('SREB Detail'!EU26*'SREB Detail'!EV26)+('SREB Detail'!GI26*'SREB Detail'!GJ26)+('SREB Detail'!HW26*'SREB Detail'!HX26))/CE29</f>
        <v>47936.799621928163</v>
      </c>
      <c r="BG29" s="55">
        <f>(('SREB Detail'!AG26*'SREB Detail'!AH26)+('SREB Detail'!BU26*'SREB Detail'!BV26)+('SREB Detail'!DI26*'SREB Detail'!DJ26)+('SREB Detail'!EW26*'SREB Detail'!EX26)+('SREB Detail'!GK26*'SREB Detail'!GL26)+('SREB Detail'!HY26*'SREB Detail'!HZ26))/CF29</f>
        <v>50019.291497975712</v>
      </c>
      <c r="BH29" s="55">
        <f>(('SREB Detail'!AI26*'SREB Detail'!AJ26)+('SREB Detail'!BW26*'SREB Detail'!BX26)+('SREB Detail'!DK26*'SREB Detail'!DL26)+('SREB Detail'!EY26*'SREB Detail'!EZ26)+('SREB Detail'!GM26*'SREB Detail'!GN26)+('SREB Detail'!IA26*'SREB Detail'!IB26))/CG29</f>
        <v>52076.185528756956</v>
      </c>
      <c r="BI29" s="55">
        <f>(('SREB Detail'!AL26*'SREB Detail'!AK26)+('SREB Detail'!BZ26*'SREB Detail'!BY26)+('SREB Detail'!DN26*'SREB Detail'!DM26)+('SREB Detail'!FB26*'SREB Detail'!FA26)+('SREB Detail'!GP26*'SREB Detail'!GO26)+('SREB Detail'!ID26*'SREB Detail'!IC26))/CH29</f>
        <v>54548.311444652907</v>
      </c>
      <c r="BJ29" s="55">
        <f>(('SREB Detail'!AM26*'SREB Detail'!AN26)+('SREB Detail'!CA26*'SREB Detail'!CB26)+('SREB Detail'!DO26*'SREB Detail'!DP26)+('SREB Detail'!FC26*'SREB Detail'!FD26)+('SREB Detail'!GQ26*'SREB Detail'!GR26)+('SREB Detail'!IE26*'SREB Detail'!IF26))/CI29</f>
        <v>57019.383877159307</v>
      </c>
      <c r="BK29" s="55">
        <f>(('SREB Detail'!AO26*'SREB Detail'!AP26)+('SREB Detail'!CC26*'SREB Detail'!CD26)+('SREB Detail'!DQ26*'SREB Detail'!DR26)+('SREB Detail'!FE26*'SREB Detail'!FF26)+('SREB Detail'!GS26*'SREB Detail'!GT26)+('SREB Detail'!IG26*'SREB Detail'!IH26))/CJ29</f>
        <v>58347.354748603349</v>
      </c>
      <c r="BL29" s="55">
        <f>(('SREB Detail'!AQ26*'SREB Detail'!AR26)+('SREB Detail'!CE26*'SREB Detail'!CF26)+('SREB Detail'!DS26*'SREB Detail'!DT26)+('SREB Detail'!FG26*'SREB Detail'!FH26)+('SREB Detail'!GU26*'SREB Detail'!GV26)+('SREB Detail'!II26*'SREB Detail'!IJ26))/CK29</f>
        <v>58157.468127490043</v>
      </c>
      <c r="BM29" s="55">
        <f>(('SREB Detail'!AS26*'SREB Detail'!AT26)+('SREB Detail'!CG26*'SREB Detail'!CH26)+('SREB Detail'!DU26*'SREB Detail'!DV26)+('SREB Detail'!FI26*'SREB Detail'!FJ26)+('SREB Detail'!GW26*'SREB Detail'!GX26)+('SREB Detail'!IK26*'SREB Detail'!IL26))/CL29</f>
        <v>59626.293402777781</v>
      </c>
      <c r="BN29" s="55">
        <f>(('SREB Detail'!AU26*'SREB Detail'!AV26)+('SREB Detail'!CI26*'SREB Detail'!CJ26)+('SREB Detail'!DW26*'SREB Detail'!DX26)+('SREB Detail'!FK26*'SREB Detail'!FL26)+('SREB Detail'!GY26*'SREB Detail'!GZ26)+('SREB Detail'!IM26*'SREB Detail'!IN26))/CM29</f>
        <v>63785.583018867925</v>
      </c>
      <c r="BO29" s="55">
        <f>IF(CN29&gt;0,(('SREB Detail'!AX26*'SREB Detail'!AW26)+('SREB Detail'!CL26*'SREB Detail'!CK26)+('SREB Detail'!DZ26*'SREB Detail'!DY26)+('SREB Detail'!FN26*'SREB Detail'!FM26)+('SREB Detail'!HB26*'SREB Detail'!HA26)+('SREB Detail'!IP26*'SREB Detail'!IO26))/CN29,0)</f>
        <v>64821.72</v>
      </c>
      <c r="BP29" s="55">
        <f>(('SREB Detail'!AY26*'SREB Detail'!AZ26)+('SREB Detail'!CM26*'SREB Detail'!CN26)+('SREB Detail'!EA26*'SREB Detail'!EB26)+('SREB Detail'!FO26*'SREB Detail'!FP26)+('SREB Detail'!HD26*'SREB Detail'!HB26)+('SREB Detail'!IR26*'SREB Detail'!IQ26))/CO29</f>
        <v>68832.11704312115</v>
      </c>
      <c r="BQ29" s="55">
        <f>(('SREB Detail'!BB26*'SREB Detail'!BA26)+('SREB Detail'!CP26*'SREB Detail'!CO26)+('SREB Detail'!ED26*'SREB Detail'!EC26)+('SREB Detail'!FR26*'SREB Detail'!FQ26)+('SREB Detail'!HF26*'SREB Detail'!HE26)+('SREB Detail'!IS26*'SREB Detail'!IT26))/CP29</f>
        <v>70286.109278350516</v>
      </c>
      <c r="BR29" s="28">
        <f>'SREB Detail'!E26</f>
        <v>69076.598425196848</v>
      </c>
      <c r="BS29" s="28">
        <f>'SREB Detail'!G26</f>
        <v>70273.207547169804</v>
      </c>
      <c r="BT29" s="28">
        <f>'SREB Detail'!I26</f>
        <v>70609.100000000006</v>
      </c>
      <c r="BU29" s="28">
        <f>'SREB Detail'!K26</f>
        <v>0</v>
      </c>
      <c r="BV29" s="28">
        <f>'SREB Detail'!M26</f>
        <v>0</v>
      </c>
      <c r="BW29" s="28">
        <f>'SREB Detail'!O26</f>
        <v>75466.503816793891</v>
      </c>
      <c r="BX29" s="28">
        <f>'SREB Detail'!Q26</f>
        <v>0</v>
      </c>
      <c r="BY29" s="28">
        <f>'SREB Detail'!S26</f>
        <v>83357.885496183211</v>
      </c>
      <c r="BZ29" s="210">
        <f>'SREB Detail'!V26+'SREB Detail'!BJ26+'SREB Detail'!CX26+'SREB Detail'!EL26+'SREB Detail'!FZ26+'SREB Detail'!HN26</f>
        <v>353</v>
      </c>
      <c r="CA29" s="55">
        <f>'SREB Detail'!X26+'SREB Detail'!BL26+'SREB Detail'!CZ26+'SREB Detail'!EN26+'SREB Detail'!GB26+'SREB Detail'!HP26</f>
        <v>496</v>
      </c>
      <c r="CB29" s="55">
        <f>'SREB Detail'!Z26+'SREB Detail'!BN26+'SREB Detail'!DB26+'SREB Detail'!EP26+'SREB Detail'!GD26+'SREB Detail'!HR26</f>
        <v>495</v>
      </c>
      <c r="CC29" s="55">
        <f>'SREB Detail'!AB26+'SREB Detail'!BP26+'SREB Detail'!DD26+'SREB Detail'!ER26+'SREB Detail'!GF26+'SREB Detail'!HT26</f>
        <v>552</v>
      </c>
      <c r="CD29" s="55">
        <f>('SREB Detail'!AD26+'SREB Detail'!BR26+'SREB Detail'!DF26+'SREB Detail'!ET26+'SREB Detail'!GH26+'SREB Detail'!HV26)</f>
        <v>511</v>
      </c>
      <c r="CE29" s="55">
        <f>('SREB Detail'!AF26+'SREB Detail'!BT26+'SREB Detail'!DH26+'SREB Detail'!EV26+'SREB Detail'!GJ26+'SREB Detail'!HX26)</f>
        <v>529</v>
      </c>
      <c r="CF29" s="55">
        <f>('SREB Detail'!AH26+'SREB Detail'!BV26+'SREB Detail'!DJ26+'SREB Detail'!EX26+'SREB Detail'!GL26+'SREB Detail'!HZ26)</f>
        <v>494</v>
      </c>
      <c r="CG29" s="55">
        <f>('SREB Detail'!AJ26+'SREB Detail'!BX26+'SREB Detail'!DL26+'SREB Detail'!EZ26+'SREB Detail'!GN26+'SREB Detail'!IB26)</f>
        <v>539</v>
      </c>
      <c r="CH29" s="55">
        <f>('SREB Detail'!AL26+'SREB Detail'!BZ26+'SREB Detail'!DN26+'SREB Detail'!FB26+'SREB Detail'!GP26+'SREB Detail'!ID26)</f>
        <v>533</v>
      </c>
      <c r="CI29" s="55">
        <f>('SREB Detail'!AN26+'SREB Detail'!CB26+'SREB Detail'!DP26+'SREB Detail'!FD26+'SREB Detail'!GR26+'SREB Detail'!IF26)</f>
        <v>521</v>
      </c>
      <c r="CJ29" s="55">
        <f>('SREB Detail'!AP26+'SREB Detail'!CD26+'SREB Detail'!DR26+'SREB Detail'!FF26+'SREB Detail'!GT26+'SREB Detail'!IH26)</f>
        <v>358</v>
      </c>
      <c r="CK29" s="55">
        <f>('SREB Detail'!AR26+'SREB Detail'!CF26+'SREB Detail'!DT26+'SREB Detail'!FH26+'SREB Detail'!GV26+'SREB Detail'!IJ26)</f>
        <v>502</v>
      </c>
      <c r="CL29" s="55">
        <f>('SREB Detail'!AT26+'SREB Detail'!CH26+'SREB Detail'!DV26+'SREB Detail'!FJ26+'SREB Detail'!GX26+'SREB Detail'!IL26)</f>
        <v>576</v>
      </c>
      <c r="CM29" s="55">
        <f>('SREB Detail'!AV26+'SREB Detail'!CJ26+'SREB Detail'!DX26+'SREB Detail'!FL26+'SREB Detail'!GZ26+'SREB Detail'!IN26)</f>
        <v>530</v>
      </c>
      <c r="CN29" s="55">
        <f>'SREB Detail'!AX26+'SREB Detail'!CL26+'SREB Detail'!DZ26+'SREB Detail'!FN26+'SREB Detail'!HB26+'SREB Detail'!IP26</f>
        <v>450</v>
      </c>
      <c r="CO29" s="55">
        <f>'SREB Detail'!AZ26+'SREB Detail'!CN26+'SREB Detail'!EB26+'SREB Detail'!FP26+'SREB Detail'!HD26+'SREB Detail'!IR26</f>
        <v>487</v>
      </c>
      <c r="CP29" s="55">
        <f>'SREB Detail'!BB26+'SREB Detail'!CP26+'SREB Detail'!ED26+'SREB Detail'!FR26+'SREB Detail'!HF26+'SREB Detail'!IT26</f>
        <v>485</v>
      </c>
      <c r="CQ29" s="55">
        <f>'SREB Detail'!F26</f>
        <v>508</v>
      </c>
      <c r="CR29" s="55">
        <f>'SREB Detail'!H26</f>
        <v>477</v>
      </c>
      <c r="CS29" s="55">
        <f>'SREB Detail'!J26</f>
        <v>520</v>
      </c>
      <c r="CT29" s="55">
        <f>'SREB Detail'!L26</f>
        <v>0</v>
      </c>
      <c r="CU29" s="55">
        <f>'SREB Detail'!N26</f>
        <v>0</v>
      </c>
      <c r="CV29" s="55">
        <f>'SREB Detail'!P26</f>
        <v>524</v>
      </c>
      <c r="CW29" s="55">
        <f>'SREB Detail'!R26</f>
        <v>0</v>
      </c>
      <c r="CX29" s="55">
        <f>'SREB Detail'!T26</f>
        <v>393</v>
      </c>
      <c r="CY29" s="32">
        <f>'West Detail'!E26</f>
        <v>66581.865030674846</v>
      </c>
      <c r="CZ29" s="28">
        <f>'West Detail'!G26</f>
        <v>64277.308370044055</v>
      </c>
      <c r="DA29" s="28">
        <f>'West Detail'!I26</f>
        <v>64840.030837004408</v>
      </c>
      <c r="DB29" s="28">
        <f>'West Detail'!K26</f>
        <v>0</v>
      </c>
      <c r="DC29" s="28">
        <f>'West Detail'!M26</f>
        <v>0</v>
      </c>
      <c r="DD29" s="28">
        <f>'West Detail'!O26</f>
        <v>65818.489690721646</v>
      </c>
      <c r="DE29" s="28">
        <f>'West Detail'!Q26</f>
        <v>0</v>
      </c>
      <c r="DF29" s="28">
        <f>'West Detail'!S26</f>
        <v>85550.943396226416</v>
      </c>
      <c r="DG29" s="32">
        <f>'West Detail'!F26</f>
        <v>163</v>
      </c>
      <c r="DH29" s="28">
        <f>'West Detail'!H26</f>
        <v>227</v>
      </c>
      <c r="DI29" s="28">
        <f>'West Detail'!J26</f>
        <v>227</v>
      </c>
      <c r="DJ29" s="28">
        <f>'West Detail'!L26</f>
        <v>0</v>
      </c>
      <c r="DK29" s="28">
        <f>'West Detail'!N26</f>
        <v>0</v>
      </c>
      <c r="DL29" s="28">
        <f>'West Detail'!P26</f>
        <v>194</v>
      </c>
      <c r="DM29" s="28">
        <f>'West Detail'!R26</f>
        <v>0</v>
      </c>
      <c r="DN29" s="28">
        <f>'West Detail'!T26</f>
        <v>53</v>
      </c>
      <c r="DO29" s="32">
        <f>'Midwest Detail'!E26</f>
        <v>68389.508503401361</v>
      </c>
      <c r="DP29" s="28">
        <f>'Midwest Detail'!G26</f>
        <v>68174.595588235301</v>
      </c>
      <c r="DQ29" s="28">
        <f>'Midwest Detail'!I26</f>
        <v>70213.450901803604</v>
      </c>
      <c r="DR29" s="28">
        <f>'Midwest Detail'!K26</f>
        <v>0</v>
      </c>
      <c r="DS29" s="28">
        <f>'Midwest Detail'!M26</f>
        <v>0</v>
      </c>
      <c r="DT29" s="28">
        <f>'Midwest Detail'!O26</f>
        <v>75597.383983572901</v>
      </c>
      <c r="DU29" s="28">
        <f>'Midwest Detail'!Q26</f>
        <v>0</v>
      </c>
      <c r="DV29" s="28">
        <f>'Midwest Detail'!S26</f>
        <v>85289.400442477883</v>
      </c>
      <c r="DW29" s="376">
        <f>'Midwest Detail'!F26</f>
        <v>588</v>
      </c>
      <c r="DX29" s="377">
        <f>'Midwest Detail'!H26</f>
        <v>544</v>
      </c>
      <c r="DY29" s="377">
        <f>'Midwest Detail'!J26</f>
        <v>499</v>
      </c>
      <c r="DZ29" s="377">
        <f>'Midwest Detail'!L26</f>
        <v>0</v>
      </c>
      <c r="EA29" s="377">
        <f>'Midwest Detail'!N26</f>
        <v>0</v>
      </c>
      <c r="EB29" s="377">
        <f>'Midwest Detail'!P26</f>
        <v>487</v>
      </c>
      <c r="EC29" s="377">
        <f>'Midwest Detail'!R26</f>
        <v>0</v>
      </c>
      <c r="ED29" s="377">
        <f>'Midwest Detail'!T26</f>
        <v>452</v>
      </c>
      <c r="EE29" s="32">
        <f>'Northeast Detail'!E26</f>
        <v>82097.028571428571</v>
      </c>
      <c r="EF29" s="28">
        <f>'Northeast Detail'!G26</f>
        <v>83364.818181818177</v>
      </c>
      <c r="EG29" s="28">
        <f>'Northeast Detail'!I26</f>
        <v>94318.477064220177</v>
      </c>
      <c r="EH29" s="28">
        <f>'Northeast Detail'!K26</f>
        <v>0</v>
      </c>
      <c r="EI29" s="28">
        <f>'Northeast Detail'!M26</f>
        <v>0</v>
      </c>
      <c r="EJ29" s="28">
        <f>'Northeast Detail'!O26</f>
        <v>75623</v>
      </c>
      <c r="EK29" s="28">
        <f>'Northeast Detail'!Q26</f>
        <v>0</v>
      </c>
      <c r="EL29" s="28">
        <f>'Northeast Detail'!S26</f>
        <v>0</v>
      </c>
      <c r="EM29" s="376">
        <f>'Northeast Detail'!F26</f>
        <v>70</v>
      </c>
      <c r="EN29" s="377">
        <f>'Northeast Detail'!H26</f>
        <v>33</v>
      </c>
      <c r="EO29" s="377">
        <f>'Northeast Detail'!J26</f>
        <v>109</v>
      </c>
      <c r="EP29" s="377">
        <f>'Northeast Detail'!L26</f>
        <v>0</v>
      </c>
      <c r="EQ29" s="377">
        <f>'Northeast Detail'!N26</f>
        <v>0</v>
      </c>
      <c r="ER29" s="377">
        <f>'Northeast Detail'!P26</f>
        <v>19</v>
      </c>
      <c r="ES29" s="377">
        <f>'Northeast Detail'!R26</f>
        <v>0</v>
      </c>
      <c r="ET29" s="377">
        <f>'Northeast Detail'!T26</f>
        <v>0</v>
      </c>
    </row>
    <row r="30" spans="1:150">
      <c r="A30" s="11" t="s">
        <v>52</v>
      </c>
      <c r="B30" s="11" t="s">
        <v>77</v>
      </c>
      <c r="C30" s="55">
        <f>(('US Detail'!U27*'US Detail'!V27)+('US Detail'!BI27*'US Detail'!BJ27)+('US Detail'!CW27*'US Detail'!CX27)+('US Detail'!EK27*'US Detail'!EL27)+('US Detail'!FY27*'US Detail'!FZ27)+('US Detail'!HM27*'US Detail'!HN27))/AB30</f>
        <v>48846.318283532972</v>
      </c>
      <c r="D30" s="55">
        <f>(('US Detail'!W27*'US Detail'!X27)+('US Detail'!BK27*'US Detail'!BL27)+('US Detail'!CY27*'US Detail'!CZ27)+('US Detail'!EM27*'US Detail'!EN27)+('US Detail'!GA27*'US Detail'!GB27)+('US Detail'!HO27*'US Detail'!HP27))/AC30</f>
        <v>49915.01541476159</v>
      </c>
      <c r="E30" s="55">
        <f>(('US Detail'!Y27*'US Detail'!Z27)+('US Detail'!BM27*'US Detail'!BN27)+('US Detail'!DA27*'US Detail'!DB27)+('US Detail'!EO27*'US Detail'!EP27)+('US Detail'!GC27*'US Detail'!GD27)+('US Detail'!HQ27*'US Detail'!HR27))/AD30</f>
        <v>52274.13557919622</v>
      </c>
      <c r="F30" s="55">
        <f>(('US Detail'!AA27*'US Detail'!AB27)+('US Detail'!BO27*'US Detail'!BP27)+('US Detail'!DC27*'US Detail'!DD27)+('US Detail'!EQ27*'US Detail'!ER27)+('US Detail'!GE27*'US Detail'!GF27)+('US Detail'!HS27*'US Detail'!HT27))/AE30</f>
        <v>53349.422472677594</v>
      </c>
      <c r="G30" s="55">
        <f>(('US Detail'!AC27*'US Detail'!AD27)+('US Detail'!BQ27*'US Detail'!BR27)+('US Detail'!DE27*'US Detail'!DF27)+('US Detail'!ES27*'US Detail'!ET27)+('US Detail'!GG27*'US Detail'!GH27)+('US Detail'!HU27*'US Detail'!HV27))/AF30</f>
        <v>55351.106776614863</v>
      </c>
      <c r="H30" s="55">
        <f>(('US Detail'!AE27*'US Detail'!AF27)+('US Detail'!BS27*'US Detail'!BT27)+('US Detail'!DG27*'US Detail'!DH27)+('US Detail'!EU27*'US Detail'!EV27)+('US Detail'!GI27*'US Detail'!GJ27)+('US Detail'!HW27*'US Detail'!HX27))/AG30</f>
        <v>56279.962512664642</v>
      </c>
      <c r="I30" s="55">
        <f>(('US Detail'!AG27*'US Detail'!AH27)+('US Detail'!BU27*'US Detail'!BV27)+('US Detail'!DI27*'US Detail'!DJ27)+('US Detail'!EW27*'US Detail'!EX27)+('US Detail'!GK27*'US Detail'!GL27)+('US Detail'!HY27*'US Detail'!HZ27))/AH30</f>
        <v>58478.861533303534</v>
      </c>
      <c r="J30" s="55">
        <f>(('US Detail'!AI27*'US Detail'!AJ27)+('US Detail'!BW27*'US Detail'!BX27)+('US Detail'!DK27*'US Detail'!DL27)+('US Detail'!EY27*'US Detail'!EZ27)+('US Detail'!GM27*'US Detail'!GN27)+('US Detail'!IA27*'US Detail'!IB27))/AI30</f>
        <v>60426.517833698032</v>
      </c>
      <c r="K30" s="55">
        <f>(('US Detail'!AL27*'US Detail'!AK27)+('US Detail'!BZ27*'US Detail'!BY27)+('US Detail'!DN27*'US Detail'!DM27)+('US Detail'!FB27*'US Detail'!FA27)+('US Detail'!GP27*'US Detail'!GO27)+('US Detail'!ID27*'US Detail'!IC27))/AJ30</f>
        <v>63398.958387799561</v>
      </c>
      <c r="L30" s="55">
        <f>(('US Detail'!AM27*'US Detail'!AN27)+('US Detail'!CA27*'US Detail'!CB27)+('US Detail'!DO27*'US Detail'!DP27)+('US Detail'!FC27*'US Detail'!FD27)+('US Detail'!GQ27*'US Detail'!GR27)+('US Detail'!IE27*'US Detail'!IF27))/AK30</f>
        <v>65760.293285825639</v>
      </c>
      <c r="M30" s="55">
        <f>(('US Detail'!AO27*'US Detail'!AP27)+('US Detail'!CC27*'US Detail'!CD27)+('US Detail'!DQ27*'US Detail'!DR27)+('US Detail'!FE27*'US Detail'!FF27)+('US Detail'!GS27*'US Detail'!GT27)+('US Detail'!IG27*'US Detail'!IH27))/AL30</f>
        <v>60952.496395674811</v>
      </c>
      <c r="N30" s="55">
        <f>(('US Detail'!AQ27*'US Detail'!AR27)+('US Detail'!CE27*'US Detail'!CF27)+('US Detail'!DS27*'US Detail'!DT27)+('US Detail'!FG27*'US Detail'!FH27)+('US Detail'!GU27*'US Detail'!GV27)+('US Detail'!II27*'US Detail'!IJ27))/AM30</f>
        <v>65492.897911832944</v>
      </c>
      <c r="O30" s="55">
        <f>(('US Detail'!AS27*'US Detail'!AT27)+('US Detail'!CG27*'US Detail'!CH27)+('US Detail'!DU27*'US Detail'!DV27)+('US Detail'!FI27*'US Detail'!FJ27)+('US Detail'!GW27*'US Detail'!GX27)+('US Detail'!IK27*'US Detail'!IL27))/AN30</f>
        <v>62507.691249117852</v>
      </c>
      <c r="P30" s="55">
        <f>(('US Detail'!AV27*'US Detail'!AU27)+('US Detail'!CJ27*'US Detail'!CI27)+('US Detail'!DX27*'US Detail'!DW27)+('US Detail'!FL27*'US Detail'!FK27)+('US Detail'!GZ27*'US Detail'!GY27)+('US Detail'!IN27*'US Detail'!IM27))/AO30</f>
        <v>69997.842531787057</v>
      </c>
      <c r="Q30" s="55">
        <f>(('US Detail'!AX27*'US Detail'!AW27)+('US Detail'!CL27*'US Detail'!CK27)+('US Detail'!DZ27*'US Detail'!DY27)+('US Detail'!FN27*'US Detail'!FM27)+('US Detail'!HB27*'US Detail'!HA27)+('US Detail'!IP27*'US Detail'!IO27))/AP30</f>
        <v>72546.462534818944</v>
      </c>
      <c r="R30" s="55">
        <f>(('US Detail'!AY27*'US Detail'!AZ27)+('US Detail'!CM27*'US Detail'!CN27)+('US Detail'!EA27*'US Detail'!EB27)+('US Detail'!FO27*'US Detail'!FP27)+('US Detail'!HC27*'US Detail'!HD27)+('US Detail'!IQ27*'US Detail'!IR27))/AQ30</f>
        <v>74732.162720732507</v>
      </c>
      <c r="S30" s="55">
        <f>(('US Detail'!BB27*'US Detail'!BA27)+('US Detail'!CP27*'US Detail'!CO27)+('US Detail'!ED27*'US Detail'!EC27)+('US Detail'!FR27*'US Detail'!FQ27)+('US Detail'!HF27*'US Detail'!HE27)+('US Detail'!IT27*'US Detail'!IS27))/AR30</f>
        <v>77456.784801961039</v>
      </c>
      <c r="T30" s="28">
        <f>'US Detail'!E27</f>
        <v>73887.002310654687</v>
      </c>
      <c r="U30" s="28">
        <f>'US Detail'!G27</f>
        <v>75183.415779345742</v>
      </c>
      <c r="V30" s="28">
        <f>'US Detail'!I27</f>
        <v>76370.018190637886</v>
      </c>
      <c r="W30" s="28">
        <f>'US Detail'!K27</f>
        <v>0</v>
      </c>
      <c r="X30" s="28">
        <f>'US Detail'!M27</f>
        <v>0</v>
      </c>
      <c r="Y30" s="28">
        <f>'US Detail'!O27</f>
        <v>79989.26726124862</v>
      </c>
      <c r="Z30" s="28">
        <f>'US Detail'!Q27</f>
        <v>0</v>
      </c>
      <c r="AA30" s="28">
        <f>'US Detail'!S27</f>
        <v>82871.842511306197</v>
      </c>
      <c r="AB30" s="54">
        <f>'US Detail'!V27+'US Detail'!BJ27+'US Detail'!CX27+'US Detail'!EL27+'US Detail'!FZ27+'US Detail'!HN27</f>
        <v>7597</v>
      </c>
      <c r="AC30" s="55">
        <f>'US Detail'!X27+'US Detail'!BL27+'US Detail'!CZ27+'US Detail'!EN27+'US Detail'!GB27+'US Detail'!HP27</f>
        <v>7655</v>
      </c>
      <c r="AD30" s="55">
        <f>'US Detail'!Z27+'US Detail'!BN27+'US Detail'!DB27+'US Detail'!EP27+'US Detail'!GD27+'US Detail'!HR27</f>
        <v>8460</v>
      </c>
      <c r="AE30" s="55">
        <f>'US Detail'!AB27+'US Detail'!BP27+'US Detail'!DD27+'US Detail'!ER27+'US Detail'!GF27+'US Detail'!HT27</f>
        <v>8784</v>
      </c>
      <c r="AF30" s="55">
        <f>('US Detail'!AD27+'US Detail'!BR27+'US Detail'!DF27+'US Detail'!ET27+'US Detail'!GH27+'US Detail'!HV27)</f>
        <v>9459</v>
      </c>
      <c r="AG30" s="55">
        <f>('US Detail'!AF27+'US Detail'!BT27+'US Detail'!DH27+'US Detail'!EV27+'US Detail'!GJ27+'US Detail'!HX27)</f>
        <v>8883</v>
      </c>
      <c r="AH30" s="55">
        <f>('US Detail'!AH27+'US Detail'!BV27+'US Detail'!DJ27+'US Detail'!EX27+'US Detail'!GL27+'US Detail'!HZ27)</f>
        <v>8948</v>
      </c>
      <c r="AI30" s="55">
        <f>('US Detail'!AJ27+'US Detail'!BX27+'US Detail'!DL27+'US Detail'!EZ27+'US Detail'!GN27+'US Detail'!IB27)</f>
        <v>9140</v>
      </c>
      <c r="AJ30" s="55">
        <f>('US Detail'!AL27+'US Detail'!BZ27+'US Detail'!DN27+'US Detail'!FB27+'US Detail'!GP27+'US Detail'!ID27)</f>
        <v>9180</v>
      </c>
      <c r="AK30" s="55">
        <f>('US Detail'!AN27+'US Detail'!CB27+'US Detail'!DP27+'US Detail'!FD27+'US Detail'!GR27+'US Detail'!IF27)</f>
        <v>8981</v>
      </c>
      <c r="AL30" s="55">
        <f>('US Detail'!AP27+'US Detail'!CD27+'US Detail'!DR27+'US Detail'!FF27+'US Detail'!GT27+'US Detail'!IH27)</f>
        <v>4994</v>
      </c>
      <c r="AM30" s="55">
        <f>('US Detail'!AR27+'US Detail'!CF27+'US Detail'!DT27+'US Detail'!FH27+'US Detail'!GV27+'US Detail'!IJ27)</f>
        <v>6465</v>
      </c>
      <c r="AN30" s="55">
        <f>('US Detail'!AT27+'US Detail'!CH27+'US Detail'!DV27+'US Detail'!FJ27+'US Detail'!GX27+'US Detail'!IL27)</f>
        <v>2834</v>
      </c>
      <c r="AO30" s="55">
        <f>('US Detail'!AV27+'US Detail'!CJ27+'US Detail'!DX27+'US Detail'!FL27+'US Detail'!GZ27+'US Detail'!IN27)</f>
        <v>7157</v>
      </c>
      <c r="AP30" s="55">
        <f>'US Detail'!AX27+'US Detail'!CL27+'US Detail'!DZ27+'US Detail'!FN27+'US Detail'!HB27+'US Detail'!IP27</f>
        <v>7180</v>
      </c>
      <c r="AQ30" s="55">
        <f>'US Detail'!AZ27+'US Detail'!CN27+'US Detail'!EB27+'US Detail'!FP27+'US Detail'!HD27+'US Detail'!IR27</f>
        <v>7645</v>
      </c>
      <c r="AR30" s="55">
        <f>'US Detail'!BB27+'US Detail'!CP27+'US Detail'!ED27+'US Detail'!FR27+'US Detail'!HF27+'US Detail'!IT27</f>
        <v>7751</v>
      </c>
      <c r="AS30" s="55">
        <f>'US Detail'!F27</f>
        <v>7790</v>
      </c>
      <c r="AT30" s="55">
        <f>'US Detail'!H27</f>
        <v>7795</v>
      </c>
      <c r="AU30" s="55">
        <f>'US Detail'!J27</f>
        <v>8246</v>
      </c>
      <c r="AV30" s="55">
        <f>'US Detail'!L27</f>
        <v>0</v>
      </c>
      <c r="AW30" s="55">
        <f>'US Detail'!N27</f>
        <v>0</v>
      </c>
      <c r="AX30" s="55">
        <f>'US Detail'!P27</f>
        <v>9979</v>
      </c>
      <c r="AY30" s="55">
        <f>'US Detail'!R27</f>
        <v>0</v>
      </c>
      <c r="AZ30" s="55">
        <f>'US Detail'!T27</f>
        <v>7518</v>
      </c>
      <c r="BA30" s="210">
        <f>(('SREB Detail'!U27*'SREB Detail'!V27)+('SREB Detail'!BI27*'SREB Detail'!BJ27)+('SREB Detail'!CW27*'SREB Detail'!CX27)+('SREB Detail'!EK27*'SREB Detail'!EL27)+('SREB Detail'!FY27*'SREB Detail'!FZ27)+('SREB Detail'!HM27*'SREB Detail'!HN27))/BZ30</f>
        <v>47044.838454517798</v>
      </c>
      <c r="BB30" s="55">
        <f>(('SREB Detail'!W27*'SREB Detail'!X27)+('SREB Detail'!BK27*'SREB Detail'!BL27)+('SREB Detail'!CY27*'SREB Detail'!CZ27)+('SREB Detail'!EM27*'SREB Detail'!EN27)+('SREB Detail'!GA27*'SREB Detail'!GB27)+('SREB Detail'!HO27*'SREB Detail'!HP27))/CA30</f>
        <v>47721.966298836865</v>
      </c>
      <c r="BC30" s="55">
        <f>(('SREB Detail'!Y27*'SREB Detail'!Z27)+('SREB Detail'!BM27*'SREB Detail'!BN27)+('SREB Detail'!DA27*'SREB Detail'!DB27)+('SREB Detail'!EO27*'SREB Detail'!EP27)+('SREB Detail'!GC27*'SREB Detail'!GD27)+('SREB Detail'!HQ27*'SREB Detail'!HR27))/CB30</f>
        <v>48757.45883441258</v>
      </c>
      <c r="BD30" s="55">
        <f>(('SREB Detail'!AA27*'SREB Detail'!AB27)+('SREB Detail'!BO27*'SREB Detail'!BP27)+('SREB Detail'!DC27*'SREB Detail'!DD27)+('SREB Detail'!EQ27*'SREB Detail'!ER27)+('SREB Detail'!GE27*'SREB Detail'!GF27)+('SREB Detail'!HS27*'SREB Detail'!HT27))/CC30</f>
        <v>49650.67623066104</v>
      </c>
      <c r="BE30" s="55">
        <f>(('SREB Detail'!AC27*'SREB Detail'!AD27)+('SREB Detail'!BQ27*'SREB Detail'!BR27)+('SREB Detail'!DE27*'SREB Detail'!DF27)+('SREB Detail'!ES27*'SREB Detail'!ET27)+('SREB Detail'!GG27*'SREB Detail'!GH27)+('SREB Detail'!HU27*'SREB Detail'!HV27))/CD30</f>
        <v>51764.126333059889</v>
      </c>
      <c r="BF30" s="55">
        <f>(('SREB Detail'!AE27*'SREB Detail'!AF27)+('SREB Detail'!BS27*'SREB Detail'!BT27)+('SREB Detail'!DG27*'SREB Detail'!DH27)+('SREB Detail'!EU27*'SREB Detail'!EV27)+('SREB Detail'!GI27*'SREB Detail'!GJ27)+('SREB Detail'!HW27*'SREB Detail'!HX27))/CE30</f>
        <v>53408.788238467765</v>
      </c>
      <c r="BG30" s="55">
        <f>(('SREB Detail'!AG27*'SREB Detail'!AH27)+('SREB Detail'!BU27*'SREB Detail'!BV27)+('SREB Detail'!DI27*'SREB Detail'!DJ27)+('SREB Detail'!EW27*'SREB Detail'!EX27)+('SREB Detail'!GK27*'SREB Detail'!GL27)+('SREB Detail'!HY27*'SREB Detail'!HZ27))/CF30</f>
        <v>55456.902723735409</v>
      </c>
      <c r="BH30" s="55">
        <f>(('SREB Detail'!AI27*'SREB Detail'!AJ27)+('SREB Detail'!BW27*'SREB Detail'!BX27)+('SREB Detail'!DK27*'SREB Detail'!DL27)+('SREB Detail'!EY27*'SREB Detail'!EZ27)+('SREB Detail'!GM27*'SREB Detail'!GN27)+('SREB Detail'!IA27*'SREB Detail'!IB27))/CG30</f>
        <v>56946.028361058088</v>
      </c>
      <c r="BI30" s="55">
        <f>(('SREB Detail'!AL27*'SREB Detail'!AK27)+('SREB Detail'!BZ27*'SREB Detail'!BY27)+('SREB Detail'!DN27*'SREB Detail'!DM27)+('SREB Detail'!FB27*'SREB Detail'!FA27)+('SREB Detail'!GP27*'SREB Detail'!GO27)+('SREB Detail'!ID27*'SREB Detail'!IC27))/CH30</f>
        <v>60507.568591586096</v>
      </c>
      <c r="BJ30" s="55">
        <f>(('SREB Detail'!AM27*'SREB Detail'!AN27)+('SREB Detail'!CA27*'SREB Detail'!CB27)+('SREB Detail'!DO27*'SREB Detail'!DP27)+('SREB Detail'!FC27*'SREB Detail'!FD27)+('SREB Detail'!GQ27*'SREB Detail'!GR27)+('SREB Detail'!IE27*'SREB Detail'!IF27))/CI30</f>
        <v>61624.84398340249</v>
      </c>
      <c r="BK30" s="55">
        <f>(('SREB Detail'!AO27*'SREB Detail'!AP27)+('SREB Detail'!CC27*'SREB Detail'!CD27)+('SREB Detail'!DQ27*'SREB Detail'!DR27)+('SREB Detail'!FE27*'SREB Detail'!FF27)+('SREB Detail'!GS27*'SREB Detail'!GT27)+('SREB Detail'!IG27*'SREB Detail'!IH27))/CJ30</f>
        <v>59173.12409381663</v>
      </c>
      <c r="BL30" s="55">
        <f>(('SREB Detail'!AQ27*'SREB Detail'!AR27)+('SREB Detail'!CE27*'SREB Detail'!CF27)+('SREB Detail'!DS27*'SREB Detail'!DT27)+('SREB Detail'!FG27*'SREB Detail'!FH27)+('SREB Detail'!GU27*'SREB Detail'!GV27)+('SREB Detail'!II27*'SREB Detail'!IJ27))/CK30</f>
        <v>62386.071428571428</v>
      </c>
      <c r="BM30" s="55">
        <f>(('SREB Detail'!AS27*'SREB Detail'!AT27)+('SREB Detail'!CG27*'SREB Detail'!CH27)+('SREB Detail'!DU27*'SREB Detail'!DV27)+('SREB Detail'!FI27*'SREB Detail'!FJ27)+('SREB Detail'!GW27*'SREB Detail'!GX27)+('SREB Detail'!IK27*'SREB Detail'!IL27))/CL30</f>
        <v>62507.691249117852</v>
      </c>
      <c r="BN30" s="55">
        <f>(('SREB Detail'!AU27*'SREB Detail'!AV27)+('SREB Detail'!CI27*'SREB Detail'!CJ27)+('SREB Detail'!DW27*'SREB Detail'!DX27)+('SREB Detail'!FK27*'SREB Detail'!FL27)+('SREB Detail'!GY27*'SREB Detail'!GZ27)+('SREB Detail'!IM27*'SREB Detail'!IN27))/CM30</f>
        <v>66126.603038936373</v>
      </c>
      <c r="BO30" s="55">
        <f>IF(CN30&gt;0,(('SREB Detail'!AX27*'SREB Detail'!AW27)+('SREB Detail'!CL27*'SREB Detail'!CK27)+('SREB Detail'!DZ27*'SREB Detail'!DY27)+('SREB Detail'!FN27*'SREB Detail'!FM27)+('SREB Detail'!HB27*'SREB Detail'!HA27)+('SREB Detail'!IP27*'SREB Detail'!IO27))/CN30,0)</f>
        <v>66835.675766767774</v>
      </c>
      <c r="BP30" s="55">
        <f>(('SREB Detail'!AY27*'SREB Detail'!AZ27)+('SREB Detail'!CM27*'SREB Detail'!CN27)+('SREB Detail'!EA27*'SREB Detail'!EB27)+('SREB Detail'!FO27*'SREB Detail'!FP27)+('SREB Detail'!HD27*'SREB Detail'!HB27)+('SREB Detail'!IR27*'SREB Detail'!IQ27))/CO30</f>
        <v>65620.682309354743</v>
      </c>
      <c r="BQ30" s="55">
        <f>(('SREB Detail'!BB27*'SREB Detail'!BA27)+('SREB Detail'!CP27*'SREB Detail'!CO27)+('SREB Detail'!ED27*'SREB Detail'!EC27)+('SREB Detail'!FR27*'SREB Detail'!FQ27)+('SREB Detail'!HF27*'SREB Detail'!HE27)+('SREB Detail'!IS27*'SREB Detail'!IT27))/CP30</f>
        <v>72261.579732197206</v>
      </c>
      <c r="BR30" s="28">
        <f>'SREB Detail'!E27</f>
        <v>69730.895085921016</v>
      </c>
      <c r="BS30" s="28">
        <f>'SREB Detail'!G27</f>
        <v>71343.534826633942</v>
      </c>
      <c r="BT30" s="28">
        <f>'SREB Detail'!I27</f>
        <v>71973.1385341477</v>
      </c>
      <c r="BU30" s="28">
        <f>'SREB Detail'!K27</f>
        <v>0</v>
      </c>
      <c r="BV30" s="28">
        <f>'SREB Detail'!M27</f>
        <v>0</v>
      </c>
      <c r="BW30" s="28">
        <f>'SREB Detail'!O27</f>
        <v>75908.97285259809</v>
      </c>
      <c r="BX30" s="28">
        <f>'SREB Detail'!Q27</f>
        <v>0</v>
      </c>
      <c r="BY30" s="28">
        <f>'SREB Detail'!S27</f>
        <v>79529.814228110597</v>
      </c>
      <c r="BZ30" s="210">
        <f>'SREB Detail'!V27+'SREB Detail'!BJ27+'SREB Detail'!CX27+'SREB Detail'!EL27+'SREB Detail'!FZ27+'SREB Detail'!HN27</f>
        <v>3287</v>
      </c>
      <c r="CA30" s="55">
        <f>'SREB Detail'!X27+'SREB Detail'!BL27+'SREB Detail'!CZ27+'SREB Detail'!EN27+'SREB Detail'!GB27+'SREB Detail'!HP27</f>
        <v>3353</v>
      </c>
      <c r="CB30" s="55">
        <f>'SREB Detail'!Z27+'SREB Detail'!BN27+'SREB Detail'!DB27+'SREB Detail'!EP27+'SREB Detail'!GD27+'SREB Detail'!HR27</f>
        <v>3243</v>
      </c>
      <c r="CC30" s="55">
        <f>'SREB Detail'!AB27+'SREB Detail'!BP27+'SREB Detail'!DD27+'SREB Detail'!ER27+'SREB Detail'!GF27+'SREB Detail'!HT27</f>
        <v>3555</v>
      </c>
      <c r="CD30" s="55">
        <f>('SREB Detail'!AD27+'SREB Detail'!BR27+'SREB Detail'!DF27+'SREB Detail'!ET27+'SREB Detail'!GH27+'SREB Detail'!HV27)</f>
        <v>3657</v>
      </c>
      <c r="CE30" s="55">
        <f>('SREB Detail'!AF27+'SREB Detail'!BT27+'SREB Detail'!DH27+'SREB Detail'!EV27+'SREB Detail'!GJ27+'SREB Detail'!HX27)</f>
        <v>3707</v>
      </c>
      <c r="CF30" s="55">
        <f>('SREB Detail'!AH27+'SREB Detail'!BV27+'SREB Detail'!DJ27+'SREB Detail'!EX27+'SREB Detail'!GL27+'SREB Detail'!HZ27)</f>
        <v>3598</v>
      </c>
      <c r="CG30" s="55">
        <f>('SREB Detail'!AJ27+'SREB Detail'!BX27+'SREB Detail'!DL27+'SREB Detail'!EZ27+'SREB Detail'!GN27+'SREB Detail'!IB27)</f>
        <v>3667</v>
      </c>
      <c r="CH30" s="55">
        <f>('SREB Detail'!AL27+'SREB Detail'!BZ27+'SREB Detail'!DN27+'SREB Detail'!FB27+'SREB Detail'!GP27+'SREB Detail'!ID27)</f>
        <v>3827</v>
      </c>
      <c r="CI30" s="55">
        <f>('SREB Detail'!AN27+'SREB Detail'!CB27+'SREB Detail'!DP27+'SREB Detail'!FD27+'SREB Detail'!GR27+'SREB Detail'!IF27)</f>
        <v>3615</v>
      </c>
      <c r="CJ30" s="55">
        <f>('SREB Detail'!AP27+'SREB Detail'!CD27+'SREB Detail'!DR27+'SREB Detail'!FF27+'SREB Detail'!GT27+'SREB Detail'!IH27)</f>
        <v>2345</v>
      </c>
      <c r="CK30" s="55">
        <f>('SREB Detail'!AR27+'SREB Detail'!CF27+'SREB Detail'!DT27+'SREB Detail'!FH27+'SREB Detail'!GV27+'SREB Detail'!IJ27)</f>
        <v>2800</v>
      </c>
      <c r="CL30" s="55">
        <f>('SREB Detail'!AT27+'SREB Detail'!CH27+'SREB Detail'!DV27+'SREB Detail'!FJ27+'SREB Detail'!GX27+'SREB Detail'!IL27)</f>
        <v>2834</v>
      </c>
      <c r="CM30" s="55">
        <f>('SREB Detail'!AV27+'SREB Detail'!CJ27+'SREB Detail'!DX27+'SREB Detail'!FL27+'SREB Detail'!GZ27+'SREB Detail'!IN27)</f>
        <v>3159</v>
      </c>
      <c r="CN30" s="55">
        <f>'SREB Detail'!AX27+'SREB Detail'!CL27+'SREB Detail'!DZ27+'SREB Detail'!FN27+'SREB Detail'!HB27+'SREB Detail'!IP27</f>
        <v>2967</v>
      </c>
      <c r="CO30" s="55">
        <f>'SREB Detail'!AZ27+'SREB Detail'!CN27+'SREB Detail'!EB27+'SREB Detail'!FP27+'SREB Detail'!HD27+'SREB Detail'!IR27</f>
        <v>3239</v>
      </c>
      <c r="CP30" s="55">
        <f>'SREB Detail'!BB27+'SREB Detail'!CP27+'SREB Detail'!ED27+'SREB Detail'!FR27+'SREB Detail'!HF27+'SREB Detail'!IT27</f>
        <v>3286</v>
      </c>
      <c r="CQ30" s="55">
        <f>'SREB Detail'!F27</f>
        <v>3317</v>
      </c>
      <c r="CR30" s="55">
        <f>'SREB Detail'!H27</f>
        <v>3259</v>
      </c>
      <c r="CS30" s="55">
        <f>'SREB Detail'!J27</f>
        <v>3602</v>
      </c>
      <c r="CT30" s="55">
        <f>'SREB Detail'!L27</f>
        <v>0</v>
      </c>
      <c r="CU30" s="55">
        <f>'SREB Detail'!N27</f>
        <v>0</v>
      </c>
      <c r="CV30" s="55">
        <f>'SREB Detail'!P27</f>
        <v>4715</v>
      </c>
      <c r="CW30" s="55">
        <f>'SREB Detail'!R27</f>
        <v>0</v>
      </c>
      <c r="CX30" s="55">
        <f>'SREB Detail'!T27</f>
        <v>3472</v>
      </c>
      <c r="CY30" s="32">
        <f>'West Detail'!E27</f>
        <v>76761.544303797462</v>
      </c>
      <c r="CZ30" s="28">
        <f>'West Detail'!G27</f>
        <v>76456.613913043475</v>
      </c>
      <c r="DA30" s="28">
        <f>'West Detail'!I27</f>
        <v>77203.050788091074</v>
      </c>
      <c r="DB30" s="28">
        <f>'West Detail'!K27</f>
        <v>0</v>
      </c>
      <c r="DC30" s="28">
        <f>'West Detail'!M27</f>
        <v>0</v>
      </c>
      <c r="DD30" s="28">
        <f>'West Detail'!O27</f>
        <v>78316.126750700278</v>
      </c>
      <c r="DE30" s="28">
        <f>'West Detail'!Q27</f>
        <v>0</v>
      </c>
      <c r="DF30" s="28">
        <f>'West Detail'!S27</f>
        <v>84666.230401529639</v>
      </c>
      <c r="DG30" s="32">
        <f>'West Detail'!F27</f>
        <v>1106</v>
      </c>
      <c r="DH30" s="28">
        <f>'West Detail'!H27</f>
        <v>1150</v>
      </c>
      <c r="DI30" s="28">
        <f>'West Detail'!J27</f>
        <v>1142</v>
      </c>
      <c r="DJ30" s="28">
        <f>'West Detail'!L27</f>
        <v>0</v>
      </c>
      <c r="DK30" s="28">
        <f>'West Detail'!N27</f>
        <v>0</v>
      </c>
      <c r="DL30" s="28">
        <f>'West Detail'!P27</f>
        <v>1428</v>
      </c>
      <c r="DM30" s="28">
        <f>'West Detail'!R27</f>
        <v>0</v>
      </c>
      <c r="DN30" s="28">
        <f>'West Detail'!T27</f>
        <v>1046</v>
      </c>
      <c r="DO30" s="32">
        <f>'Midwest Detail'!E27</f>
        <v>76663.64766839378</v>
      </c>
      <c r="DP30" s="28">
        <f>'Midwest Detail'!G27</f>
        <v>76016.29610696029</v>
      </c>
      <c r="DQ30" s="28">
        <f>'Midwest Detail'!I27</f>
        <v>79162.848620432516</v>
      </c>
      <c r="DR30" s="28">
        <f>'Midwest Detail'!K27</f>
        <v>0</v>
      </c>
      <c r="DS30" s="28">
        <f>'Midwest Detail'!M27</f>
        <v>0</v>
      </c>
      <c r="DT30" s="28">
        <f>'Midwest Detail'!O27</f>
        <v>84342.273977433011</v>
      </c>
      <c r="DU30" s="28">
        <f>'Midwest Detail'!Q27</f>
        <v>0</v>
      </c>
      <c r="DV30" s="28">
        <f>'Midwest Detail'!S27</f>
        <v>82719.646766169157</v>
      </c>
      <c r="DW30" s="376">
        <f>'Midwest Detail'!F27</f>
        <v>2316</v>
      </c>
      <c r="DX30" s="377">
        <f>'Midwest Detail'!H27</f>
        <v>2543</v>
      </c>
      <c r="DY30" s="377">
        <f>'Midwest Detail'!J27</f>
        <v>2682</v>
      </c>
      <c r="DZ30" s="377">
        <f>'Midwest Detail'!L27</f>
        <v>0</v>
      </c>
      <c r="EA30" s="377">
        <f>'Midwest Detail'!N27</f>
        <v>0</v>
      </c>
      <c r="EB30" s="377">
        <f>'Midwest Detail'!P27</f>
        <v>2836</v>
      </c>
      <c r="EC30" s="377">
        <f>'Midwest Detail'!R27</f>
        <v>0</v>
      </c>
      <c r="ED30" s="377">
        <f>'Midwest Detail'!T27</f>
        <v>2211</v>
      </c>
      <c r="EE30" s="32">
        <f>'Northeast Detail'!E27</f>
        <v>81328.193277310929</v>
      </c>
      <c r="EF30" s="28">
        <f>'Northeast Detail'!G27</f>
        <v>86286.747330960861</v>
      </c>
      <c r="EG30" s="28">
        <f>'Northeast Detail'!I27</f>
        <v>86982.404878048779</v>
      </c>
      <c r="EH30" s="28">
        <f>'Northeast Detail'!K27</f>
        <v>0</v>
      </c>
      <c r="EI30" s="28">
        <f>'Northeast Detail'!M27</f>
        <v>0</v>
      </c>
      <c r="EJ30" s="28">
        <f>'Northeast Detail'!O27</f>
        <v>90034.712841253786</v>
      </c>
      <c r="EK30" s="28">
        <f>'Northeast Detail'!Q27</f>
        <v>0</v>
      </c>
      <c r="EL30" s="28">
        <f>'Northeast Detail'!S27</f>
        <v>93773.381377551021</v>
      </c>
      <c r="EM30" s="376">
        <f>'Northeast Detail'!F27</f>
        <v>952</v>
      </c>
      <c r="EN30" s="377">
        <f>'Northeast Detail'!H27</f>
        <v>843</v>
      </c>
      <c r="EO30" s="377">
        <f>'Northeast Detail'!J27</f>
        <v>820</v>
      </c>
      <c r="EP30" s="377">
        <f>'Northeast Detail'!L27</f>
        <v>0</v>
      </c>
      <c r="EQ30" s="377">
        <f>'Northeast Detail'!N27</f>
        <v>0</v>
      </c>
      <c r="ER30" s="377">
        <f>'Northeast Detail'!P27</f>
        <v>989</v>
      </c>
      <c r="ES30" s="377">
        <f>'Northeast Detail'!R27</f>
        <v>0</v>
      </c>
      <c r="ET30" s="377">
        <f>'Northeast Detail'!T27</f>
        <v>784</v>
      </c>
    </row>
    <row r="31" spans="1:150">
      <c r="A31" s="11" t="s">
        <v>53</v>
      </c>
      <c r="B31" s="11" t="s">
        <v>54</v>
      </c>
      <c r="C31" s="55">
        <f>(('US Detail'!U28*'US Detail'!V28)+('US Detail'!BI28*'US Detail'!BJ28)+('US Detail'!CW28*'US Detail'!CX28)+('US Detail'!EK28*'US Detail'!EL28)+('US Detail'!FY28*'US Detail'!FZ28)+('US Detail'!HM28*'US Detail'!HN28))/AB31</f>
        <v>47086.857434998543</v>
      </c>
      <c r="D31" s="55">
        <f>(('US Detail'!W28*'US Detail'!X28)+('US Detail'!BK28*'US Detail'!BL28)+('US Detail'!CY28*'US Detail'!CZ28)+('US Detail'!EM28*'US Detail'!EN28)+('US Detail'!GA28*'US Detail'!GB28)+('US Detail'!HO28*'US Detail'!HP28))/AC31</f>
        <v>47252.794092465752</v>
      </c>
      <c r="E31" s="55">
        <f>(('US Detail'!Y28*'US Detail'!Z28)+('US Detail'!BM28*'US Detail'!BN28)+('US Detail'!DA28*'US Detail'!DB28)+('US Detail'!EO28*'US Detail'!EP28)+('US Detail'!GC28*'US Detail'!GD28)+('US Detail'!HQ28*'US Detail'!HR28))/AD31</f>
        <v>49711.559412376497</v>
      </c>
      <c r="F31" s="55">
        <f>(('US Detail'!AA28*'US Detail'!AB28)+('US Detail'!BO28*'US Detail'!BP28)+('US Detail'!DC28*'US Detail'!DD28)+('US Detail'!EQ28*'US Detail'!ER28)+('US Detail'!GE28*'US Detail'!GF28)+('US Detail'!HS28*'US Detail'!HT28))/AE31</f>
        <v>50857.539114999367</v>
      </c>
      <c r="G31" s="55">
        <f>(('US Detail'!AC28*'US Detail'!AD28)+('US Detail'!BQ28*'US Detail'!BR28)+('US Detail'!DE28*'US Detail'!DF28)+('US Detail'!ES28*'US Detail'!ET28)+('US Detail'!GG28*'US Detail'!GH28)+('US Detail'!HU28*'US Detail'!HV28))/AF31</f>
        <v>53189.991277258567</v>
      </c>
      <c r="H31" s="55">
        <f>(('US Detail'!AE28*'US Detail'!AF28)+('US Detail'!BS28*'US Detail'!BT28)+('US Detail'!DG28*'US Detail'!DH28)+('US Detail'!EU28*'US Detail'!EV28)+('US Detail'!GI28*'US Detail'!GJ28)+('US Detail'!HW28*'US Detail'!HX28))/AG31</f>
        <v>54353.068385650222</v>
      </c>
      <c r="I31" s="55">
        <f>(('US Detail'!AG28*'US Detail'!AH28)+('US Detail'!BU28*'US Detail'!BV28)+('US Detail'!DI28*'US Detail'!DJ28)+('US Detail'!EW28*'US Detail'!EX28)+('US Detail'!GK28*'US Detail'!GL28)+('US Detail'!HY28*'US Detail'!HZ28))/AH31</f>
        <v>56842.671264367818</v>
      </c>
      <c r="J31" s="55">
        <f>(('US Detail'!AI28*'US Detail'!AJ28)+('US Detail'!BW28*'US Detail'!BX28)+('US Detail'!DK28*'US Detail'!DL28)+('US Detail'!EY28*'US Detail'!EZ28)+('US Detail'!GM28*'US Detail'!GN28)+('US Detail'!IA28*'US Detail'!IB28))/AI31</f>
        <v>59152.369164619166</v>
      </c>
      <c r="K31" s="55">
        <f>(('US Detail'!AL28*'US Detail'!AK28)+('US Detail'!BZ28*'US Detail'!BY28)+('US Detail'!DN28*'US Detail'!DM28)+('US Detail'!FB28*'US Detail'!FA28)+('US Detail'!GP28*'US Detail'!GO28)+('US Detail'!ID28*'US Detail'!IC28))/AJ31</f>
        <v>60915.254612095297</v>
      </c>
      <c r="L31" s="55">
        <f>(('US Detail'!AM28*'US Detail'!AN28)+('US Detail'!CA28*'US Detail'!CB28)+('US Detail'!DO28*'US Detail'!DP28)+('US Detail'!FC28*'US Detail'!FD28)+('US Detail'!GQ28*'US Detail'!GR28)+('US Detail'!IE28*'US Detail'!IF28))/AK31</f>
        <v>62589.616565961733</v>
      </c>
      <c r="M31" s="55">
        <f>(('US Detail'!AO28*'US Detail'!AP28)+('US Detail'!CC28*'US Detail'!CD28)+('US Detail'!DQ28*'US Detail'!DR28)+('US Detail'!FE28*'US Detail'!FF28)+('US Detail'!GS28*'US Detail'!GT28)+('US Detail'!IG28*'US Detail'!IH28))/AL31</f>
        <v>59273.094661803712</v>
      </c>
      <c r="N31" s="55">
        <f>(('US Detail'!AQ28*'US Detail'!AR28)+('US Detail'!CE28*'US Detail'!CF28)+('US Detail'!DS28*'US Detail'!DT28)+('US Detail'!FG28*'US Detail'!FH28)+('US Detail'!GU28*'US Detail'!GV28)+('US Detail'!II28*'US Detail'!IJ28))/AM31</f>
        <v>61652.717209759292</v>
      </c>
      <c r="O31" s="55">
        <f>(('US Detail'!AS28*'US Detail'!AT28)+('US Detail'!CG28*'US Detail'!CH28)+('US Detail'!DU28*'US Detail'!DV28)+('US Detail'!FI28*'US Detail'!FJ28)+('US Detail'!GW28*'US Detail'!GX28)+('US Detail'!IK28*'US Detail'!IL28))/AN31</f>
        <v>59458.545584554879</v>
      </c>
      <c r="P31" s="55">
        <f>(('US Detail'!AV28*'US Detail'!AU28)+('US Detail'!CJ28*'US Detail'!CI28)+('US Detail'!DX28*'US Detail'!DW28)+('US Detail'!FL28*'US Detail'!FK28)+('US Detail'!GZ28*'US Detail'!GY28)+('US Detail'!IN28*'US Detail'!IM28))/AO31</f>
        <v>64805.196950240774</v>
      </c>
      <c r="Q31" s="55">
        <f>(('US Detail'!AX28*'US Detail'!AW28)+('US Detail'!CL28*'US Detail'!CK28)+('US Detail'!DZ28*'US Detail'!DY28)+('US Detail'!FN28*'US Detail'!FM28)+('US Detail'!HB28*'US Detail'!HA28)+('US Detail'!IP28*'US Detail'!IO28))/AP31</f>
        <v>65569.965985308212</v>
      </c>
      <c r="R31" s="55">
        <f>(('US Detail'!AY28*'US Detail'!AZ28)+('US Detail'!CM28*'US Detail'!CN28)+('US Detail'!EA28*'US Detail'!EB28)+('US Detail'!FO28*'US Detail'!FP28)+('US Detail'!HC28*'US Detail'!HD28)+('US Detail'!IQ28*'US Detail'!IR28))/AQ31</f>
        <v>68877.543520599254</v>
      </c>
      <c r="S31" s="55">
        <f>(('US Detail'!BB28*'US Detail'!BA28)+('US Detail'!CP28*'US Detail'!CO28)+('US Detail'!ED28*'US Detail'!EC28)+('US Detail'!FR28*'US Detail'!FQ28)+('US Detail'!HF28*'US Detail'!HE28)+('US Detail'!IT28*'US Detail'!IS28))/AR31</f>
        <v>70847.173550022359</v>
      </c>
      <c r="T31" s="28">
        <f>'US Detail'!E28</f>
        <v>67540.47335968379</v>
      </c>
      <c r="U31" s="28">
        <f>'US Detail'!G28</f>
        <v>67792.924795114901</v>
      </c>
      <c r="V31" s="28">
        <f>'US Detail'!I28</f>
        <v>68978.476844169563</v>
      </c>
      <c r="W31" s="28">
        <f>'US Detail'!K28</f>
        <v>0</v>
      </c>
      <c r="X31" s="28">
        <f>'US Detail'!M28</f>
        <v>0</v>
      </c>
      <c r="Y31" s="28">
        <f>'US Detail'!O28</f>
        <v>71440.863878007833</v>
      </c>
      <c r="Z31" s="28">
        <f>'US Detail'!Q28</f>
        <v>0</v>
      </c>
      <c r="AA31" s="28">
        <f>'US Detail'!S28</f>
        <v>80841.118178087811</v>
      </c>
      <c r="AB31" s="54">
        <f>'US Detail'!V28+'US Detail'!BJ28+'US Detail'!CX28+'US Detail'!EL28+'US Detail'!FZ28+'US Detail'!HN28</f>
        <v>6846</v>
      </c>
      <c r="AC31" s="55">
        <f>'US Detail'!X28+'US Detail'!BL28+'US Detail'!CZ28+'US Detail'!EN28+'US Detail'!GB28+'US Detail'!HP28</f>
        <v>7008</v>
      </c>
      <c r="AD31" s="55">
        <f>'US Detail'!Z28+'US Detail'!BN28+'US Detail'!DB28+'US Detail'!EP28+'US Detail'!GD28+'US Detail'!HR28</f>
        <v>7692</v>
      </c>
      <c r="AE31" s="55">
        <f>'US Detail'!AB28+'US Detail'!BP28+'US Detail'!DD28+'US Detail'!ER28+'US Detail'!GF28+'US Detail'!HT28</f>
        <v>7887</v>
      </c>
      <c r="AF31" s="55">
        <f>('US Detail'!AD28+'US Detail'!BR28+'US Detail'!DF28+'US Detail'!ET28+'US Detail'!GH28+'US Detail'!HV28)</f>
        <v>8025</v>
      </c>
      <c r="AG31" s="55">
        <f>('US Detail'!AF28+'US Detail'!BT28+'US Detail'!DH28+'US Detail'!EV28+'US Detail'!GJ28+'US Detail'!HX28)</f>
        <v>8028</v>
      </c>
      <c r="AH31" s="55">
        <f>('US Detail'!AH28+'US Detail'!BV28+'US Detail'!DJ28+'US Detail'!EX28+'US Detail'!GL28+'US Detail'!HZ28)</f>
        <v>8265</v>
      </c>
      <c r="AI31" s="55">
        <f>('US Detail'!AJ28+'US Detail'!BX28+'US Detail'!DL28+'US Detail'!EZ28+'US Detail'!GN28+'US Detail'!IB28)</f>
        <v>8140</v>
      </c>
      <c r="AJ31" s="55">
        <f>('US Detail'!AL28+'US Detail'!BZ28+'US Detail'!DN28+'US Detail'!FB28+'US Detail'!GP28+'US Detail'!ID28)</f>
        <v>8185</v>
      </c>
      <c r="AK31" s="55">
        <f>('US Detail'!AN28+'US Detail'!CB28+'US Detail'!DP28+'US Detail'!FD28+'US Detail'!GR28+'US Detail'!IF28)</f>
        <v>7944</v>
      </c>
      <c r="AL31" s="55">
        <f>('US Detail'!AP28+'US Detail'!CD28+'US Detail'!DR28+'US Detail'!FF28+'US Detail'!GT28+'US Detail'!IH28)</f>
        <v>6032</v>
      </c>
      <c r="AM31" s="55">
        <f>('US Detail'!AR28+'US Detail'!CF28+'US Detail'!DT28+'US Detail'!FH28+'US Detail'!GV28+'US Detail'!IJ28)</f>
        <v>6107</v>
      </c>
      <c r="AN31" s="55">
        <f>('US Detail'!AT28+'US Detail'!CH28+'US Detail'!DV28+'US Detail'!FJ28+'US Detail'!GX28+'US Detail'!IL28)</f>
        <v>2797</v>
      </c>
      <c r="AO31" s="55">
        <f>('US Detail'!AV28+'US Detail'!CJ28+'US Detail'!DX28+'US Detail'!FL28+'US Detail'!GZ28+'US Detail'!IN28)</f>
        <v>6230</v>
      </c>
      <c r="AP31" s="55">
        <f>'US Detail'!AX28+'US Detail'!CL28+'US Detail'!DZ28+'US Detail'!FN28+'US Detail'!HB28+'US Detail'!IP28</f>
        <v>6262</v>
      </c>
      <c r="AQ31" s="55">
        <f>'US Detail'!AZ28+'US Detail'!CN28+'US Detail'!EB28+'US Detail'!FP28+'US Detail'!HD28+'US Detail'!IR28</f>
        <v>6675</v>
      </c>
      <c r="AR31" s="55">
        <f>'US Detail'!BB28+'US Detail'!CP28+'US Detail'!ED28+'US Detail'!FR28+'US Detail'!HF28+'US Detail'!IT28</f>
        <v>6707</v>
      </c>
      <c r="AS31" s="55">
        <f>'US Detail'!F28</f>
        <v>6325</v>
      </c>
      <c r="AT31" s="55">
        <f>'US Detail'!H28</f>
        <v>6223</v>
      </c>
      <c r="AU31" s="55">
        <f>'US Detail'!J28</f>
        <v>6629</v>
      </c>
      <c r="AV31" s="55">
        <f>'US Detail'!L28</f>
        <v>0</v>
      </c>
      <c r="AW31" s="55">
        <f>'US Detail'!N28</f>
        <v>0</v>
      </c>
      <c r="AX31" s="55">
        <f>'US Detail'!P28</f>
        <v>7148</v>
      </c>
      <c r="AY31" s="55">
        <f>'US Detail'!R28</f>
        <v>0</v>
      </c>
      <c r="AZ31" s="55">
        <f>'US Detail'!T28</f>
        <v>4874</v>
      </c>
      <c r="BA31" s="210">
        <f>(('SREB Detail'!U28*'SREB Detail'!V28)+('SREB Detail'!BI28*'SREB Detail'!BJ28)+('SREB Detail'!CW28*'SREB Detail'!CX28)+('SREB Detail'!EK28*'SREB Detail'!EL28)+('SREB Detail'!FY28*'SREB Detail'!FZ28)+('SREB Detail'!HM28*'SREB Detail'!HN28))/BZ31</f>
        <v>43822.605435156518</v>
      </c>
      <c r="BB31" s="55">
        <f>(('SREB Detail'!W28*'SREB Detail'!X28)+('SREB Detail'!BK28*'SREB Detail'!BL28)+('SREB Detail'!CY28*'SREB Detail'!CZ28)+('SREB Detail'!EM28*'SREB Detail'!EN28)+('SREB Detail'!GA28*'SREB Detail'!GB28)+('SREB Detail'!HO28*'SREB Detail'!HP28))/CA31</f>
        <v>43918.026242667489</v>
      </c>
      <c r="BC31" s="55">
        <f>(('SREB Detail'!Y28*'SREB Detail'!Z28)+('SREB Detail'!BM28*'SREB Detail'!BN28)+('SREB Detail'!DA28*'SREB Detail'!DB28)+('SREB Detail'!EO28*'SREB Detail'!EP28)+('SREB Detail'!GC28*'SREB Detail'!GD28)+('SREB Detail'!HQ28*'SREB Detail'!HR28))/CB31</f>
        <v>45450.711675441315</v>
      </c>
      <c r="BD31" s="55">
        <f>(('SREB Detail'!AA28*'SREB Detail'!AB28)+('SREB Detail'!BO28*'SREB Detail'!BP28)+('SREB Detail'!DC28*'SREB Detail'!DD28)+('SREB Detail'!EQ28*'SREB Detail'!ER28)+('SREB Detail'!GE28*'SREB Detail'!GF28)+('SREB Detail'!HS28*'SREB Detail'!HT28))/CC31</f>
        <v>46590.617464788731</v>
      </c>
      <c r="BE31" s="55">
        <f>(('SREB Detail'!AC28*'SREB Detail'!AD28)+('SREB Detail'!BQ28*'SREB Detail'!BR28)+('SREB Detail'!DE28*'SREB Detail'!DF28)+('SREB Detail'!ES28*'SREB Detail'!ET28)+('SREB Detail'!GG28*'SREB Detail'!GH28)+('SREB Detail'!HU28*'SREB Detail'!HV28))/CD31</f>
        <v>48491.091735052752</v>
      </c>
      <c r="BF31" s="55">
        <f>(('SREB Detail'!AE28*'SREB Detail'!AF28)+('SREB Detail'!BS28*'SREB Detail'!BT28)+('SREB Detail'!DG28*'SREB Detail'!DH28)+('SREB Detail'!EU28*'SREB Detail'!EV28)+('SREB Detail'!GI28*'SREB Detail'!GJ28)+('SREB Detail'!HW28*'SREB Detail'!HX28))/CE31</f>
        <v>50521.714730878186</v>
      </c>
      <c r="BG31" s="55">
        <f>(('SREB Detail'!AG28*'SREB Detail'!AH28)+('SREB Detail'!BU28*'SREB Detail'!BV28)+('SREB Detail'!DI28*'SREB Detail'!DJ28)+('SREB Detail'!EW28*'SREB Detail'!EX28)+('SREB Detail'!GK28*'SREB Detail'!GL28)+('SREB Detail'!HY28*'SREB Detail'!HZ28))/CF31</f>
        <v>52665.933067502134</v>
      </c>
      <c r="BH31" s="55">
        <f>(('SREB Detail'!AI28*'SREB Detail'!AJ28)+('SREB Detail'!BW28*'SREB Detail'!BX28)+('SREB Detail'!DK28*'SREB Detail'!DL28)+('SREB Detail'!EY28*'SREB Detail'!EZ28)+('SREB Detail'!GM28*'SREB Detail'!GN28)+('SREB Detail'!IA28*'SREB Detail'!IB28))/CG31</f>
        <v>54815.296412300682</v>
      </c>
      <c r="BI31" s="55">
        <f>(('SREB Detail'!AL28*'SREB Detail'!AK28)+('SREB Detail'!BZ28*'SREB Detail'!BY28)+('SREB Detail'!DN28*'SREB Detail'!DM28)+('SREB Detail'!FB28*'SREB Detail'!FA28)+('SREB Detail'!GP28*'SREB Detail'!GO28)+('SREB Detail'!ID28*'SREB Detail'!IC28))/CH31</f>
        <v>57117.380896226416</v>
      </c>
      <c r="BJ31" s="55">
        <f>(('SREB Detail'!AM28*'SREB Detail'!AN28)+('SREB Detail'!CA28*'SREB Detail'!CB28)+('SREB Detail'!DO28*'SREB Detail'!DP28)+('SREB Detail'!FC28*'SREB Detail'!FD28)+('SREB Detail'!GQ28*'SREB Detail'!GR28)+('SREB Detail'!IE28*'SREB Detail'!IF28))/CI31</f>
        <v>58151.105960264904</v>
      </c>
      <c r="BK31" s="55">
        <f>(('SREB Detail'!AO28*'SREB Detail'!AP28)+('SREB Detail'!CC28*'SREB Detail'!CD28)+('SREB Detail'!DQ28*'SREB Detail'!DR28)+('SREB Detail'!FE28*'SREB Detail'!FF28)+('SREB Detail'!GS28*'SREB Detail'!GT28)+('SREB Detail'!IG28*'SREB Detail'!IH28))/CJ31</f>
        <v>57210.080808080806</v>
      </c>
      <c r="BL31" s="55">
        <f>(('SREB Detail'!AQ28*'SREB Detail'!AR28)+('SREB Detail'!CE28*'SREB Detail'!CF28)+('SREB Detail'!DS28*'SREB Detail'!DT28)+('SREB Detail'!FG28*'SREB Detail'!FH28)+('SREB Detail'!GU28*'SREB Detail'!GV28)+('SREB Detail'!II28*'SREB Detail'!IJ28))/CK31</f>
        <v>59110.335318850739</v>
      </c>
      <c r="BM31" s="55">
        <f>(('SREB Detail'!AS28*'SREB Detail'!AT28)+('SREB Detail'!CG28*'SREB Detail'!CH28)+('SREB Detail'!DU28*'SREB Detail'!DV28)+('SREB Detail'!FI28*'SREB Detail'!FJ28)+('SREB Detail'!GW28*'SREB Detail'!GX28)+('SREB Detail'!IK28*'SREB Detail'!IL28))/CL31</f>
        <v>59458.545584554879</v>
      </c>
      <c r="BN31" s="55">
        <f>(('SREB Detail'!AU28*'SREB Detail'!AV28)+('SREB Detail'!CI28*'SREB Detail'!CJ28)+('SREB Detail'!DW28*'SREB Detail'!DX28)+('SREB Detail'!FK28*'SREB Detail'!FL28)+('SREB Detail'!GY28*'SREB Detail'!GZ28)+('SREB Detail'!IM28*'SREB Detail'!IN28))/CM31</f>
        <v>61755.863187588155</v>
      </c>
      <c r="BO31" s="55">
        <f>IF(CN31&gt;0,(('SREB Detail'!AX28*'SREB Detail'!AW28)+('SREB Detail'!CL28*'SREB Detail'!CK28)+('SREB Detail'!DZ28*'SREB Detail'!DY28)+('SREB Detail'!FN28*'SREB Detail'!FM28)+('SREB Detail'!HB28*'SREB Detail'!HA28)+('SREB Detail'!IP28*'SREB Detail'!IO28))/CN31,0)</f>
        <v>62322.281740370898</v>
      </c>
      <c r="BP31" s="55">
        <f>(('SREB Detail'!AY28*'SREB Detail'!AZ28)+('SREB Detail'!CM28*'SREB Detail'!CN28)+('SREB Detail'!EA28*'SREB Detail'!EB28)+('SREB Detail'!FO28*'SREB Detail'!FP28)+('SREB Detail'!HD28*'SREB Detail'!HB28)+('SREB Detail'!IR28*'SREB Detail'!IQ28))/CO31</f>
        <v>61911.838614831751</v>
      </c>
      <c r="BQ31" s="55">
        <f>(('SREB Detail'!BB28*'SREB Detail'!BA28)+('SREB Detail'!CP28*'SREB Detail'!CO28)+('SREB Detail'!ED28*'SREB Detail'!EC28)+('SREB Detail'!FR28*'SREB Detail'!FQ28)+('SREB Detail'!HF28*'SREB Detail'!HE28)+('SREB Detail'!IS28*'SREB Detail'!IT28))/CP31</f>
        <v>67090.799352750808</v>
      </c>
      <c r="BR31" s="28">
        <f>'SREB Detail'!E28</f>
        <v>65537.391578249342</v>
      </c>
      <c r="BS31" s="28">
        <f>'SREB Detail'!G28</f>
        <v>65525.962544169612</v>
      </c>
      <c r="BT31" s="28">
        <f>'SREB Detail'!I28</f>
        <v>66380.446486137982</v>
      </c>
      <c r="BU31" s="28">
        <f>'SREB Detail'!K28</f>
        <v>0</v>
      </c>
      <c r="BV31" s="28">
        <f>'SREB Detail'!M28</f>
        <v>0</v>
      </c>
      <c r="BW31" s="28">
        <f>'SREB Detail'!O28</f>
        <v>68636.962711864413</v>
      </c>
      <c r="BX31" s="28">
        <f>'SREB Detail'!Q28</f>
        <v>0</v>
      </c>
      <c r="BY31" s="28">
        <f>'SREB Detail'!S28</f>
        <v>77058.804396590393</v>
      </c>
      <c r="BZ31" s="210">
        <f>'SREB Detail'!V28+'SREB Detail'!BJ28+'SREB Detail'!CX28+'SREB Detail'!EL28+'SREB Detail'!FZ28+'SREB Detail'!HN28</f>
        <v>2907</v>
      </c>
      <c r="CA31" s="55">
        <f>'SREB Detail'!X28+'SREB Detail'!BL28+'SREB Detail'!CZ28+'SREB Detail'!EN28+'SREB Detail'!GB28+'SREB Detail'!HP28</f>
        <v>3239</v>
      </c>
      <c r="CB31" s="55">
        <f>'SREB Detail'!Z28+'SREB Detail'!BN28+'SREB Detail'!DB28+'SREB Detail'!EP28+'SREB Detail'!GD28+'SREB Detail'!HR28</f>
        <v>3229</v>
      </c>
      <c r="CC31" s="55">
        <f>'SREB Detail'!AB28+'SREB Detail'!BP28+'SREB Detail'!DD28+'SREB Detail'!ER28+'SREB Detail'!GF28+'SREB Detail'!HT28</f>
        <v>3550</v>
      </c>
      <c r="CD31" s="55">
        <f>('SREB Detail'!AD28+'SREB Detail'!BR28+'SREB Detail'!DF28+'SREB Detail'!ET28+'SREB Detail'!GH28+'SREB Detail'!HV28)</f>
        <v>3412</v>
      </c>
      <c r="CE31" s="55">
        <f>('SREB Detail'!AF28+'SREB Detail'!BT28+'SREB Detail'!DH28+'SREB Detail'!EV28+'SREB Detail'!GJ28+'SREB Detail'!HX28)</f>
        <v>3530</v>
      </c>
      <c r="CF31" s="55">
        <f>('SREB Detail'!AH28+'SREB Detail'!BV28+'SREB Detail'!DJ28+'SREB Detail'!EX28+'SREB Detail'!GL28+'SREB Detail'!HZ28)</f>
        <v>3511</v>
      </c>
      <c r="CG31" s="55">
        <f>('SREB Detail'!AJ28+'SREB Detail'!BX28+'SREB Detail'!DL28+'SREB Detail'!EZ28+'SREB Detail'!GN28+'SREB Detail'!IB28)</f>
        <v>3512</v>
      </c>
      <c r="CH31" s="55">
        <f>('SREB Detail'!AL28+'SREB Detail'!BZ28+'SREB Detail'!DN28+'SREB Detail'!FB28+'SREB Detail'!GP28+'SREB Detail'!ID28)</f>
        <v>3392</v>
      </c>
      <c r="CI31" s="55">
        <f>('SREB Detail'!AN28+'SREB Detail'!CB28+'SREB Detail'!DP28+'SREB Detail'!FD28+'SREB Detail'!GR28+'SREB Detail'!IF28)</f>
        <v>3322</v>
      </c>
      <c r="CJ31" s="55">
        <f>('SREB Detail'!AP28+'SREB Detail'!CD28+'SREB Detail'!DR28+'SREB Detail'!FF28+'SREB Detail'!GT28+'SREB Detail'!IH28)</f>
        <v>2772</v>
      </c>
      <c r="CK31" s="55">
        <f>('SREB Detail'!AR28+'SREB Detail'!CF28+'SREB Detail'!DT28+'SREB Detail'!FH28+'SREB Detail'!GV28+'SREB Detail'!IJ28)</f>
        <v>2854</v>
      </c>
      <c r="CL31" s="55">
        <f>('SREB Detail'!AT28+'SREB Detail'!CH28+'SREB Detail'!DV28+'SREB Detail'!FJ28+'SREB Detail'!GX28+'SREB Detail'!IL28)</f>
        <v>2797</v>
      </c>
      <c r="CM31" s="55">
        <f>('SREB Detail'!AV28+'SREB Detail'!CJ28+'SREB Detail'!DX28+'SREB Detail'!FL28+'SREB Detail'!GZ28+'SREB Detail'!IN28)</f>
        <v>2836</v>
      </c>
      <c r="CN31" s="55">
        <f>'SREB Detail'!AX28+'SREB Detail'!CL28+'SREB Detail'!DZ28+'SREB Detail'!FN28+'SREB Detail'!HB28+'SREB Detail'!IP28</f>
        <v>2804</v>
      </c>
      <c r="CO31" s="55">
        <f>'SREB Detail'!AZ28+'SREB Detail'!CN28+'SREB Detail'!EB28+'SREB Detail'!FP28+'SREB Detail'!HD28+'SREB Detail'!IR28</f>
        <v>3061</v>
      </c>
      <c r="CP31" s="55">
        <f>'SREB Detail'!BB28+'SREB Detail'!CP28+'SREB Detail'!ED28+'SREB Detail'!FR28+'SREB Detail'!HF28+'SREB Detail'!IT28</f>
        <v>3090</v>
      </c>
      <c r="CQ31" s="55">
        <f>'SREB Detail'!F28</f>
        <v>3016</v>
      </c>
      <c r="CR31" s="55">
        <f>'SREB Detail'!H28</f>
        <v>2830</v>
      </c>
      <c r="CS31" s="55">
        <f>'SREB Detail'!J28</f>
        <v>3102</v>
      </c>
      <c r="CT31" s="55">
        <f>'SREB Detail'!L28</f>
        <v>0</v>
      </c>
      <c r="CU31" s="55">
        <f>'SREB Detail'!N28</f>
        <v>0</v>
      </c>
      <c r="CV31" s="55">
        <f>'SREB Detail'!P28</f>
        <v>3540</v>
      </c>
      <c r="CW31" s="55">
        <f>'SREB Detail'!R28</f>
        <v>0</v>
      </c>
      <c r="CX31" s="55">
        <f>'SREB Detail'!T28</f>
        <v>2229</v>
      </c>
      <c r="CY31" s="32">
        <f>'West Detail'!E28</f>
        <v>66348.13853317812</v>
      </c>
      <c r="CZ31" s="28">
        <f>'West Detail'!G28</f>
        <v>65459.280049566296</v>
      </c>
      <c r="DA31" s="28">
        <f>'West Detail'!I28</f>
        <v>66286.06884875847</v>
      </c>
      <c r="DB31" s="28">
        <f>'West Detail'!K28</f>
        <v>0</v>
      </c>
      <c r="DC31" s="28">
        <f>'West Detail'!M28</f>
        <v>0</v>
      </c>
      <c r="DD31" s="28">
        <f>'West Detail'!O28</f>
        <v>70284.710270270269</v>
      </c>
      <c r="DE31" s="28">
        <f>'West Detail'!Q28</f>
        <v>0</v>
      </c>
      <c r="DF31" s="28">
        <f>'West Detail'!S28</f>
        <v>79101.509863429441</v>
      </c>
      <c r="DG31" s="32">
        <f>'West Detail'!F28</f>
        <v>859</v>
      </c>
      <c r="DH31" s="28">
        <f>'West Detail'!H28</f>
        <v>807</v>
      </c>
      <c r="DI31" s="28">
        <f>'West Detail'!J28</f>
        <v>886</v>
      </c>
      <c r="DJ31" s="28">
        <f>'West Detail'!L28</f>
        <v>0</v>
      </c>
      <c r="DK31" s="28">
        <f>'West Detail'!N28</f>
        <v>0</v>
      </c>
      <c r="DL31" s="28">
        <f>'West Detail'!P28</f>
        <v>925</v>
      </c>
      <c r="DM31" s="28">
        <f>'West Detail'!R28</f>
        <v>0</v>
      </c>
      <c r="DN31" s="28">
        <f>'West Detail'!T28</f>
        <v>659</v>
      </c>
      <c r="DO31" s="32">
        <f>'Midwest Detail'!E28</f>
        <v>67356.034037558682</v>
      </c>
      <c r="DP31" s="28">
        <f>'Midwest Detail'!G28</f>
        <v>67469.126666666663</v>
      </c>
      <c r="DQ31" s="28">
        <f>'Midwest Detail'!I28</f>
        <v>70034.658025922239</v>
      </c>
      <c r="DR31" s="28">
        <f>'Midwest Detail'!K28</f>
        <v>0</v>
      </c>
      <c r="DS31" s="28">
        <f>'Midwest Detail'!M28</f>
        <v>0</v>
      </c>
      <c r="DT31" s="28">
        <f>'Midwest Detail'!O28</f>
        <v>73179.561342013025</v>
      </c>
      <c r="DU31" s="28">
        <f>'Midwest Detail'!Q28</f>
        <v>0</v>
      </c>
      <c r="DV31" s="28">
        <f>'Midwest Detail'!S28</f>
        <v>83072.603609625672</v>
      </c>
      <c r="DW31" s="376">
        <f>'Midwest Detail'!F28</f>
        <v>1704</v>
      </c>
      <c r="DX31" s="377">
        <f>'Midwest Detail'!H28</f>
        <v>1950</v>
      </c>
      <c r="DY31" s="377">
        <f>'Midwest Detail'!J28</f>
        <v>2006</v>
      </c>
      <c r="DZ31" s="377">
        <f>'Midwest Detail'!L28</f>
        <v>0</v>
      </c>
      <c r="EA31" s="377">
        <f>'Midwest Detail'!N28</f>
        <v>0</v>
      </c>
      <c r="EB31" s="377">
        <f>'Midwest Detail'!P28</f>
        <v>1997</v>
      </c>
      <c r="EC31" s="377">
        <f>'Midwest Detail'!R28</f>
        <v>0</v>
      </c>
      <c r="ED31" s="377">
        <f>'Midwest Detail'!T28</f>
        <v>1496</v>
      </c>
      <c r="EE31" s="32">
        <f>'Northeast Detail'!E28</f>
        <v>77564.213204951855</v>
      </c>
      <c r="EF31" s="28">
        <f>'Northeast Detail'!G28</f>
        <v>80802.817610062892</v>
      </c>
      <c r="EG31" s="28">
        <f>'Northeast Detail'!I28</f>
        <v>82593.280314960633</v>
      </c>
      <c r="EH31" s="28">
        <f>'Northeast Detail'!K28</f>
        <v>0</v>
      </c>
      <c r="EI31" s="28">
        <f>'Northeast Detail'!M28</f>
        <v>0</v>
      </c>
      <c r="EJ31" s="28">
        <f>'Northeast Detail'!O28</f>
        <v>81967.377414561663</v>
      </c>
      <c r="EK31" s="28">
        <f>'Northeast Detail'!Q28</f>
        <v>0</v>
      </c>
      <c r="EL31" s="28">
        <f>'Northeast Detail'!S28</f>
        <v>92875.875518672197</v>
      </c>
      <c r="EM31" s="376">
        <f>'Northeast Detail'!F28</f>
        <v>727</v>
      </c>
      <c r="EN31" s="377">
        <f>'Northeast Detail'!H28</f>
        <v>636</v>
      </c>
      <c r="EO31" s="377">
        <f>'Northeast Detail'!J28</f>
        <v>635</v>
      </c>
      <c r="EP31" s="377">
        <f>'Northeast Detail'!L28</f>
        <v>0</v>
      </c>
      <c r="EQ31" s="377">
        <f>'Northeast Detail'!N28</f>
        <v>0</v>
      </c>
      <c r="ER31" s="377">
        <f>'Northeast Detail'!P28</f>
        <v>673</v>
      </c>
      <c r="ES31" s="377">
        <f>'Northeast Detail'!R28</f>
        <v>0</v>
      </c>
      <c r="ET31" s="377">
        <f>'Northeast Detail'!T28</f>
        <v>482</v>
      </c>
    </row>
    <row r="32" spans="1:150">
      <c r="A32" s="11" t="s">
        <v>55</v>
      </c>
      <c r="B32" s="11" t="s">
        <v>56</v>
      </c>
      <c r="C32" s="55">
        <f>(('US Detail'!U29*'US Detail'!V29)+('US Detail'!BI29*'US Detail'!BJ29)+('US Detail'!CW29*'US Detail'!CX29)+('US Detail'!EK29*'US Detail'!EL29)+('US Detail'!FY29*'US Detail'!FZ29)+('US Detail'!HM29*'US Detail'!HN29))/AB32</f>
        <v>51706.205463182901</v>
      </c>
      <c r="D32" s="55">
        <f>(('US Detail'!W29*'US Detail'!X29)+('US Detail'!BK29*'US Detail'!BL29)+('US Detail'!CY29*'US Detail'!CZ29)+('US Detail'!EM29*'US Detail'!EN29)+('US Detail'!GA29*'US Detail'!GB29)+('US Detail'!HO29*'US Detail'!HP29))/AC32</f>
        <v>51933.048658629305</v>
      </c>
      <c r="E32" s="55">
        <f>(('US Detail'!Y29*'US Detail'!Z29)+('US Detail'!BM29*'US Detail'!BN29)+('US Detail'!DA29*'US Detail'!DB29)+('US Detail'!EO29*'US Detail'!EP29)+('US Detail'!GC29*'US Detail'!GD29)+('US Detail'!HQ29*'US Detail'!HR29))/AD32</f>
        <v>54895.853338554924</v>
      </c>
      <c r="F32" s="55">
        <f>(('US Detail'!AA29*'US Detail'!AB29)+('US Detail'!BO29*'US Detail'!BP29)+('US Detail'!DC29*'US Detail'!DD29)+('US Detail'!EQ29*'US Detail'!ER29)+('US Detail'!GE29*'US Detail'!GF29)+('US Detail'!HS29*'US Detail'!HT29))/AE32</f>
        <v>55960.268791627022</v>
      </c>
      <c r="G32" s="55">
        <f>(('US Detail'!AC29*'US Detail'!AD29)+('US Detail'!BQ29*'US Detail'!BR29)+('US Detail'!DE29*'US Detail'!DF29)+('US Detail'!ES29*'US Detail'!ET29)+('US Detail'!GG29*'US Detail'!GH29)+('US Detail'!HU29*'US Detail'!HV29))/AF32</f>
        <v>58017.386972171014</v>
      </c>
      <c r="H32" s="55">
        <f>(('US Detail'!AE29*'US Detail'!AF29)+('US Detail'!BS29*'US Detail'!BT29)+('US Detail'!DG29*'US Detail'!DH29)+('US Detail'!EU29*'US Detail'!EV29)+('US Detail'!GI29*'US Detail'!GJ29)+('US Detail'!HW29*'US Detail'!HX29))/AG32</f>
        <v>59221.980781668666</v>
      </c>
      <c r="I32" s="55">
        <f>(('US Detail'!AG29*'US Detail'!AH29)+('US Detail'!BU29*'US Detail'!BV29)+('US Detail'!DI29*'US Detail'!DJ29)+('US Detail'!EW29*'US Detail'!EX29)+('US Detail'!GK29*'US Detail'!GL29)+('US Detail'!HY29*'US Detail'!HZ29))/AH32</f>
        <v>62196.252407777574</v>
      </c>
      <c r="J32" s="55">
        <f>(('US Detail'!AI29*'US Detail'!AJ29)+('US Detail'!BW29*'US Detail'!BX29)+('US Detail'!DK29*'US Detail'!DL29)+('US Detail'!EY29*'US Detail'!EZ29)+('US Detail'!GM29*'US Detail'!GN29)+('US Detail'!IA29*'US Detail'!IB29))/AI32</f>
        <v>64096.158037653877</v>
      </c>
      <c r="K32" s="55">
        <f>(('US Detail'!AL29*'US Detail'!AK29)+('US Detail'!BZ29*'US Detail'!BY29)+('US Detail'!DN29*'US Detail'!DM29)+('US Detail'!FB29*'US Detail'!FA29)+('US Detail'!GP29*'US Detail'!GO29)+('US Detail'!ID29*'US Detail'!IC29))/AJ32</f>
        <v>66573.800753261065</v>
      </c>
      <c r="L32" s="55">
        <f>(('US Detail'!AM29*'US Detail'!AN29)+('US Detail'!CA29*'US Detail'!CB29)+('US Detail'!DO29*'US Detail'!DP29)+('US Detail'!FC29*'US Detail'!FD29)+('US Detail'!GQ29*'US Detail'!GR29)+('US Detail'!IE29*'US Detail'!IF29))/AK32</f>
        <v>69250.480799924888</v>
      </c>
      <c r="M32" s="55">
        <f>(('US Detail'!AO29*'US Detail'!AP29)+('US Detail'!CC29*'US Detail'!CD29)+('US Detail'!DQ29*'US Detail'!DR29)+('US Detail'!FE29*'US Detail'!FF29)+('US Detail'!GS29*'US Detail'!GT29)+('US Detail'!IG29*'US Detail'!IH29))/AL32</f>
        <v>71611.22292993631</v>
      </c>
      <c r="N32" s="55">
        <f>(('US Detail'!AQ29*'US Detail'!AR29)+('US Detail'!CE29*'US Detail'!CF29)+('US Detail'!DS29*'US Detail'!DT29)+('US Detail'!FG29*'US Detail'!FH29)+('US Detail'!GU29*'US Detail'!GV29)+('US Detail'!II29*'US Detail'!IJ29))/AM32</f>
        <v>67682.708225556125</v>
      </c>
      <c r="O32" s="55">
        <f>(('US Detail'!AS29*'US Detail'!AT29)+('US Detail'!CG29*'US Detail'!CH29)+('US Detail'!DU29*'US Detail'!DV29)+('US Detail'!FI29*'US Detail'!FJ29)+('US Detail'!GW29*'US Detail'!GX29)+('US Detail'!IK29*'US Detail'!IL29))/AN32</f>
        <v>67806.283167738162</v>
      </c>
      <c r="P32" s="55">
        <f>(('US Detail'!AV29*'US Detail'!AU29)+('US Detail'!CJ29*'US Detail'!CI29)+('US Detail'!DX29*'US Detail'!DW29)+('US Detail'!FL29*'US Detail'!FK29)+('US Detail'!GZ29*'US Detail'!GY29)+('US Detail'!IN29*'US Detail'!IM29))/AO32</f>
        <v>71856.881708517976</v>
      </c>
      <c r="Q32" s="55">
        <f>(('US Detail'!AX29*'US Detail'!AW29)+('US Detail'!CL29*'US Detail'!CK29)+('US Detail'!DZ29*'US Detail'!DY29)+('US Detail'!FN29*'US Detail'!FM29)+('US Detail'!HB29*'US Detail'!HA29)+('US Detail'!IP29*'US Detail'!IO29))/AP32</f>
        <v>72774.26475716065</v>
      </c>
      <c r="R32" s="55">
        <f>(('US Detail'!AY29*'US Detail'!AZ29)+('US Detail'!CM29*'US Detail'!CN29)+('US Detail'!EA29*'US Detail'!EB29)+('US Detail'!FO29*'US Detail'!FP29)+('US Detail'!HC29*'US Detail'!HD29)+('US Detail'!IQ29*'US Detail'!IR29))/AQ32</f>
        <v>76219.997642065544</v>
      </c>
      <c r="S32" s="55">
        <f>(('US Detail'!BB29*'US Detail'!BA29)+('US Detail'!CP29*'US Detail'!CO29)+('US Detail'!ED29*'US Detail'!EC29)+('US Detail'!FR29*'US Detail'!FQ29)+('US Detail'!HF29*'US Detail'!HE29)+('US Detail'!IT29*'US Detail'!IS29))/AR32</f>
        <v>77826.95917896679</v>
      </c>
      <c r="T32" s="28">
        <f>'US Detail'!E29</f>
        <v>72861.129710144931</v>
      </c>
      <c r="U32" s="28">
        <f>'US Detail'!G29</f>
        <v>73780.876425156312</v>
      </c>
      <c r="V32" s="28">
        <f>'US Detail'!I29</f>
        <v>75230.322635518256</v>
      </c>
      <c r="W32" s="28">
        <f>'US Detail'!K29</f>
        <v>0</v>
      </c>
      <c r="X32" s="28">
        <f>'US Detail'!M29</f>
        <v>0</v>
      </c>
      <c r="Y32" s="28">
        <f>'US Detail'!O29</f>
        <v>77534.063296258842</v>
      </c>
      <c r="Z32" s="28">
        <f>'US Detail'!Q29</f>
        <v>0</v>
      </c>
      <c r="AA32" s="28">
        <f>'US Detail'!S29</f>
        <v>83773.594583390906</v>
      </c>
      <c r="AB32" s="54">
        <f>'US Detail'!V29+'US Detail'!BJ29+'US Detail'!CX29+'US Detail'!EL29+'US Detail'!FZ29+'US Detail'!HN29</f>
        <v>9262</v>
      </c>
      <c r="AC32" s="55">
        <f>'US Detail'!X29+'US Detail'!BL29+'US Detail'!CZ29+'US Detail'!EN29+'US Detail'!GB29+'US Detail'!HP29</f>
        <v>9207</v>
      </c>
      <c r="AD32" s="55">
        <f>'US Detail'!Z29+'US Detail'!BN29+'US Detail'!DB29+'US Detail'!EP29+'US Detail'!GD29+'US Detail'!HR29</f>
        <v>10214</v>
      </c>
      <c r="AE32" s="55">
        <f>'US Detail'!AB29+'US Detail'!BP29+'US Detail'!DD29+'US Detail'!ER29+'US Detail'!GF29+'US Detail'!HT29</f>
        <v>10510</v>
      </c>
      <c r="AF32" s="55">
        <f>('US Detail'!AD29+'US Detail'!BR29+'US Detail'!DF29+'US Detail'!ET29+'US Detail'!GH29+'US Detail'!HV29)</f>
        <v>11391</v>
      </c>
      <c r="AG32" s="55">
        <f>('US Detail'!AF29+'US Detail'!BT29+'US Detail'!DH29+'US Detail'!EV29+'US Detail'!GJ29+'US Detail'!HX29)</f>
        <v>10823</v>
      </c>
      <c r="AH32" s="55">
        <f>('US Detail'!AH29+'US Detail'!BV29+'US Detail'!DJ29+'US Detail'!EX29+'US Detail'!GL29+'US Detail'!HZ29)</f>
        <v>11006</v>
      </c>
      <c r="AI32" s="55">
        <f>('US Detail'!AJ29+'US Detail'!BX29+'US Detail'!DL29+'US Detail'!EZ29+'US Detail'!GN29+'US Detail'!IB29)</f>
        <v>11048</v>
      </c>
      <c r="AJ32" s="55">
        <f>('US Detail'!AL29+'US Detail'!BZ29+'US Detail'!DN29+'US Detail'!FB29+'US Detail'!GP29+'US Detail'!ID29)</f>
        <v>10886</v>
      </c>
      <c r="AK32" s="55">
        <f>('US Detail'!AN29+'US Detail'!CB29+'US Detail'!DP29+'US Detail'!FD29+'US Detail'!GR29+'US Detail'!IF29)</f>
        <v>10651</v>
      </c>
      <c r="AL32" s="55">
        <f>('US Detail'!AP29+'US Detail'!CD29+'US Detail'!DR29+'US Detail'!FF29+'US Detail'!GT29+'US Detail'!IH29)</f>
        <v>942</v>
      </c>
      <c r="AM32" s="55">
        <f>('US Detail'!AR29+'US Detail'!CF29+'US Detail'!DT29+'US Detail'!FH29+'US Detail'!GV29+'US Detail'!IJ29)</f>
        <v>7732</v>
      </c>
      <c r="AN32" s="55">
        <f>('US Detail'!AT29+'US Detail'!CH29+'US Detail'!DV29+'US Detail'!FJ29+'US Detail'!GX29+'US Detail'!IL29)</f>
        <v>3422</v>
      </c>
      <c r="AO32" s="55">
        <f>('US Detail'!AV29+'US Detail'!CJ29+'US Detail'!DX29+'US Detail'!FL29+'US Detail'!GZ29+'US Detail'!IN29)</f>
        <v>8124</v>
      </c>
      <c r="AP32" s="55">
        <f>'US Detail'!AX29+'US Detail'!CL29+'US Detail'!DZ29+'US Detail'!FN29+'US Detail'!HB29+'US Detail'!IP29</f>
        <v>8030</v>
      </c>
      <c r="AQ32" s="55">
        <f>'US Detail'!AZ29+'US Detail'!CN29+'US Detail'!EB29+'US Detail'!FP29+'US Detail'!HD29+'US Detail'!IR29</f>
        <v>8482</v>
      </c>
      <c r="AR32" s="55">
        <f>'US Detail'!BB29+'US Detail'!CP29+'US Detail'!ED29+'US Detail'!FR29+'US Detail'!HF29+'US Detail'!IT29</f>
        <v>8672</v>
      </c>
      <c r="AS32" s="55">
        <f>'US Detail'!F29</f>
        <v>8280</v>
      </c>
      <c r="AT32" s="55">
        <f>'US Detail'!H29</f>
        <v>8157</v>
      </c>
      <c r="AU32" s="55">
        <f>'US Detail'!J29</f>
        <v>8818</v>
      </c>
      <c r="AV32" s="55">
        <f>'US Detail'!L29</f>
        <v>0</v>
      </c>
      <c r="AW32" s="55">
        <f>'US Detail'!N29</f>
        <v>0</v>
      </c>
      <c r="AX32" s="55">
        <f>'US Detail'!P29</f>
        <v>9890</v>
      </c>
      <c r="AY32" s="55">
        <f>'US Detail'!R29</f>
        <v>0</v>
      </c>
      <c r="AZ32" s="55">
        <f>'US Detail'!T29</f>
        <v>7237</v>
      </c>
      <c r="BA32" s="210">
        <f>(('SREB Detail'!U29*'SREB Detail'!V29)+('SREB Detail'!BI29*'SREB Detail'!BJ29)+('SREB Detail'!CW29*'SREB Detail'!CX29)+('SREB Detail'!EK29*'SREB Detail'!EL29)+('SREB Detail'!FY29*'SREB Detail'!FZ29)+('SREB Detail'!HM29*'SREB Detail'!HN29))/BZ32</f>
        <v>48492.96784203103</v>
      </c>
      <c r="BB32" s="55">
        <f>(('SREB Detail'!W29*'SREB Detail'!X29)+('SREB Detail'!BK29*'SREB Detail'!BL29)+('SREB Detail'!CY29*'SREB Detail'!CZ29)+('SREB Detail'!EM29*'SREB Detail'!EN29)+('SREB Detail'!GA29*'SREB Detail'!GB29)+('SREB Detail'!HO29*'SREB Detail'!HP29))/CA32</f>
        <v>49593.052525760242</v>
      </c>
      <c r="BC32" s="55">
        <f>(('SREB Detail'!Y29*'SREB Detail'!Z29)+('SREB Detail'!BM29*'SREB Detail'!BN29)+('SREB Detail'!DA29*'SREB Detail'!DB29)+('SREB Detail'!EO29*'SREB Detail'!EP29)+('SREB Detail'!GC29*'SREB Detail'!GD29)+('SREB Detail'!HQ29*'SREB Detail'!HR29))/CB32</f>
        <v>51397.320342946223</v>
      </c>
      <c r="BD32" s="55">
        <f>(('SREB Detail'!AA29*'SREB Detail'!AB29)+('SREB Detail'!BO29*'SREB Detail'!BP29)+('SREB Detail'!DC29*'SREB Detail'!DD29)+('SREB Detail'!EQ29*'SREB Detail'!ER29)+('SREB Detail'!GE29*'SREB Detail'!GF29)+('SREB Detail'!HS29*'SREB Detail'!HT29))/CC32</f>
        <v>52437.263466042154</v>
      </c>
      <c r="BE32" s="55">
        <f>(('SREB Detail'!AC29*'SREB Detail'!AD29)+('SREB Detail'!BQ29*'SREB Detail'!BR29)+('SREB Detail'!DE29*'SREB Detail'!DF29)+('SREB Detail'!ES29*'SREB Detail'!ET29)+('SREB Detail'!GG29*'SREB Detail'!GH29)+('SREB Detail'!HU29*'SREB Detail'!HV29))/CD32</f>
        <v>54090.929493087555</v>
      </c>
      <c r="BF32" s="55">
        <f>(('SREB Detail'!AE29*'SREB Detail'!AF29)+('SREB Detail'!BS29*'SREB Detail'!BT29)+('SREB Detail'!DG29*'SREB Detail'!DH29)+('SREB Detail'!EU29*'SREB Detail'!EV29)+('SREB Detail'!GI29*'SREB Detail'!GJ29)+('SREB Detail'!HW29*'SREB Detail'!HX29))/CE32</f>
        <v>56188.17621547592</v>
      </c>
      <c r="BG32" s="55">
        <f>(('SREB Detail'!AG29*'SREB Detail'!AH29)+('SREB Detail'!BU29*'SREB Detail'!BV29)+('SREB Detail'!DI29*'SREB Detail'!DJ29)+('SREB Detail'!EW29*'SREB Detail'!EX29)+('SREB Detail'!GK29*'SREB Detail'!GL29)+('SREB Detail'!HY29*'SREB Detail'!HZ29))/CF32</f>
        <v>58102.881483219899</v>
      </c>
      <c r="BH32" s="55">
        <f>(('SREB Detail'!AI29*'SREB Detail'!AJ29)+('SREB Detail'!BW29*'SREB Detail'!BX29)+('SREB Detail'!DK29*'SREB Detail'!DL29)+('SREB Detail'!EY29*'SREB Detail'!EZ29)+('SREB Detail'!GM29*'SREB Detail'!GN29)+('SREB Detail'!IA29*'SREB Detail'!IB29))/CG32</f>
        <v>60211.816251154203</v>
      </c>
      <c r="BI32" s="55">
        <f>(('SREB Detail'!AL29*'SREB Detail'!AK29)+('SREB Detail'!BZ29*'SREB Detail'!BY29)+('SREB Detail'!DN29*'SREB Detail'!DM29)+('SREB Detail'!FB29*'SREB Detail'!FA29)+('SREB Detail'!GP29*'SREB Detail'!GO29)+('SREB Detail'!ID29*'SREB Detail'!IC29))/CH32</f>
        <v>63273.576621525302</v>
      </c>
      <c r="BJ32" s="55">
        <f>(('SREB Detail'!AM29*'SREB Detail'!AN29)+('SREB Detail'!CA29*'SREB Detail'!CB29)+('SREB Detail'!DO29*'SREB Detail'!DP29)+('SREB Detail'!FC29*'SREB Detail'!FD29)+('SREB Detail'!GQ29*'SREB Detail'!GR29)+('SREB Detail'!IE29*'SREB Detail'!IF29))/CI32</f>
        <v>64947.977569632734</v>
      </c>
      <c r="BK32" s="55">
        <f>(('SREB Detail'!AO29*'SREB Detail'!AP29)+('SREB Detail'!CC29*'SREB Detail'!CD29)+('SREB Detail'!DQ29*'SREB Detail'!DR29)+('SREB Detail'!FE29*'SREB Detail'!FF29)+('SREB Detail'!GS29*'SREB Detail'!GT29)+('SREB Detail'!IG29*'SREB Detail'!IH29))/CJ32</f>
        <v>57460.86528497409</v>
      </c>
      <c r="BL32" s="55">
        <f>(('SREB Detail'!AQ29*'SREB Detail'!AR29)+('SREB Detail'!CE29*'SREB Detail'!CF29)+('SREB Detail'!DS29*'SREB Detail'!DT29)+('SREB Detail'!FG29*'SREB Detail'!FH29)+('SREB Detail'!GU29*'SREB Detail'!GV29)+('SREB Detail'!II29*'SREB Detail'!IJ29))/CK32</f>
        <v>67557.973127501435</v>
      </c>
      <c r="BM32" s="55">
        <f>(('SREB Detail'!AS29*'SREB Detail'!AT29)+('SREB Detail'!CG29*'SREB Detail'!CH29)+('SREB Detail'!DU29*'SREB Detail'!DV29)+('SREB Detail'!FI29*'SREB Detail'!FJ29)+('SREB Detail'!GW29*'SREB Detail'!GX29)+('SREB Detail'!IK29*'SREB Detail'!IL29))/CL32</f>
        <v>67806.283167738162</v>
      </c>
      <c r="BN32" s="55">
        <f>(('SREB Detail'!AU29*'SREB Detail'!AV29)+('SREB Detail'!CI29*'SREB Detail'!CJ29)+('SREB Detail'!DW29*'SREB Detail'!DX29)+('SREB Detail'!FK29*'SREB Detail'!FL29)+('SREB Detail'!GY29*'SREB Detail'!GZ29)+('SREB Detail'!IM29*'SREB Detail'!IN29))/CM32</f>
        <v>70669.498056635202</v>
      </c>
      <c r="BO32" s="55">
        <f>IF(CN32&gt;0,(('SREB Detail'!AX29*'SREB Detail'!AW29)+('SREB Detail'!CL29*'SREB Detail'!CK29)+('SREB Detail'!DZ29*'SREB Detail'!DY29)+('SREB Detail'!FN29*'SREB Detail'!FM29)+('SREB Detail'!HB29*'SREB Detail'!HA29)+('SREB Detail'!IP29*'SREB Detail'!IO29))/CN32,0)</f>
        <v>71906.55942028985</v>
      </c>
      <c r="BP32" s="55">
        <f>(('SREB Detail'!AY29*'SREB Detail'!AZ29)+('SREB Detail'!CM29*'SREB Detail'!CN29)+('SREB Detail'!EA29*'SREB Detail'!EB29)+('SREB Detail'!FO29*'SREB Detail'!FP29)+('SREB Detail'!HD29*'SREB Detail'!HB29)+('SREB Detail'!IR29*'SREB Detail'!IQ29))/CO32</f>
        <v>72359.774767596275</v>
      </c>
      <c r="BQ32" s="55">
        <f>(('SREB Detail'!BB29*'SREB Detail'!BA29)+('SREB Detail'!CP29*'SREB Detail'!CO29)+('SREB Detail'!ED29*'SREB Detail'!EC29)+('SREB Detail'!FR29*'SREB Detail'!FQ29)+('SREB Detail'!HF29*'SREB Detail'!HE29)+('SREB Detail'!IS29*'SREB Detail'!IT29))/CP32</f>
        <v>76434.203563007599</v>
      </c>
      <c r="BR32" s="28">
        <f>'SREB Detail'!E29</f>
        <v>71300.264769647692</v>
      </c>
      <c r="BS32" s="28">
        <f>'SREB Detail'!G29</f>
        <v>71825.221300138306</v>
      </c>
      <c r="BT32" s="28">
        <f>'SREB Detail'!I29</f>
        <v>72606.14209320092</v>
      </c>
      <c r="BU32" s="28">
        <f>'SREB Detail'!K29</f>
        <v>0</v>
      </c>
      <c r="BV32" s="28">
        <f>'SREB Detail'!M29</f>
        <v>0</v>
      </c>
      <c r="BW32" s="28">
        <f>'SREB Detail'!O29</f>
        <v>73647.841167943669</v>
      </c>
      <c r="BX32" s="28">
        <f>'SREB Detail'!Q29</f>
        <v>0</v>
      </c>
      <c r="BY32" s="28">
        <f>'SREB Detail'!S29</f>
        <v>80465.020759000967</v>
      </c>
      <c r="BZ32" s="210">
        <f>'SREB Detail'!V29+'SREB Detail'!BJ29+'SREB Detail'!CX29+'SREB Detail'!EL29+'SREB Detail'!FZ29+'SREB Detail'!HN29</f>
        <v>3545</v>
      </c>
      <c r="CA32" s="55">
        <f>'SREB Detail'!X29+'SREB Detail'!BL29+'SREB Detail'!CZ29+'SREB Detail'!EN29+'SREB Detail'!GB29+'SREB Detail'!HP29</f>
        <v>3979</v>
      </c>
      <c r="CB32" s="55">
        <f>'SREB Detail'!Z29+'SREB Detail'!BN29+'SREB Detail'!DB29+'SREB Detail'!EP29+'SREB Detail'!GD29+'SREB Detail'!HR29</f>
        <v>3849</v>
      </c>
      <c r="CC32" s="55">
        <f>'SREB Detail'!AB29+'SREB Detail'!BP29+'SREB Detail'!DD29+'SREB Detail'!ER29+'SREB Detail'!GF29+'SREB Detail'!HT29</f>
        <v>4270</v>
      </c>
      <c r="CD32" s="55">
        <f>('SREB Detail'!AD29+'SREB Detail'!BR29+'SREB Detail'!DF29+'SREB Detail'!ET29+'SREB Detail'!GH29+'SREB Detail'!HV29)</f>
        <v>4340</v>
      </c>
      <c r="CE32" s="55">
        <f>('SREB Detail'!AF29+'SREB Detail'!BT29+'SREB Detail'!DH29+'SREB Detail'!EV29+'SREB Detail'!GJ29+'SREB Detail'!HX29)</f>
        <v>4381</v>
      </c>
      <c r="CF32" s="55">
        <f>('SREB Detail'!AH29+'SREB Detail'!BV29+'SREB Detail'!DJ29+'SREB Detail'!EX29+'SREB Detail'!GL29+'SREB Detail'!HZ29)</f>
        <v>4261</v>
      </c>
      <c r="CG32" s="55">
        <f>('SREB Detail'!AJ29+'SREB Detail'!BX29+'SREB Detail'!DL29+'SREB Detail'!EZ29+'SREB Detail'!GN29+'SREB Detail'!IB29)</f>
        <v>4332</v>
      </c>
      <c r="CH32" s="55">
        <f>('SREB Detail'!AL29+'SREB Detail'!BZ29+'SREB Detail'!DN29+'SREB Detail'!FB29+'SREB Detail'!GP29+'SREB Detail'!ID29)</f>
        <v>4209</v>
      </c>
      <c r="CI32" s="55">
        <f>('SREB Detail'!AN29+'SREB Detail'!CB29+'SREB Detail'!DP29+'SREB Detail'!FD29+'SREB Detail'!GR29+'SREB Detail'!IF29)</f>
        <v>4057</v>
      </c>
      <c r="CJ32" s="55">
        <f>('SREB Detail'!AP29+'SREB Detail'!CD29+'SREB Detail'!DR29+'SREB Detail'!FF29+'SREB Detail'!GT29+'SREB Detail'!IH29)</f>
        <v>193</v>
      </c>
      <c r="CK32" s="55">
        <f>('SREB Detail'!AR29+'SREB Detail'!CF29+'SREB Detail'!DT29+'SREB Detail'!FH29+'SREB Detail'!GV29+'SREB Detail'!IJ29)</f>
        <v>3498</v>
      </c>
      <c r="CL32" s="55">
        <f>('SREB Detail'!AT29+'SREB Detail'!CH29+'SREB Detail'!DV29+'SREB Detail'!FJ29+'SREB Detail'!GX29+'SREB Detail'!IL29)</f>
        <v>3422</v>
      </c>
      <c r="CM32" s="55">
        <f>('SREB Detail'!AV29+'SREB Detail'!CJ29+'SREB Detail'!DX29+'SREB Detail'!FL29+'SREB Detail'!GZ29+'SREB Detail'!IN29)</f>
        <v>3602</v>
      </c>
      <c r="CN32" s="55">
        <f>'SREB Detail'!AX29+'SREB Detail'!CL29+'SREB Detail'!DZ29+'SREB Detail'!FN29+'SREB Detail'!HB29+'SREB Detail'!IP29</f>
        <v>3450</v>
      </c>
      <c r="CO32" s="55">
        <f>'SREB Detail'!AZ29+'SREB Detail'!CN29+'SREB Detail'!EB29+'SREB Detail'!FP29+'SREB Detail'!HD29+'SREB Detail'!IR29</f>
        <v>3765</v>
      </c>
      <c r="CP32" s="55">
        <f>'SREB Detail'!BB29+'SREB Detail'!CP29+'SREB Detail'!ED29+'SREB Detail'!FR29+'SREB Detail'!HF29+'SREB Detail'!IT29</f>
        <v>3817</v>
      </c>
      <c r="CQ32" s="55">
        <f>'SREB Detail'!F29</f>
        <v>3690</v>
      </c>
      <c r="CR32" s="55">
        <f>'SREB Detail'!H29</f>
        <v>3615</v>
      </c>
      <c r="CS32" s="55">
        <f>'SREB Detail'!J29</f>
        <v>3927</v>
      </c>
      <c r="CT32" s="55">
        <f>'SREB Detail'!L29</f>
        <v>0</v>
      </c>
      <c r="CU32" s="55">
        <f>'SREB Detail'!N29</f>
        <v>0</v>
      </c>
      <c r="CV32" s="55">
        <f>'SREB Detail'!P29</f>
        <v>4829</v>
      </c>
      <c r="CW32" s="55">
        <f>'SREB Detail'!R29</f>
        <v>0</v>
      </c>
      <c r="CX32" s="55">
        <f>'SREB Detail'!T29</f>
        <v>3083</v>
      </c>
      <c r="CY32" s="32">
        <f>'West Detail'!E29</f>
        <v>74344.645323741002</v>
      </c>
      <c r="CZ32" s="28">
        <f>'West Detail'!G29</f>
        <v>73577.914346895079</v>
      </c>
      <c r="DA32" s="28">
        <f>'West Detail'!I29</f>
        <v>75660.961215255331</v>
      </c>
      <c r="DB32" s="28">
        <f>'West Detail'!K29</f>
        <v>0</v>
      </c>
      <c r="DC32" s="28">
        <f>'West Detail'!M29</f>
        <v>0</v>
      </c>
      <c r="DD32" s="28">
        <f>'West Detail'!O29</f>
        <v>81893.110549589386</v>
      </c>
      <c r="DE32" s="28">
        <f>'West Detail'!Q29</f>
        <v>0</v>
      </c>
      <c r="DF32" s="28">
        <f>'West Detail'!S29</f>
        <v>85157.814332247552</v>
      </c>
      <c r="DG32" s="32">
        <f>'West Detail'!F29</f>
        <v>1390</v>
      </c>
      <c r="DH32" s="28">
        <f>'West Detail'!H29</f>
        <v>1401</v>
      </c>
      <c r="DI32" s="28">
        <f>'West Detail'!J29</f>
        <v>1547</v>
      </c>
      <c r="DJ32" s="28">
        <f>'West Detail'!L29</f>
        <v>0</v>
      </c>
      <c r="DK32" s="28">
        <f>'West Detail'!N29</f>
        <v>0</v>
      </c>
      <c r="DL32" s="28">
        <f>'West Detail'!P29</f>
        <v>1583</v>
      </c>
      <c r="DM32" s="28">
        <f>'West Detail'!R29</f>
        <v>0</v>
      </c>
      <c r="DN32" s="28">
        <f>'West Detail'!T29</f>
        <v>1228</v>
      </c>
      <c r="DO32" s="32">
        <f>'Midwest Detail'!E29</f>
        <v>72031.422063421167</v>
      </c>
      <c r="DP32" s="28">
        <f>'Midwest Detail'!G29</f>
        <v>72867.052676659529</v>
      </c>
      <c r="DQ32" s="28">
        <f>'Midwest Detail'!I29</f>
        <v>75183.590544871797</v>
      </c>
      <c r="DR32" s="28">
        <f>'Midwest Detail'!K29</f>
        <v>0</v>
      </c>
      <c r="DS32" s="28">
        <f>'Midwest Detail'!M29</f>
        <v>0</v>
      </c>
      <c r="DT32" s="28">
        <f>'Midwest Detail'!O29</f>
        <v>78646.3808411215</v>
      </c>
      <c r="DU32" s="28">
        <f>'Midwest Detail'!Q29</f>
        <v>0</v>
      </c>
      <c r="DV32" s="28">
        <f>'Midwest Detail'!S29</f>
        <v>84645.761882572231</v>
      </c>
      <c r="DW32" s="376">
        <f>'Midwest Detail'!F29</f>
        <v>2239</v>
      </c>
      <c r="DX32" s="377">
        <f>'Midwest Detail'!H29</f>
        <v>2335</v>
      </c>
      <c r="DY32" s="377">
        <f>'Midwest Detail'!J29</f>
        <v>2496</v>
      </c>
      <c r="DZ32" s="377">
        <f>'Midwest Detail'!L29</f>
        <v>0</v>
      </c>
      <c r="EA32" s="377">
        <f>'Midwest Detail'!N29</f>
        <v>0</v>
      </c>
      <c r="EB32" s="377">
        <f>'Midwest Detail'!P29</f>
        <v>2568</v>
      </c>
      <c r="EC32" s="377">
        <f>'Midwest Detail'!R29</f>
        <v>0</v>
      </c>
      <c r="ED32" s="377">
        <f>'Midwest Detail'!T29</f>
        <v>2146</v>
      </c>
      <c r="EE32" s="32">
        <f>'Northeast Detail'!E29</f>
        <v>77577.037321624593</v>
      </c>
      <c r="EF32" s="28">
        <f>'Northeast Detail'!G29</f>
        <v>83720.642409033884</v>
      </c>
      <c r="EG32" s="28">
        <f>'Northeast Detail'!I29</f>
        <v>84658.719339622636</v>
      </c>
      <c r="EH32" s="28">
        <f>'Northeast Detail'!K29</f>
        <v>0</v>
      </c>
      <c r="EI32" s="28">
        <f>'Northeast Detail'!M29</f>
        <v>0</v>
      </c>
      <c r="EJ32" s="28">
        <f>'Northeast Detail'!O29</f>
        <v>85827.817582417585</v>
      </c>
      <c r="EK32" s="28">
        <f>'Northeast Detail'!Q29</f>
        <v>0</v>
      </c>
      <c r="EL32" s="28">
        <f>'Northeast Detail'!S29</f>
        <v>92389.079155672822</v>
      </c>
      <c r="EM32" s="376">
        <f>'Northeast Detail'!F29</f>
        <v>911</v>
      </c>
      <c r="EN32" s="377">
        <f>'Northeast Detail'!H29</f>
        <v>797</v>
      </c>
      <c r="EO32" s="377">
        <f>'Northeast Detail'!J29</f>
        <v>848</v>
      </c>
      <c r="EP32" s="377">
        <f>'Northeast Detail'!L29</f>
        <v>0</v>
      </c>
      <c r="EQ32" s="377">
        <f>'Northeast Detail'!N29</f>
        <v>0</v>
      </c>
      <c r="ER32" s="377">
        <f>'Northeast Detail'!P29</f>
        <v>910</v>
      </c>
      <c r="ES32" s="377">
        <f>'Northeast Detail'!R29</f>
        <v>0</v>
      </c>
      <c r="ET32" s="377">
        <f>'Northeast Detail'!T29</f>
        <v>758</v>
      </c>
    </row>
    <row r="33" spans="1:150">
      <c r="A33" s="11"/>
      <c r="B33" s="11"/>
      <c r="C33" s="56"/>
      <c r="D33" s="56"/>
      <c r="E33" s="56"/>
      <c r="F33" s="56"/>
      <c r="G33" s="56"/>
      <c r="H33" s="56"/>
      <c r="I33" s="55"/>
      <c r="J33" s="55"/>
      <c r="K33" s="55"/>
      <c r="L33" s="55"/>
      <c r="M33" s="55"/>
      <c r="N33" s="55"/>
      <c r="O33" s="55"/>
      <c r="P33" s="55"/>
      <c r="Q33" s="55"/>
      <c r="R33" s="55"/>
      <c r="S33" s="55"/>
      <c r="T33" s="28"/>
      <c r="U33" s="28"/>
      <c r="V33" s="28"/>
      <c r="W33" s="28"/>
      <c r="X33" s="28"/>
      <c r="Y33" s="28"/>
      <c r="Z33" s="28"/>
      <c r="AA33" s="28"/>
      <c r="AB33" s="54"/>
      <c r="AC33" s="56"/>
      <c r="AD33" s="56"/>
      <c r="AE33" s="56"/>
      <c r="AF33" s="56"/>
      <c r="AG33" s="56"/>
      <c r="AH33" s="55"/>
      <c r="AI33" s="55"/>
      <c r="AJ33" s="55"/>
      <c r="AK33" s="55"/>
      <c r="AL33" s="55"/>
      <c r="AM33" s="55"/>
      <c r="AN33" s="55"/>
      <c r="AO33" s="55"/>
      <c r="AP33" s="55"/>
      <c r="AQ33" s="55"/>
      <c r="AR33" s="55"/>
      <c r="AS33" s="55"/>
      <c r="AT33" s="55"/>
      <c r="AU33" s="55"/>
      <c r="AV33" s="55"/>
      <c r="AW33" s="55"/>
      <c r="AX33" s="55"/>
      <c r="AY33" s="55"/>
      <c r="AZ33" s="55"/>
      <c r="BA33" s="210"/>
      <c r="BB33" s="56"/>
      <c r="BC33" s="55"/>
      <c r="BD33" s="56"/>
      <c r="BE33" s="56"/>
      <c r="BF33" s="55"/>
      <c r="BG33" s="55"/>
      <c r="BH33" s="55"/>
      <c r="BI33" s="55"/>
      <c r="BJ33" s="55"/>
      <c r="BK33" s="55"/>
      <c r="BL33" s="55"/>
      <c r="BM33" s="55"/>
      <c r="BN33" s="55"/>
      <c r="BO33" s="55"/>
      <c r="BP33" s="55"/>
      <c r="BQ33" s="55"/>
      <c r="BR33" s="28"/>
      <c r="BS33" s="28"/>
      <c r="BT33" s="28"/>
      <c r="BU33" s="28"/>
      <c r="BV33" s="28"/>
      <c r="BW33" s="28"/>
      <c r="BX33" s="28"/>
      <c r="BY33" s="28"/>
      <c r="BZ33" s="210"/>
      <c r="CA33" s="56"/>
      <c r="CB33" s="55"/>
      <c r="CC33" s="56"/>
      <c r="CD33" s="56"/>
      <c r="CE33" s="55"/>
      <c r="CF33" s="55"/>
      <c r="CG33" s="55"/>
      <c r="CH33" s="55"/>
      <c r="CI33" s="55"/>
      <c r="CJ33" s="55"/>
      <c r="CK33" s="55"/>
      <c r="CL33" s="55"/>
      <c r="CM33" s="55"/>
      <c r="CN33" s="55"/>
      <c r="CO33" s="55"/>
      <c r="CP33" s="55"/>
      <c r="CQ33" s="55"/>
      <c r="CR33" s="55"/>
      <c r="CS33" s="55"/>
      <c r="CT33" s="55"/>
      <c r="CU33" s="55"/>
      <c r="CV33" s="55"/>
      <c r="CW33" s="55"/>
      <c r="CX33" s="55"/>
      <c r="CY33" s="32"/>
      <c r="CZ33" s="28"/>
      <c r="DA33" s="28"/>
      <c r="DB33" s="28"/>
      <c r="DC33" s="28"/>
      <c r="DD33" s="28"/>
      <c r="DE33" s="28"/>
      <c r="DF33" s="28"/>
      <c r="DG33" s="32"/>
      <c r="DH33" s="28"/>
      <c r="DI33" s="28"/>
      <c r="DJ33" s="28"/>
      <c r="DK33" s="28"/>
      <c r="DL33" s="28"/>
      <c r="DM33" s="28"/>
      <c r="DN33" s="28"/>
      <c r="DO33" s="32"/>
      <c r="DP33" s="28"/>
      <c r="DQ33" s="28"/>
      <c r="DR33" s="28"/>
      <c r="DS33" s="28"/>
      <c r="DT33" s="28"/>
      <c r="DU33" s="28"/>
      <c r="DV33" s="28"/>
      <c r="DW33" s="376"/>
      <c r="DX33" s="377"/>
      <c r="DY33" s="377"/>
      <c r="DZ33" s="377"/>
      <c r="EA33" s="377"/>
      <c r="EB33" s="377"/>
      <c r="EC33" s="377"/>
      <c r="ED33" s="377"/>
      <c r="EE33" s="32"/>
      <c r="EF33" s="28"/>
      <c r="EG33" s="28"/>
      <c r="EH33" s="28"/>
      <c r="EI33" s="28"/>
      <c r="EJ33" s="28"/>
      <c r="EK33" s="28"/>
      <c r="EL33" s="28"/>
      <c r="EM33" s="376"/>
      <c r="EN33" s="377"/>
      <c r="EO33" s="377"/>
      <c r="EP33" s="377"/>
      <c r="EQ33" s="377"/>
      <c r="ER33" s="377"/>
      <c r="ES33" s="377"/>
      <c r="ET33" s="377"/>
    </row>
    <row r="34" spans="1:150" s="61" customFormat="1">
      <c r="A34" s="33" t="s">
        <v>57</v>
      </c>
      <c r="B34" s="33" t="s">
        <v>58</v>
      </c>
      <c r="C34" s="57">
        <f>(('US Detail'!U31*'US Detail'!V31)+('US Detail'!BI31*'US Detail'!BJ31)+('US Detail'!CW31*'US Detail'!CX31)+('US Detail'!EK31*'US Detail'!EL31)+('US Detail'!FY31*'US Detail'!FZ31)+('US Detail'!HM31*'US Detail'!HN31))/AB34</f>
        <v>55273.309271523176</v>
      </c>
      <c r="D34" s="57">
        <f>(('US Detail'!W31*'US Detail'!X31)+('US Detail'!BK31*'US Detail'!BL31)+('US Detail'!CY31*'US Detail'!CZ31)+('US Detail'!EM31*'US Detail'!EN31)+('US Detail'!GA31*'US Detail'!GB31)+('US Detail'!HO31*'US Detail'!HP31))/AC34</f>
        <v>56134.041060430245</v>
      </c>
      <c r="E34" s="57">
        <f>(('US Detail'!Y31*'US Detail'!Z31)+('US Detail'!BM31*'US Detail'!BN31)+('US Detail'!DA31*'US Detail'!DB31)+('US Detail'!EO31*'US Detail'!EP31)+('US Detail'!GC31*'US Detail'!GD31)+('US Detail'!HQ31*'US Detail'!HR31))/AD34</f>
        <v>59755.52341026067</v>
      </c>
      <c r="F34" s="57">
        <f>(('US Detail'!AA31*'US Detail'!AB31)+('US Detail'!BO31*'US Detail'!BP31)+('US Detail'!DC31*'US Detail'!DD31)+('US Detail'!EQ31*'US Detail'!ER31)+('US Detail'!GE31*'US Detail'!GF31)+('US Detail'!HS31*'US Detail'!HT31))/AE34</f>
        <v>61583.328810273808</v>
      </c>
      <c r="G34" s="57">
        <f>(('US Detail'!AC31*'US Detail'!AD31)+('US Detail'!BQ31*'US Detail'!BR31)+('US Detail'!DE31*'US Detail'!DF31)+('US Detail'!ES31*'US Detail'!ET31)+('US Detail'!GG31*'US Detail'!GH31)+('US Detail'!HU31*'US Detail'!HV31))/AF34</f>
        <v>64151.136402453223</v>
      </c>
      <c r="H34" s="57">
        <f>(('US Detail'!AE31*'US Detail'!AF31)+('US Detail'!BS31*'US Detail'!BT31)+('US Detail'!DG31*'US Detail'!DH31)+('US Detail'!EU31*'US Detail'!EV31)+('US Detail'!GI31*'US Detail'!GJ31)+('US Detail'!HW31*'US Detail'!HX31))/AG34</f>
        <v>66314.030801953675</v>
      </c>
      <c r="I34" s="57">
        <f>(('US Detail'!AG31*'US Detail'!AH31)+('US Detail'!BU31*'US Detail'!BV31)+('US Detail'!DI31*'US Detail'!DJ31)+('US Detail'!EW31*'US Detail'!EX31)+('US Detail'!GK31*'US Detail'!GL31)+('US Detail'!HY31*'US Detail'!HZ31))/AH34</f>
        <v>69962.65249189474</v>
      </c>
      <c r="J34" s="57">
        <f>(('US Detail'!AI31*'US Detail'!AJ31)+('US Detail'!BW31*'US Detail'!BX31)+('US Detail'!DK31*'US Detail'!DL31)+('US Detail'!EY31*'US Detail'!EZ31)+('US Detail'!GM31*'US Detail'!GN31)+('US Detail'!IA31*'US Detail'!IB31))/AI34</f>
        <v>73484.471954630208</v>
      </c>
      <c r="K34" s="57">
        <f>(('US Detail'!AL31*'US Detail'!AK31)+('US Detail'!BZ31*'US Detail'!BY31)+('US Detail'!DN31*'US Detail'!DM31)+('US Detail'!FB31*'US Detail'!FA31)+('US Detail'!GP31*'US Detail'!GO31)+('US Detail'!ID31*'US Detail'!IC31))/AJ34</f>
        <v>76795.858265381758</v>
      </c>
      <c r="L34" s="57">
        <f>(('US Detail'!AM31*'US Detail'!AN31)+('US Detail'!CA31*'US Detail'!CB31)+('US Detail'!DO31*'US Detail'!DP31)+('US Detail'!FC31*'US Detail'!FD31)+('US Detail'!GQ31*'US Detail'!GR31)+('US Detail'!IE31*'US Detail'!IF31))/AK34</f>
        <v>80007.391512611328</v>
      </c>
      <c r="M34" s="57">
        <f>(('US Detail'!AO31*'US Detail'!AP31)+('US Detail'!CC31*'US Detail'!CD31)+('US Detail'!DQ31*'US Detail'!DR31)+('US Detail'!FE31*'US Detail'!FF31)+('US Detail'!GS31*'US Detail'!GT31)+('US Detail'!IG31*'US Detail'!IH31))/AL34</f>
        <v>83272.013739802496</v>
      </c>
      <c r="N34" s="57">
        <f>(('US Detail'!AQ31*'US Detail'!AR31)+('US Detail'!CE31*'US Detail'!CF31)+('US Detail'!DS31*'US Detail'!DT31)+('US Detail'!FG31*'US Detail'!FH31)+('US Detail'!GU31*'US Detail'!GV31)+('US Detail'!II31*'US Detail'!IJ31))/AM34</f>
        <v>81445.603804347833</v>
      </c>
      <c r="O34" s="57">
        <f>(('US Detail'!AS31*'US Detail'!AT31)+('US Detail'!CG31*'US Detail'!CH31)+('US Detail'!DU31*'US Detail'!DV31)+('US Detail'!FI31*'US Detail'!FJ31)+('US Detail'!GW31*'US Detail'!GX31)+('US Detail'!IK31*'US Detail'!IL31))/AN34</f>
        <v>83995.77458504372</v>
      </c>
      <c r="P34" s="57">
        <f>(('US Detail'!AV31*'US Detail'!AU31)+('US Detail'!CJ31*'US Detail'!CI31)+('US Detail'!DX31*'US Detail'!DW31)+('US Detail'!FL31*'US Detail'!FK31)+('US Detail'!GZ31*'US Detail'!GY31)+('US Detail'!IN31*'US Detail'!IM31))/AO34</f>
        <v>88314.083740342772</v>
      </c>
      <c r="Q34" s="57">
        <f>(('US Detail'!AX31*'US Detail'!AW31)+('US Detail'!CL31*'US Detail'!CK31)+('US Detail'!DZ31*'US Detail'!DY31)+('US Detail'!FN31*'US Detail'!FM31)+('US Detail'!HB31*'US Detail'!HA31)+('US Detail'!IP31*'US Detail'!IO31))/AP34</f>
        <v>90351.59535669809</v>
      </c>
      <c r="R34" s="57">
        <f>(('US Detail'!AY31*'US Detail'!AZ31)+('US Detail'!CM31*'US Detail'!CN31)+('US Detail'!EA31*'US Detail'!EB31)+('US Detail'!FO31*'US Detail'!FP31)+('US Detail'!HC31*'US Detail'!HD31)+('US Detail'!IQ31*'US Detail'!IR31))/AQ34</f>
        <v>93969.273169096705</v>
      </c>
      <c r="S34" s="57">
        <f>(('US Detail'!BB31*'US Detail'!BA31)+('US Detail'!CP31*'US Detail'!CO31)+('US Detail'!ED31*'US Detail'!EC31)+('US Detail'!FR31*'US Detail'!FQ31)+('US Detail'!HF31*'US Detail'!HE31)+('US Detail'!IT31*'US Detail'!IS31))/AR34</f>
        <v>99176.828506714126</v>
      </c>
      <c r="T34" s="33">
        <f>'US Detail'!E31</f>
        <v>96757.031479192417</v>
      </c>
      <c r="U34" s="33">
        <f>'US Detail'!G31</f>
        <v>97541.00316245007</v>
      </c>
      <c r="V34" s="33">
        <f>'US Detail'!I31</f>
        <v>100946.34511086298</v>
      </c>
      <c r="W34" s="33">
        <f>'US Detail'!K31</f>
        <v>0</v>
      </c>
      <c r="X34" s="33">
        <f>'US Detail'!M31</f>
        <v>0</v>
      </c>
      <c r="Y34" s="33">
        <f>'US Detail'!O31</f>
        <v>105325.81963348795</v>
      </c>
      <c r="Z34" s="33">
        <f>'US Detail'!Q31</f>
        <v>0</v>
      </c>
      <c r="AA34" s="33">
        <f>'US Detail'!S31</f>
        <v>117528.77849507885</v>
      </c>
      <c r="AB34" s="58">
        <f>'US Detail'!V31+'US Detail'!BJ31+'US Detail'!CX31+'US Detail'!EL31+'US Detail'!FZ31+'US Detail'!HN31</f>
        <v>10570</v>
      </c>
      <c r="AC34" s="57">
        <f>'US Detail'!X31+'US Detail'!BL31+'US Detail'!CZ31+'US Detail'!EN31+'US Detail'!GB31+'US Detail'!HP31</f>
        <v>11203</v>
      </c>
      <c r="AD34" s="57">
        <f>'US Detail'!Z31+'US Detail'!BN31+'US Detail'!DB31+'US Detail'!EP31+'US Detail'!GD31+'US Detail'!HR31</f>
        <v>12046</v>
      </c>
      <c r="AE34" s="57">
        <f>'US Detail'!AB31+'US Detail'!BP31+'US Detail'!DD31+'US Detail'!ER31+'US Detail'!GF31+'US Detail'!HT31</f>
        <v>12381</v>
      </c>
      <c r="AF34" s="57">
        <f>('US Detail'!AD31+'US Detail'!BR31+'US Detail'!DF31+'US Detail'!ET31+'US Detail'!GH31+'US Detail'!HV31)</f>
        <v>12881</v>
      </c>
      <c r="AG34" s="57">
        <f>('US Detail'!AF31+'US Detail'!BT31+'US Detail'!DH31+'US Detail'!EV31+'US Detail'!GJ31+'US Detail'!HX31)</f>
        <v>12694</v>
      </c>
      <c r="AH34" s="57">
        <f>('US Detail'!AH31+'US Detail'!BV31+'US Detail'!DJ31+'US Detail'!EX31+'US Detail'!GL31+'US Detail'!HZ31)</f>
        <v>13263</v>
      </c>
      <c r="AI34" s="57">
        <f>('US Detail'!AJ31+'US Detail'!BX31+'US Detail'!DL31+'US Detail'!EZ31+'US Detail'!GN31+'US Detail'!IB31)</f>
        <v>12872</v>
      </c>
      <c r="AJ34" s="57">
        <f>('US Detail'!AL31+'US Detail'!BZ31+'US Detail'!DN31+'US Detail'!FB31+'US Detail'!GP31+'US Detail'!ID31)</f>
        <v>13490</v>
      </c>
      <c r="AK34" s="57">
        <f>('US Detail'!AN31+'US Detail'!CB31+'US Detail'!DP31+'US Detail'!FD31+'US Detail'!GR31+'US Detail'!IF31)</f>
        <v>13361</v>
      </c>
      <c r="AL34" s="57">
        <f>('US Detail'!AP31+'US Detail'!CD31+'US Detail'!DR31+'US Detail'!FF31+'US Detail'!GT31+'US Detail'!IH31)</f>
        <v>2329</v>
      </c>
      <c r="AM34" s="57">
        <f>('US Detail'!AR31+'US Detail'!CF31+'US Detail'!DT31+'US Detail'!FH31+'US Detail'!GV31+'US Detail'!IJ31)</f>
        <v>11040</v>
      </c>
      <c r="AN34" s="57">
        <f>('US Detail'!AT31+'US Detail'!CH31+'US Detail'!DV31+'US Detail'!FJ31+'US Detail'!GX31+'US Detail'!IL31)</f>
        <v>5603</v>
      </c>
      <c r="AO34" s="57">
        <f>('US Detail'!AV31+'US Detail'!CJ31+'US Detail'!DX31+'US Detail'!FL31+'US Detail'!GZ31+'US Detail'!IN31)</f>
        <v>11261</v>
      </c>
      <c r="AP34" s="57">
        <f>'US Detail'!AX31+'US Detail'!CL31+'US Detail'!DZ31+'US Detail'!FN31+'US Detail'!HB31+'US Detail'!IP31</f>
        <v>11242</v>
      </c>
      <c r="AQ34" s="57">
        <f>'US Detail'!AZ31+'US Detail'!CN31+'US Detail'!EB31+'US Detail'!FP31+'US Detail'!HD31+'US Detail'!IR31</f>
        <v>11934</v>
      </c>
      <c r="AR34" s="57">
        <f>'US Detail'!BB31+'US Detail'!CP31+'US Detail'!ED31+'US Detail'!FR31+'US Detail'!HF31+'US Detail'!IT31</f>
        <v>12362</v>
      </c>
      <c r="AS34" s="57">
        <f>'US Detail'!F31</f>
        <v>12135</v>
      </c>
      <c r="AT34" s="57">
        <f>'US Detail'!H31</f>
        <v>12016</v>
      </c>
      <c r="AU34" s="57">
        <f>'US Detail'!J31</f>
        <v>12538</v>
      </c>
      <c r="AV34" s="57">
        <f>'US Detail'!L31</f>
        <v>0</v>
      </c>
      <c r="AW34" s="57">
        <f>'US Detail'!N31</f>
        <v>0</v>
      </c>
      <c r="AX34" s="57">
        <f>'US Detail'!P31</f>
        <v>13151</v>
      </c>
      <c r="AY34" s="57">
        <f>'US Detail'!R31</f>
        <v>0</v>
      </c>
      <c r="AZ34" s="57">
        <f>'US Detail'!T31</f>
        <v>9449</v>
      </c>
      <c r="BA34" s="214">
        <f>(('SREB Detail'!U31*'SREB Detail'!V31)+('SREB Detail'!BI31*'SREB Detail'!BJ31)+('SREB Detail'!CW31*'SREB Detail'!CX31)+('SREB Detail'!EK31*'SREB Detail'!EL31)+('SREB Detail'!FY31*'SREB Detail'!FZ31)+('SREB Detail'!HM31*'SREB Detail'!HN31))/BZ34</f>
        <v>54395.268245004343</v>
      </c>
      <c r="BB34" s="57">
        <f>(('SREB Detail'!W31*'SREB Detail'!X31)+('SREB Detail'!BK31*'SREB Detail'!BL31)+('SREB Detail'!CY31*'SREB Detail'!CZ31)+('SREB Detail'!EM31*'SREB Detail'!EN31)+('SREB Detail'!GA31*'SREB Detail'!GB31)+('SREB Detail'!HO31*'SREB Detail'!HP31))/CA34</f>
        <v>55144.239484015707</v>
      </c>
      <c r="BC34" s="57">
        <f>(('SREB Detail'!Y31*'SREB Detail'!Z31)+('SREB Detail'!BM31*'SREB Detail'!BN31)+('SREB Detail'!DA31*'SREB Detail'!DB31)+('SREB Detail'!EO31*'SREB Detail'!EP31)+('SREB Detail'!GC31*'SREB Detail'!GD31)+('SREB Detail'!HQ31*'SREB Detail'!HR31))/CB34</f>
        <v>58310.951756885093</v>
      </c>
      <c r="BD34" s="57">
        <f>(('SREB Detail'!AA31*'SREB Detail'!AB31)+('SREB Detail'!BO31*'SREB Detail'!BP31)+('SREB Detail'!DC31*'SREB Detail'!DD31)+('SREB Detail'!EQ31*'SREB Detail'!ER31)+('SREB Detail'!GE31*'SREB Detail'!GF31)+('SREB Detail'!HS31*'SREB Detail'!HT31))/CC34</f>
        <v>60021.910492292394</v>
      </c>
      <c r="BE34" s="57">
        <f>(('SREB Detail'!AC31*'SREB Detail'!AD31)+('SREB Detail'!BQ31*'SREB Detail'!BR31)+('SREB Detail'!DE31*'SREB Detail'!DF31)+('SREB Detail'!ES31*'SREB Detail'!ET31)+('SREB Detail'!GG31*'SREB Detail'!GH31)+('SREB Detail'!HU31*'SREB Detail'!HV31))/CD34</f>
        <v>62794.933010357498</v>
      </c>
      <c r="BF34" s="57">
        <f>(('SREB Detail'!AE31*'SREB Detail'!AF31)+('SREB Detail'!BS31*'SREB Detail'!BT31)+('SREB Detail'!DG31*'SREB Detail'!DH31)+('SREB Detail'!EU31*'SREB Detail'!EV31)+('SREB Detail'!GI31*'SREB Detail'!GJ31)+('SREB Detail'!HW31*'SREB Detail'!HX31))/CE34</f>
        <v>65285.882431978505</v>
      </c>
      <c r="BG34" s="57">
        <f>(('SREB Detail'!AG31*'SREB Detail'!AH31)+('SREB Detail'!BU31*'SREB Detail'!BV31)+('SREB Detail'!DI31*'SREB Detail'!DJ31)+('SREB Detail'!EW31*'SREB Detail'!EX31)+('SREB Detail'!GK31*'SREB Detail'!GL31)+('SREB Detail'!HY31*'SREB Detail'!HZ31))/CF34</f>
        <v>68578.422817688639</v>
      </c>
      <c r="BH34" s="57">
        <f>(('SREB Detail'!AI31*'SREB Detail'!AJ31)+('SREB Detail'!BW31*'SREB Detail'!BX31)+('SREB Detail'!DK31*'SREB Detail'!DL31)+('SREB Detail'!EY31*'SREB Detail'!EZ31)+('SREB Detail'!GM31*'SREB Detail'!GN31)+('SREB Detail'!IA31*'SREB Detail'!IB31))/CG34</f>
        <v>71752.462542843146</v>
      </c>
      <c r="BI34" s="57">
        <f>(('SREB Detail'!AL31*'SREB Detail'!AK31)+('SREB Detail'!BZ31*'SREB Detail'!BY31)+('SREB Detail'!DN31*'SREB Detail'!DM31)+('SREB Detail'!FB31*'SREB Detail'!FA31)+('SREB Detail'!GP31*'SREB Detail'!GO31)+('SREB Detail'!ID31*'SREB Detail'!IC31))/CH34</f>
        <v>76003.588663030911</v>
      </c>
      <c r="BJ34" s="57">
        <f>(('SREB Detail'!AM31*'SREB Detail'!AN31)+('SREB Detail'!CA31*'SREB Detail'!CB31)+('SREB Detail'!DO31*'SREB Detail'!DP31)+('SREB Detail'!FC31*'SREB Detail'!FD31)+('SREB Detail'!GQ31*'SREB Detail'!GR31)+('SREB Detail'!IE31*'SREB Detail'!IF31))/CI34</f>
        <v>78121.170767960357</v>
      </c>
      <c r="BK34" s="57">
        <f>(('SREB Detail'!AO31*'SREB Detail'!AP31)+('SREB Detail'!CC31*'SREB Detail'!CD31)+('SREB Detail'!DQ31*'SREB Detail'!DR31)+('SREB Detail'!FE31*'SREB Detail'!FF31)+('SREB Detail'!GS31*'SREB Detail'!GT31)+('SREB Detail'!IG31*'SREB Detail'!IH31))/CJ34</f>
        <v>87419.941454202082</v>
      </c>
      <c r="BL34" s="57">
        <f>(('SREB Detail'!AQ31*'SREB Detail'!AR31)+('SREB Detail'!CE31*'SREB Detail'!CF31)+('SREB Detail'!DS31*'SREB Detail'!DT31)+('SREB Detail'!FG31*'SREB Detail'!FH31)+('SREB Detail'!GU31*'SREB Detail'!GV31)+('SREB Detail'!II31*'SREB Detail'!IJ31))/CK34</f>
        <v>82675.626275281902</v>
      </c>
      <c r="BM34" s="57">
        <f>(('SREB Detail'!AS31*'SREB Detail'!AT31)+('SREB Detail'!CG31*'SREB Detail'!CH31)+('SREB Detail'!DU31*'SREB Detail'!DV31)+('SREB Detail'!FI31*'SREB Detail'!FJ31)+('SREB Detail'!GW31*'SREB Detail'!GX31)+('SREB Detail'!IK31*'SREB Detail'!IL31))/CL34</f>
        <v>83995.77458504372</v>
      </c>
      <c r="BN34" s="57">
        <f>(('SREB Detail'!AU31*'SREB Detail'!AV31)+('SREB Detail'!CI31*'SREB Detail'!CJ31)+('SREB Detail'!DW31*'SREB Detail'!DX31)+('SREB Detail'!FK31*'SREB Detail'!FL31)+('SREB Detail'!GY31*'SREB Detail'!GZ31)+('SREB Detail'!IM31*'SREB Detail'!IN31))/CM34</f>
        <v>88183.85589519651</v>
      </c>
      <c r="BO34" s="57">
        <f>IF(CN34&gt;0,(('SREB Detail'!AX31*'SREB Detail'!AW31)+('SREB Detail'!CL31*'SREB Detail'!CK31)+('SREB Detail'!DZ31*'SREB Detail'!DY31)+('SREB Detail'!FN31*'SREB Detail'!FM31)+('SREB Detail'!HB31*'SREB Detail'!HA31)+('SREB Detail'!IP31*'SREB Detail'!IO31))/CN34,0)</f>
        <v>89963.02339595888</v>
      </c>
      <c r="BP34" s="57">
        <f>(('SREB Detail'!AY31*'SREB Detail'!AZ31)+('SREB Detail'!CM31*'SREB Detail'!CN31)+('SREB Detail'!EA31*'SREB Detail'!EB31)+('SREB Detail'!FO31*'SREB Detail'!FP31)+('SREB Detail'!HD31*'SREB Detail'!HB31)+('SREB Detail'!IR31*'SREB Detail'!IQ31))/CO34</f>
        <v>89103.022282349193</v>
      </c>
      <c r="BQ34" s="57">
        <f>(('SREB Detail'!BB31*'SREB Detail'!BA31)+('SREB Detail'!CP31*'SREB Detail'!CO31)+('SREB Detail'!ED31*'SREB Detail'!EC31)+('SREB Detail'!FR31*'SREB Detail'!FQ31)+('SREB Detail'!HF31*'SREB Detail'!HE31)+('SREB Detail'!IS31*'SREB Detail'!IT31))/CP34</f>
        <v>99240.352411067201</v>
      </c>
      <c r="BR34" s="33">
        <f>'SREB Detail'!E31</f>
        <v>96912.928756476686</v>
      </c>
      <c r="BS34" s="33">
        <f>'SREB Detail'!G31</f>
        <v>97352.368649008829</v>
      </c>
      <c r="BT34" s="33">
        <f>'SREB Detail'!I31</f>
        <v>100354.0134965474</v>
      </c>
      <c r="BU34" s="33">
        <f>'SREB Detail'!K31</f>
        <v>0</v>
      </c>
      <c r="BV34" s="33">
        <f>'SREB Detail'!M31</f>
        <v>0</v>
      </c>
      <c r="BW34" s="33">
        <f>'SREB Detail'!O31</f>
        <v>103432.07211678832</v>
      </c>
      <c r="BX34" s="33">
        <f>'SREB Detail'!Q31</f>
        <v>0</v>
      </c>
      <c r="BY34" s="33">
        <f>'SREB Detail'!S31</f>
        <v>116826.03894418001</v>
      </c>
      <c r="BZ34" s="214">
        <f>'SREB Detail'!V31+'SREB Detail'!BJ31+'SREB Detail'!CX31+'SREB Detail'!EL31+'SREB Detail'!FZ31+'SREB Detail'!HN31</f>
        <v>4604</v>
      </c>
      <c r="CA34" s="57">
        <f>'SREB Detail'!X31+'SREB Detail'!BL31+'SREB Detail'!CZ31+'SREB Detail'!EN31+'SREB Detail'!GB31+'SREB Detail'!HP31</f>
        <v>5349</v>
      </c>
      <c r="CB34" s="57">
        <f>'SREB Detail'!Z31+'SREB Detail'!BN31+'SREB Detail'!DB31+'SREB Detail'!EP31+'SREB Detail'!GD31+'SREB Detail'!HR31</f>
        <v>5265</v>
      </c>
      <c r="CC34" s="57">
        <f>'SREB Detail'!AB31+'SREB Detail'!BP31+'SREB Detail'!DD31+'SREB Detail'!ER31+'SREB Detail'!GF31+'SREB Detail'!HT31</f>
        <v>6033</v>
      </c>
      <c r="CD34" s="57">
        <f>('SREB Detail'!AD31+'SREB Detail'!BR31+'SREB Detail'!DF31+'SREB Detail'!ET31+'SREB Detail'!GH31+'SREB Detail'!HV31)</f>
        <v>5986</v>
      </c>
      <c r="CE34" s="57">
        <f>('SREB Detail'!AF31+'SREB Detail'!BT31+'SREB Detail'!DH31+'SREB Detail'!EV31+'SREB Detail'!GJ31+'SREB Detail'!HX31)</f>
        <v>5954</v>
      </c>
      <c r="CF34" s="57">
        <f>('SREB Detail'!AH31+'SREB Detail'!BV31+'SREB Detail'!DJ31+'SREB Detail'!EX31+'SREB Detail'!GL31+'SREB Detail'!HZ31)</f>
        <v>6083</v>
      </c>
      <c r="CG34" s="57">
        <f>('SREB Detail'!AJ31+'SREB Detail'!BX31+'SREB Detail'!DL31+'SREB Detail'!EZ31+'SREB Detail'!GN31+'SREB Detail'!IB31)</f>
        <v>6127</v>
      </c>
      <c r="CH34" s="57">
        <f>('SREB Detail'!AL31+'SREB Detail'!BZ31+'SREB Detail'!DN31+'SREB Detail'!FB31+'SREB Detail'!GP31+'SREB Detail'!ID31)</f>
        <v>6051</v>
      </c>
      <c r="CI34" s="57">
        <f>('SREB Detail'!AN31+'SREB Detail'!CB31+'SREB Detail'!DP31+'SREB Detail'!FD31+'SREB Detail'!GR31+'SREB Detail'!IF31)</f>
        <v>6055</v>
      </c>
      <c r="CJ34" s="57">
        <f>('SREB Detail'!AP31+'SREB Detail'!CD31+'SREB Detail'!DR31+'SREB Detail'!FF31+'SREB Detail'!GT31+'SREB Detail'!IH31)</f>
        <v>1059</v>
      </c>
      <c r="CK34" s="57">
        <f>('SREB Detail'!AR31+'SREB Detail'!CF31+'SREB Detail'!DT31+'SREB Detail'!FH31+'SREB Detail'!GV31+'SREB Detail'!IJ31)</f>
        <v>5587</v>
      </c>
      <c r="CL34" s="57">
        <f>('SREB Detail'!AT31+'SREB Detail'!CH31+'SREB Detail'!DV31+'SREB Detail'!FJ31+'SREB Detail'!GX31+'SREB Detail'!IL31)</f>
        <v>5603</v>
      </c>
      <c r="CM34" s="57">
        <f>('SREB Detail'!AV31+'SREB Detail'!CJ31+'SREB Detail'!DX31+'SREB Detail'!FL31+'SREB Detail'!GZ31+'SREB Detail'!IN31)</f>
        <v>5725</v>
      </c>
      <c r="CN34" s="57">
        <f>'SREB Detail'!AX31+'SREB Detail'!CL31+'SREB Detail'!DZ31+'SREB Detail'!FN31+'SREB Detail'!HB31+'SREB Detail'!IP31</f>
        <v>5642</v>
      </c>
      <c r="CO34" s="57">
        <f>'SREB Detail'!AZ31+'SREB Detail'!CN31+'SREB Detail'!EB31+'SREB Detail'!FP31+'SREB Detail'!HD31+'SREB Detail'!IR31</f>
        <v>6283</v>
      </c>
      <c r="CP34" s="57">
        <f>'SREB Detail'!BB31+'SREB Detail'!CP31+'SREB Detail'!ED31+'SREB Detail'!FR31+'SREB Detail'!HF31+'SREB Detail'!IT31</f>
        <v>6325</v>
      </c>
      <c r="CQ34" s="57">
        <f>'SREB Detail'!F31</f>
        <v>6176</v>
      </c>
      <c r="CR34" s="57">
        <f>'SREB Detail'!H31</f>
        <v>6003</v>
      </c>
      <c r="CS34" s="57">
        <f>'SREB Detail'!J31</f>
        <v>6372</v>
      </c>
      <c r="CT34" s="57">
        <f>'SREB Detail'!L31</f>
        <v>0</v>
      </c>
      <c r="CU34" s="57">
        <f>'SREB Detail'!N31</f>
        <v>0</v>
      </c>
      <c r="CV34" s="57">
        <f>'SREB Detail'!P31</f>
        <v>6850</v>
      </c>
      <c r="CW34" s="57">
        <f>'SREB Detail'!R31</f>
        <v>0</v>
      </c>
      <c r="CX34" s="57">
        <f>'SREB Detail'!T31</f>
        <v>4622</v>
      </c>
      <c r="CY34" s="26">
        <f>'West Detail'!E31</f>
        <v>95306.545945945953</v>
      </c>
      <c r="CZ34" s="33">
        <f>'West Detail'!G31</f>
        <v>93160.606862044311</v>
      </c>
      <c r="DA34" s="33">
        <f>'West Detail'!I31</f>
        <v>97008.831422791642</v>
      </c>
      <c r="DB34" s="33">
        <f>'West Detail'!K31</f>
        <v>0</v>
      </c>
      <c r="DC34" s="33">
        <f>'West Detail'!M31</f>
        <v>0</v>
      </c>
      <c r="DD34" s="33">
        <f>'West Detail'!O31</f>
        <v>104545.80025773196</v>
      </c>
      <c r="DE34" s="33">
        <f>'West Detail'!Q31</f>
        <v>0</v>
      </c>
      <c r="DF34" s="33">
        <f>'West Detail'!S31</f>
        <v>114372.5242966752</v>
      </c>
      <c r="DG34" s="26">
        <f>'West Detail'!F31</f>
        <v>1480</v>
      </c>
      <c r="DH34" s="33">
        <f>'West Detail'!H31</f>
        <v>1399</v>
      </c>
      <c r="DI34" s="33">
        <f>'West Detail'!J31</f>
        <v>1483</v>
      </c>
      <c r="DJ34" s="33">
        <f>'West Detail'!L31</f>
        <v>0</v>
      </c>
      <c r="DK34" s="33">
        <f>'West Detail'!N31</f>
        <v>0</v>
      </c>
      <c r="DL34" s="33">
        <f>'West Detail'!P31</f>
        <v>1552</v>
      </c>
      <c r="DM34" s="33">
        <f>'West Detail'!R31</f>
        <v>0</v>
      </c>
      <c r="DN34" s="33">
        <f>'West Detail'!T31</f>
        <v>1173</v>
      </c>
      <c r="DO34" s="26">
        <f>'Midwest Detail'!E31</f>
        <v>97091.233588272778</v>
      </c>
      <c r="DP34" s="33">
        <f>'Midwest Detail'!G31</f>
        <v>98344.562835020843</v>
      </c>
      <c r="DQ34" s="33">
        <f>'Midwest Detail'!I31</f>
        <v>102262.36535662299</v>
      </c>
      <c r="DR34" s="33">
        <f>'Midwest Detail'!K31</f>
        <v>0</v>
      </c>
      <c r="DS34" s="33">
        <f>'Midwest Detail'!M31</f>
        <v>0</v>
      </c>
      <c r="DT34" s="33">
        <f>'Midwest Detail'!O31</f>
        <v>107426.70259779038</v>
      </c>
      <c r="DU34" s="33">
        <f>'Midwest Detail'!Q31</f>
        <v>0</v>
      </c>
      <c r="DV34" s="33">
        <f>'Midwest Detail'!S31</f>
        <v>120029.40542549238</v>
      </c>
      <c r="DW34" s="378">
        <f>'Midwest Detail'!F31</f>
        <v>3138</v>
      </c>
      <c r="DX34" s="379">
        <f>'Midwest Detail'!H31</f>
        <v>3358</v>
      </c>
      <c r="DY34" s="379">
        <f>'Midwest Detail'!J31</f>
        <v>3435</v>
      </c>
      <c r="DZ34" s="379">
        <f>'Midwest Detail'!L31</f>
        <v>0</v>
      </c>
      <c r="EA34" s="379">
        <f>'Midwest Detail'!N31</f>
        <v>0</v>
      </c>
      <c r="EB34" s="379">
        <f>'Midwest Detail'!P31</f>
        <v>3349</v>
      </c>
      <c r="EC34" s="379">
        <f>'Midwest Detail'!R31</f>
        <v>0</v>
      </c>
      <c r="ED34" s="379">
        <f>'Midwest Detail'!T31</f>
        <v>2691</v>
      </c>
      <c r="EE34" s="26">
        <f>'Northeast Detail'!E31</f>
        <v>96236.792042042041</v>
      </c>
      <c r="EF34" s="33">
        <f>'Northeast Detail'!G31</f>
        <v>101538.20063694268</v>
      </c>
      <c r="EG34" s="33">
        <f>'Northeast Detail'!I31</f>
        <v>105575.87660256411</v>
      </c>
      <c r="EH34" s="33">
        <f>'Northeast Detail'!K31</f>
        <v>0</v>
      </c>
      <c r="EI34" s="33">
        <f>'Northeast Detail'!M31</f>
        <v>0</v>
      </c>
      <c r="EJ34" s="33">
        <f>'Northeast Detail'!O31</f>
        <v>111091.74781341107</v>
      </c>
      <c r="EK34" s="33">
        <f>'Northeast Detail'!Q31</f>
        <v>0</v>
      </c>
      <c r="EL34" s="33">
        <f>'Northeast Detail'!S31</f>
        <v>117126.02180685358</v>
      </c>
      <c r="EM34" s="378">
        <f>'Northeast Detail'!F31</f>
        <v>1332</v>
      </c>
      <c r="EN34" s="379">
        <f>'Northeast Detail'!H31</f>
        <v>1256</v>
      </c>
      <c r="EO34" s="379">
        <f>'Northeast Detail'!J31</f>
        <v>1248</v>
      </c>
      <c r="EP34" s="379">
        <f>'Northeast Detail'!L31</f>
        <v>0</v>
      </c>
      <c r="EQ34" s="379">
        <f>'Northeast Detail'!N31</f>
        <v>0</v>
      </c>
      <c r="ER34" s="379">
        <f>'Northeast Detail'!P31</f>
        <v>1372</v>
      </c>
      <c r="ES34" s="379">
        <f>'Northeast Detail'!R31</f>
        <v>0</v>
      </c>
      <c r="ET34" s="379">
        <f>'Northeast Detail'!T31</f>
        <v>963</v>
      </c>
    </row>
    <row r="35" spans="1:150">
      <c r="A35" s="11"/>
      <c r="B35" s="28"/>
      <c r="C35" s="55"/>
      <c r="D35" s="55"/>
      <c r="E35" s="55"/>
      <c r="F35" s="55"/>
      <c r="G35" s="55"/>
      <c r="H35" s="55"/>
      <c r="I35" s="55"/>
      <c r="J35" s="55"/>
      <c r="K35" s="55"/>
      <c r="L35" s="55"/>
      <c r="M35" s="55"/>
      <c r="N35" s="55"/>
      <c r="O35" s="55"/>
      <c r="P35" s="55"/>
      <c r="Q35" s="55"/>
      <c r="R35" s="55"/>
      <c r="S35" s="55"/>
      <c r="T35" s="28"/>
      <c r="U35" s="28"/>
      <c r="V35" s="28"/>
      <c r="W35" s="28"/>
      <c r="X35" s="28"/>
      <c r="Y35" s="28"/>
      <c r="Z35" s="28"/>
      <c r="AA35" s="28"/>
      <c r="AB35" s="54"/>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210"/>
      <c r="BB35" s="55"/>
      <c r="BC35" s="55"/>
      <c r="BD35" s="55"/>
      <c r="BE35" s="55"/>
      <c r="BF35" s="55"/>
      <c r="BG35" s="55"/>
      <c r="BH35" s="55"/>
      <c r="BI35" s="55"/>
      <c r="BJ35" s="99"/>
      <c r="BK35" s="55"/>
      <c r="BL35" s="55"/>
      <c r="BM35" s="55"/>
      <c r="BN35" s="55"/>
      <c r="BO35" s="55"/>
      <c r="BP35" s="55"/>
      <c r="BQ35" s="55"/>
      <c r="BR35" s="28"/>
      <c r="BS35" s="28"/>
      <c r="BT35" s="28"/>
      <c r="BU35" s="28"/>
      <c r="BV35" s="28"/>
      <c r="BW35" s="28"/>
      <c r="BX35" s="28"/>
      <c r="BY35" s="28"/>
      <c r="BZ35" s="210"/>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32"/>
      <c r="CZ35" s="28"/>
      <c r="DA35" s="28"/>
      <c r="DB35" s="28"/>
      <c r="DC35" s="28"/>
      <c r="DD35" s="28"/>
      <c r="DE35" s="28"/>
      <c r="DF35" s="28"/>
      <c r="DG35" s="32"/>
      <c r="DH35" s="28"/>
      <c r="DI35" s="28"/>
      <c r="DJ35" s="28"/>
      <c r="DK35" s="28"/>
      <c r="DL35" s="28"/>
      <c r="DM35" s="28"/>
      <c r="DN35" s="28"/>
      <c r="DO35" s="32"/>
      <c r="DP35" s="28"/>
      <c r="DQ35" s="28"/>
      <c r="DR35" s="28"/>
      <c r="DS35" s="28"/>
      <c r="DT35" s="28"/>
      <c r="DU35" s="28"/>
      <c r="DV35" s="28"/>
      <c r="DW35" s="376"/>
      <c r="DX35" s="377"/>
      <c r="DY35" s="377"/>
      <c r="DZ35" s="377"/>
      <c r="EA35" s="377"/>
      <c r="EB35" s="377"/>
      <c r="EC35" s="377"/>
      <c r="ED35" s="377"/>
      <c r="EE35" s="32"/>
      <c r="EF35" s="28"/>
      <c r="EG35" s="28"/>
      <c r="EH35" s="28"/>
      <c r="EI35" s="28"/>
      <c r="EJ35" s="28"/>
      <c r="EK35" s="28"/>
      <c r="EL35" s="28"/>
      <c r="EM35" s="376"/>
      <c r="EN35" s="377"/>
      <c r="EO35" s="377"/>
      <c r="EP35" s="377"/>
      <c r="EQ35" s="377"/>
      <c r="ER35" s="377"/>
      <c r="ES35" s="377"/>
      <c r="ET35" s="377"/>
    </row>
    <row r="36" spans="1:150" s="61" customFormat="1">
      <c r="A36" s="33" t="s">
        <v>59</v>
      </c>
      <c r="B36" s="33" t="s">
        <v>60</v>
      </c>
      <c r="C36" s="57">
        <f>(('US Detail'!U33*'US Detail'!V33)+('US Detail'!BI33*'US Detail'!BJ33)+('US Detail'!CW33*'US Detail'!CX33)+('US Detail'!EK33*'US Detail'!EL33)+('US Detail'!FY33*'US Detail'!FZ33)+('US Detail'!HM33*'US Detail'!HN33))/AB36</f>
        <v>42737.305753286993</v>
      </c>
      <c r="D36" s="57">
        <f>(('US Detail'!W33*'US Detail'!X33)+('US Detail'!BK33*'US Detail'!BL33)+('US Detail'!CY33*'US Detail'!CZ33)+('US Detail'!EM33*'US Detail'!EN33)+('US Detail'!GA33*'US Detail'!GB33)+('US Detail'!HO33*'US Detail'!HP33))/AC36</f>
        <v>43355.861822561223</v>
      </c>
      <c r="E36" s="57">
        <f>(('US Detail'!Y33*'US Detail'!Z33)+('US Detail'!BM33*'US Detail'!BN33)+('US Detail'!DA33*'US Detail'!DB33)+('US Detail'!EO33*'US Detail'!EP33)+('US Detail'!GC33*'US Detail'!GD33)+('US Detail'!HQ33*'US Detail'!HR33))/AD36</f>
        <v>45575.990320350313</v>
      </c>
      <c r="F36" s="57">
        <f>(('US Detail'!AA33*'US Detail'!AB33)+('US Detail'!BO33*'US Detail'!BP33)+('US Detail'!DC33*'US Detail'!DD33)+('US Detail'!EQ33*'US Detail'!ER33)+('US Detail'!GE33*'US Detail'!GF33)+('US Detail'!HS33*'US Detail'!HT33))/AE36</f>
        <v>46512.716085933345</v>
      </c>
      <c r="G36" s="57">
        <f>(('US Detail'!AC33*'US Detail'!AD33)+('US Detail'!BQ33*'US Detail'!BR33)+('US Detail'!DE33*'US Detail'!DF33)+('US Detail'!ES33*'US Detail'!ET33)+('US Detail'!GG33*'US Detail'!GH33)+('US Detail'!HU33*'US Detail'!HV33))/AF36</f>
        <v>48815.050450822491</v>
      </c>
      <c r="H36" s="57">
        <f>(('US Detail'!AE33*'US Detail'!AF33)+('US Detail'!BS33*'US Detail'!BT33)+('US Detail'!DG33*'US Detail'!DH33)+('US Detail'!EU33*'US Detail'!EV33)+('US Detail'!GI33*'US Detail'!GJ33)+('US Detail'!HW33*'US Detail'!HX33))/AG36</f>
        <v>49687.139165284687</v>
      </c>
      <c r="I36" s="57">
        <f>(('US Detail'!AG33*'US Detail'!AH33)+('US Detail'!BU33*'US Detail'!BV33)+('US Detail'!DI33*'US Detail'!DJ33)+('US Detail'!EW33*'US Detail'!EX33)+('US Detail'!GK33*'US Detail'!GL33)+('US Detail'!HY33*'US Detail'!HZ33))/AH36</f>
        <v>51461.839784351672</v>
      </c>
      <c r="J36" s="57">
        <f>(('US Detail'!AI33*'US Detail'!AJ33)+('US Detail'!BW33*'US Detail'!BX33)+('US Detail'!DK33*'US Detail'!DL33)+('US Detail'!EY33*'US Detail'!EZ33)+('US Detail'!GM33*'US Detail'!GN33)+('US Detail'!IA33*'US Detail'!IB33))/AI36</f>
        <v>52979.828823737196</v>
      </c>
      <c r="K36" s="57">
        <f>(('US Detail'!AL33*'US Detail'!AK33)+('US Detail'!BZ33*'US Detail'!BY33)+('US Detail'!DN33*'US Detail'!DM33)+('US Detail'!FB33*'US Detail'!FA33)+('US Detail'!GP33*'US Detail'!GO33)+('US Detail'!ID33*'US Detail'!IC33))/AJ36</f>
        <v>54699.318677549898</v>
      </c>
      <c r="L36" s="57">
        <f>(('US Detail'!AM33*'US Detail'!AN33)+('US Detail'!CA33*'US Detail'!CB33)+('US Detail'!DO33*'US Detail'!DP33)+('US Detail'!FC33*'US Detail'!FD33)+('US Detail'!GQ33*'US Detail'!GR33)+('US Detail'!IE33*'US Detail'!IF33))/AK36</f>
        <v>56378.161851747464</v>
      </c>
      <c r="M36" s="57">
        <f>(('US Detail'!AO33*'US Detail'!AP33)+('US Detail'!CC33*'US Detail'!CD33)+('US Detail'!DQ33*'US Detail'!DR33)+('US Detail'!FE33*'US Detail'!FF33)+('US Detail'!GS33*'US Detail'!GT33)+('US Detail'!IG33*'US Detail'!IH33))/AL36</f>
        <v>56945.886559448591</v>
      </c>
      <c r="N36" s="57">
        <f>(('US Detail'!AQ33*'US Detail'!AR33)+('US Detail'!CE33*'US Detail'!CF33)+('US Detail'!DS33*'US Detail'!DT33)+('US Detail'!FG33*'US Detail'!FH33)+('US Detail'!GU33*'US Detail'!GV33)+('US Detail'!II33*'US Detail'!IJ33))/AM36</f>
        <v>57578.657057569297</v>
      </c>
      <c r="O36" s="57">
        <f>(('US Detail'!AS33*'US Detail'!AT33)+('US Detail'!CG33*'US Detail'!CH33)+('US Detail'!DU33*'US Detail'!DV33)+('US Detail'!FI33*'US Detail'!FJ33)+('US Detail'!GW33*'US Detail'!GX33)+('US Detail'!IK33*'US Detail'!IL33))/AN36</f>
        <v>56359.913019693653</v>
      </c>
      <c r="P36" s="57">
        <f>(('US Detail'!AV33*'US Detail'!AU33)+('US Detail'!CJ33*'US Detail'!CI33)+('US Detail'!DX33*'US Detail'!DW33)+('US Detail'!FL33*'US Detail'!FK33)+('US Detail'!GZ33*'US Detail'!GY33)+('US Detail'!IN33*'US Detail'!IM33))/AO36</f>
        <v>60616.401661819691</v>
      </c>
      <c r="Q36" s="57">
        <f>(('US Detail'!AX33*'US Detail'!AW33)+('US Detail'!CL33*'US Detail'!CK33)+('US Detail'!DZ33*'US Detail'!DY33)+('US Detail'!FN33*'US Detail'!FM33)+('US Detail'!HB33*'US Detail'!HA33)+('US Detail'!IP33*'US Detail'!IO33))/AP36</f>
        <v>61590.754189944135</v>
      </c>
      <c r="R36" s="57">
        <f>(('US Detail'!AY33*'US Detail'!AZ33)+('US Detail'!CM33*'US Detail'!CN33)+('US Detail'!EA33*'US Detail'!EB33)+('US Detail'!FO33*'US Detail'!FP33)+('US Detail'!HC33*'US Detail'!HD33)+('US Detail'!IQ33*'US Detail'!IR33))/AQ36</f>
        <v>63880.702728127937</v>
      </c>
      <c r="S36" s="57">
        <f>(('US Detail'!BB33*'US Detail'!BA33)+('US Detail'!CP33*'US Detail'!CO33)+('US Detail'!ED33*'US Detail'!EC33)+('US Detail'!FR33*'US Detail'!FQ33)+('US Detail'!HF33*'US Detail'!HE33)+('US Detail'!IT33*'US Detail'!IS33))/AR36</f>
        <v>65810.968984453561</v>
      </c>
      <c r="T36" s="33">
        <f>'US Detail'!E33</f>
        <v>64532.319383082977</v>
      </c>
      <c r="U36" s="33">
        <f>'US Detail'!G33</f>
        <v>65169.238103360054</v>
      </c>
      <c r="V36" s="33">
        <f>'US Detail'!I33</f>
        <v>65999.016514061484</v>
      </c>
      <c r="W36" s="33">
        <f>'US Detail'!K33</f>
        <v>0</v>
      </c>
      <c r="X36" s="33">
        <f>'US Detail'!M33</f>
        <v>0</v>
      </c>
      <c r="Y36" s="33">
        <f>'US Detail'!O33</f>
        <v>68670.608629698298</v>
      </c>
      <c r="Z36" s="33">
        <f>'US Detail'!Q33</f>
        <v>0</v>
      </c>
      <c r="AA36" s="33">
        <f>'US Detail'!S33</f>
        <v>75225.140744332646</v>
      </c>
      <c r="AB36" s="58">
        <f>'US Detail'!V33+'US Detail'!BJ33+'US Detail'!CX33+'US Detail'!EL33+'US Detail'!FZ33+'US Detail'!HN33</f>
        <v>11941</v>
      </c>
      <c r="AC36" s="57">
        <f>'US Detail'!X33+'US Detail'!BL33+'US Detail'!CZ33+'US Detail'!EN33+'US Detail'!GB33+'US Detail'!HP33</f>
        <v>12455</v>
      </c>
      <c r="AD36" s="57">
        <f>'US Detail'!Z33+'US Detail'!BN33+'US Detail'!DB33+'US Detail'!EP33+'US Detail'!GD33+'US Detail'!HR33</f>
        <v>13017</v>
      </c>
      <c r="AE36" s="57">
        <f>'US Detail'!AB33+'US Detail'!BP33+'US Detail'!DD33+'US Detail'!ER33+'US Detail'!GF33+'US Detail'!HT33</f>
        <v>13173</v>
      </c>
      <c r="AF36" s="57">
        <f>('US Detail'!AD33+'US Detail'!BR33+'US Detail'!DF33+'US Detail'!ET33+'US Detail'!GH33+'US Detail'!HV33)</f>
        <v>14529</v>
      </c>
      <c r="AG36" s="57">
        <f>('US Detail'!AF33+'US Detail'!BT33+'US Detail'!DH33+'US Detail'!EV33+'US Detail'!GJ33+'US Detail'!HX33)</f>
        <v>14472</v>
      </c>
      <c r="AH36" s="57">
        <f>('US Detail'!AH33+'US Detail'!BV33+'US Detail'!DJ33+'US Detail'!EX33+'US Detail'!GL33+'US Detail'!HZ33)</f>
        <v>14468</v>
      </c>
      <c r="AI36" s="57">
        <f>('US Detail'!AJ33+'US Detail'!BX33+'US Detail'!DL33+'US Detail'!EZ33+'US Detail'!GN33+'US Detail'!IB33)</f>
        <v>14155</v>
      </c>
      <c r="AJ36" s="57">
        <f>('US Detail'!AL33+'US Detail'!BZ33+'US Detail'!DN33+'US Detail'!FB33+'US Detail'!GP33+'US Detail'!ID33)</f>
        <v>14579</v>
      </c>
      <c r="AK36" s="57">
        <f>('US Detail'!AN33+'US Detail'!CB33+'US Detail'!DP33+'US Detail'!FD33+'US Detail'!GR33+'US Detail'!IF33)</f>
        <v>14192</v>
      </c>
      <c r="AL36" s="57">
        <f>('US Detail'!AP33+'US Detail'!CD33+'US Detail'!DR33+'US Detail'!FF33+'US Detail'!GT33+'US Detail'!IH33)</f>
        <v>3482</v>
      </c>
      <c r="AM36" s="57">
        <f>('US Detail'!AR33+'US Detail'!CF33+'US Detail'!DT33+'US Detail'!FH33+'US Detail'!GV33+'US Detail'!IJ33)</f>
        <v>11725</v>
      </c>
      <c r="AN36" s="57">
        <f>('US Detail'!AT33+'US Detail'!CH33+'US Detail'!DV33+'US Detail'!FJ33+'US Detail'!GX33+'US Detail'!IL33)</f>
        <v>5484</v>
      </c>
      <c r="AO36" s="57">
        <f>('US Detail'!AV33+'US Detail'!CJ33+'US Detail'!DX33+'US Detail'!FL33+'US Detail'!GZ33+'US Detail'!IN33)</f>
        <v>12035</v>
      </c>
      <c r="AP36" s="57">
        <f>'US Detail'!AX33+'US Detail'!CL33+'US Detail'!DZ33+'US Detail'!FN33+'US Detail'!HB33+'US Detail'!IP33</f>
        <v>12351</v>
      </c>
      <c r="AQ36" s="57">
        <f>'US Detail'!AZ33+'US Detail'!CN33+'US Detail'!EB33+'US Detail'!FP33+'US Detail'!HD33+'US Detail'!IR33</f>
        <v>12756</v>
      </c>
      <c r="AR36" s="57">
        <f>'US Detail'!BB33+'US Detail'!CP33+'US Detail'!ED33+'US Detail'!FR33+'US Detail'!HF33+'US Detail'!IT33</f>
        <v>12929</v>
      </c>
      <c r="AS36" s="57">
        <f>'US Detail'!F33</f>
        <v>12449</v>
      </c>
      <c r="AT36" s="57">
        <f>'US Detail'!H33</f>
        <v>11726</v>
      </c>
      <c r="AU36" s="57">
        <f>'US Detail'!J33</f>
        <v>12232</v>
      </c>
      <c r="AV36" s="57">
        <f>'US Detail'!L33</f>
        <v>0</v>
      </c>
      <c r="AW36" s="57">
        <f>'US Detail'!N33</f>
        <v>0</v>
      </c>
      <c r="AX36" s="57">
        <f>'US Detail'!P33</f>
        <v>11866</v>
      </c>
      <c r="AY36" s="57">
        <f>'US Detail'!R33</f>
        <v>0</v>
      </c>
      <c r="AZ36" s="57">
        <f>'US Detail'!T33</f>
        <v>8249</v>
      </c>
      <c r="BA36" s="214">
        <f>(('SREB Detail'!U33*'SREB Detail'!V33)+('SREB Detail'!BI33*'SREB Detail'!BJ33)+('SREB Detail'!CW33*'SREB Detail'!CX33)+('SREB Detail'!EK33*'SREB Detail'!EL33)+('SREB Detail'!FY33*'SREB Detail'!FZ33)+('SREB Detail'!HM33*'SREB Detail'!HN33))/BZ36</f>
        <v>40479.821414691025</v>
      </c>
      <c r="BB36" s="57">
        <f>(('SREB Detail'!W33*'SREB Detail'!X33)+('SREB Detail'!BK33*'SREB Detail'!BL33)+('SREB Detail'!CY33*'SREB Detail'!CZ33)+('SREB Detail'!EM33*'SREB Detail'!EN33)+('SREB Detail'!GA33*'SREB Detail'!GB33)+('SREB Detail'!HO33*'SREB Detail'!HP33))/CA36</f>
        <v>41304.525733445094</v>
      </c>
      <c r="BC36" s="57">
        <f>(('SREB Detail'!Y33*'SREB Detail'!Z33)+('SREB Detail'!BM33*'SREB Detail'!BN33)+('SREB Detail'!DA33*'SREB Detail'!DB33)+('SREB Detail'!EO33*'SREB Detail'!EP33)+('SREB Detail'!GC33*'SREB Detail'!GD33)+('SREB Detail'!HQ33*'SREB Detail'!HR33))/CB36</f>
        <v>43154.8631172026</v>
      </c>
      <c r="BD36" s="57">
        <f>(('SREB Detail'!AA33*'SREB Detail'!AB33)+('SREB Detail'!BO33*'SREB Detail'!BP33)+('SREB Detail'!DC33*'SREB Detail'!DD33)+('SREB Detail'!EQ33*'SREB Detail'!ER33)+('SREB Detail'!GE33*'SREB Detail'!GF33)+('SREB Detail'!HS33*'SREB Detail'!HT33))/CC36</f>
        <v>44303.468634686345</v>
      </c>
      <c r="BE36" s="57">
        <f>(('SREB Detail'!AC33*'SREB Detail'!AD33)+('SREB Detail'!BQ33*'SREB Detail'!BR33)+('SREB Detail'!DE33*'SREB Detail'!DF33)+('SREB Detail'!ES33*'SREB Detail'!ET33)+('SREB Detail'!GG33*'SREB Detail'!GH33)+('SREB Detail'!HU33*'SREB Detail'!HV33))/CD36</f>
        <v>46191.674725983234</v>
      </c>
      <c r="BF36" s="57">
        <f>(('SREB Detail'!AE33*'SREB Detail'!AF33)+('SREB Detail'!BS33*'SREB Detail'!BT33)+('SREB Detail'!DG33*'SREB Detail'!DH33)+('SREB Detail'!EU33*'SREB Detail'!EV33)+('SREB Detail'!GI33*'SREB Detail'!GJ33)+('SREB Detail'!HW33*'SREB Detail'!HX33))/CE36</f>
        <v>47401.886322188453</v>
      </c>
      <c r="BG36" s="57">
        <f>(('SREB Detail'!AG33*'SREB Detail'!AH33)+('SREB Detail'!BU33*'SREB Detail'!BV33)+('SREB Detail'!DI33*'SREB Detail'!DJ33)+('SREB Detail'!EW33*'SREB Detail'!EX33)+('SREB Detail'!GK33*'SREB Detail'!GL33)+('SREB Detail'!HY33*'SREB Detail'!HZ33))/CF36</f>
        <v>49328.44111714507</v>
      </c>
      <c r="BH36" s="57">
        <f>(('SREB Detail'!AI33*'SREB Detail'!AJ33)+('SREB Detail'!BW33*'SREB Detail'!BX33)+('SREB Detail'!DK33*'SREB Detail'!DL33)+('SREB Detail'!EY33*'SREB Detail'!EZ33)+('SREB Detail'!GM33*'SREB Detail'!GN33)+('SREB Detail'!IA33*'SREB Detail'!IB33))/CG36</f>
        <v>50996.536302336521</v>
      </c>
      <c r="BI36" s="57">
        <f>(('SREB Detail'!AL33*'SREB Detail'!AK33)+('SREB Detail'!BZ33*'SREB Detail'!BY33)+('SREB Detail'!DN33*'SREB Detail'!DM33)+('SREB Detail'!FB33*'SREB Detail'!FA33)+('SREB Detail'!GP33*'SREB Detail'!GO33)+('SREB Detail'!ID33*'SREB Detail'!IC33))/CH36</f>
        <v>52781.75229801645</v>
      </c>
      <c r="BJ36" s="57">
        <f>(('SREB Detail'!AM33*'SREB Detail'!AN33)+('SREB Detail'!CA33*'SREB Detail'!CB33)+('SREB Detail'!DO33*'SREB Detail'!DP33)+('SREB Detail'!FC33*'SREB Detail'!FD33)+('SREB Detail'!GQ33*'SREB Detail'!GR33)+('SREB Detail'!IE33*'SREB Detail'!IF33))/CI36</f>
        <v>53975.006946688205</v>
      </c>
      <c r="BK36" s="57">
        <f>(('SREB Detail'!AO33*'SREB Detail'!AP33)+('SREB Detail'!CC33*'SREB Detail'!CD33)+('SREB Detail'!DQ33*'SREB Detail'!DR33)+('SREB Detail'!FE33*'SREB Detail'!FF33)+('SREB Detail'!GS33*'SREB Detail'!GT33)+('SREB Detail'!IG33*'SREB Detail'!IH33))/CJ36</f>
        <v>56071.664536741213</v>
      </c>
      <c r="BL36" s="57">
        <f>(('SREB Detail'!AQ33*'SREB Detail'!AR33)+('SREB Detail'!CE33*'SREB Detail'!CF33)+('SREB Detail'!DS33*'SREB Detail'!DT33)+('SREB Detail'!FG33*'SREB Detail'!FH33)+('SREB Detail'!GU33*'SREB Detail'!GV33)+('SREB Detail'!II33*'SREB Detail'!IJ33))/CK36</f>
        <v>55809.789928322003</v>
      </c>
      <c r="BM36" s="57">
        <f>(('SREB Detail'!AS33*'SREB Detail'!AT33)+('SREB Detail'!CG33*'SREB Detail'!CH33)+('SREB Detail'!DU33*'SREB Detail'!DV33)+('SREB Detail'!FI33*'SREB Detail'!FJ33)+('SREB Detail'!GW33*'SREB Detail'!GX33)+('SREB Detail'!IK33*'SREB Detail'!IL33))/CL36</f>
        <v>56359.913019693653</v>
      </c>
      <c r="BN36" s="57">
        <f>(('SREB Detail'!AU33*'SREB Detail'!AV33)+('SREB Detail'!CI33*'SREB Detail'!CJ33)+('SREB Detail'!DW33*'SREB Detail'!DX33)+('SREB Detail'!FK33*'SREB Detail'!FL33)+('SREB Detail'!GY33*'SREB Detail'!GZ33)+('SREB Detail'!IM33*'SREB Detail'!IN33))/CM36</f>
        <v>58236.813784324426</v>
      </c>
      <c r="BO36" s="57">
        <f>IF(CN36&gt;0,(('SREB Detail'!AX33*'SREB Detail'!AW33)+('SREB Detail'!CL33*'SREB Detail'!CK33)+('SREB Detail'!DZ33*'SREB Detail'!DY33)+('SREB Detail'!FN33*'SREB Detail'!FM33)+('SREB Detail'!HB33*'SREB Detail'!HA33)+('SREB Detail'!IP33*'SREB Detail'!IO33))/CN36,0)</f>
        <v>60221.285337552741</v>
      </c>
      <c r="BP36" s="57">
        <f>(('SREB Detail'!AY33*'SREB Detail'!AZ33)+('SREB Detail'!CM33*'SREB Detail'!CN33)+('SREB Detail'!EA33*'SREB Detail'!EB33)+('SREB Detail'!FO33*'SREB Detail'!FP33)+('SREB Detail'!HD33*'SREB Detail'!HB33)+('SREB Detail'!IR33*'SREB Detail'!IQ33))/CO36</f>
        <v>58995.862322390982</v>
      </c>
      <c r="BQ36" s="57">
        <f>(('SREB Detail'!BB33*'SREB Detail'!BA33)+('SREB Detail'!CP33*'SREB Detail'!CO33)+('SREB Detail'!ED33*'SREB Detail'!EC33)+('SREB Detail'!FR33*'SREB Detail'!FQ33)+('SREB Detail'!HF33*'SREB Detail'!HE33)+('SREB Detail'!IS33*'SREB Detail'!IT33))/CP36</f>
        <v>64222.848958333336</v>
      </c>
      <c r="BR36" s="33">
        <f>'SREB Detail'!E33</f>
        <v>62908.834702596119</v>
      </c>
      <c r="BS36" s="33">
        <f>'SREB Detail'!G33</f>
        <v>63569.787526059765</v>
      </c>
      <c r="BT36" s="33">
        <f>'SREB Detail'!I33</f>
        <v>64021.426421136908</v>
      </c>
      <c r="BU36" s="33">
        <f>'SREB Detail'!K33</f>
        <v>0</v>
      </c>
      <c r="BV36" s="33">
        <f>'SREB Detail'!M33</f>
        <v>0</v>
      </c>
      <c r="BW36" s="33">
        <f>'SREB Detail'!O33</f>
        <v>66112.416894609822</v>
      </c>
      <c r="BX36" s="33">
        <f>'SREB Detail'!Q33</f>
        <v>0</v>
      </c>
      <c r="BY36" s="33">
        <f>'SREB Detail'!S33</f>
        <v>71890.210476190477</v>
      </c>
      <c r="BZ36" s="214">
        <f>'SREB Detail'!V33+'SREB Detail'!BJ33+'SREB Detail'!CX33+'SREB Detail'!EL33+'SREB Detail'!FZ33+'SREB Detail'!HN33</f>
        <v>5146</v>
      </c>
      <c r="CA36" s="57">
        <f>'SREB Detail'!X33+'SREB Detail'!BL33+'SREB Detail'!CZ33+'SREB Detail'!EN33+'SREB Detail'!GB33+'SREB Detail'!HP33</f>
        <v>5965</v>
      </c>
      <c r="CB36" s="57">
        <f>'SREB Detail'!Z33+'SREB Detail'!BN33+'SREB Detail'!DB33+'SREB Detail'!EP33+'SREB Detail'!GD33+'SREB Detail'!HR33</f>
        <v>5691</v>
      </c>
      <c r="CC36" s="57">
        <f>'SREB Detail'!AB33+'SREB Detail'!BP33+'SREB Detail'!DD33+'SREB Detail'!ER33+'SREB Detail'!GF33+'SREB Detail'!HT33</f>
        <v>6504</v>
      </c>
      <c r="CD36" s="57">
        <f>('SREB Detail'!AD33+'SREB Detail'!BR33+'SREB Detail'!DF33+'SREB Detail'!ET33+'SREB Detail'!GH33+'SREB Detail'!HV33)</f>
        <v>6204</v>
      </c>
      <c r="CE36" s="57">
        <f>('SREB Detail'!AF33+'SREB Detail'!BT33+'SREB Detail'!DH33+'SREB Detail'!EV33+'SREB Detail'!GJ33+'SREB Detail'!HX33)</f>
        <v>6580</v>
      </c>
      <c r="CF36" s="57">
        <f>('SREB Detail'!AH33+'SREB Detail'!BV33+'SREB Detail'!DJ33+'SREB Detail'!EX33+'SREB Detail'!GL33+'SREB Detail'!HZ33)</f>
        <v>6445</v>
      </c>
      <c r="CG36" s="57">
        <f>('SREB Detail'!AJ33+'SREB Detail'!BX33+'SREB Detail'!DL33+'SREB Detail'!EZ33+'SREB Detail'!GN33+'SREB Detail'!IB33)</f>
        <v>6377</v>
      </c>
      <c r="CH36" s="57">
        <f>('SREB Detail'!AL33+'SREB Detail'!BZ33+'SREB Detail'!DN33+'SREB Detail'!FB33+'SREB Detail'!GP33+'SREB Detail'!ID33)</f>
        <v>6201</v>
      </c>
      <c r="CI36" s="57">
        <f>('SREB Detail'!AN33+'SREB Detail'!CB33+'SREB Detail'!DP33+'SREB Detail'!FD33+'SREB Detail'!GR33+'SREB Detail'!IF33)</f>
        <v>6190</v>
      </c>
      <c r="CJ36" s="57">
        <f>('SREB Detail'!AP33+'SREB Detail'!CD33+'SREB Detail'!DR33+'SREB Detail'!FF33+'SREB Detail'!GT33+'SREB Detail'!IH33)</f>
        <v>1565</v>
      </c>
      <c r="CK36" s="57">
        <f>('SREB Detail'!AR33+'SREB Detail'!CF33+'SREB Detail'!DT33+'SREB Detail'!FH33+'SREB Detail'!GV33+'SREB Detail'!IJ33)</f>
        <v>5441</v>
      </c>
      <c r="CL36" s="57">
        <f>('SREB Detail'!AT33+'SREB Detail'!CH33+'SREB Detail'!DV33+'SREB Detail'!FJ33+'SREB Detail'!GX33+'SREB Detail'!IL33)</f>
        <v>5484</v>
      </c>
      <c r="CM36" s="57">
        <f>('SREB Detail'!AV33+'SREB Detail'!CJ33+'SREB Detail'!DX33+'SREB Detail'!FL33+'SREB Detail'!GZ33+'SREB Detail'!IN33)</f>
        <v>5499</v>
      </c>
      <c r="CN36" s="57">
        <f>'SREB Detail'!AX33+'SREB Detail'!CL33+'SREB Detail'!DZ33+'SREB Detail'!FN33+'SREB Detail'!HB33+'SREB Detail'!IP33</f>
        <v>5688</v>
      </c>
      <c r="CO36" s="57">
        <f>'SREB Detail'!AZ33+'SREB Detail'!CN33+'SREB Detail'!EB33+'SREB Detail'!FP33+'SREB Detail'!HD33+'SREB Detail'!IR33</f>
        <v>6123</v>
      </c>
      <c r="CP36" s="57">
        <f>'SREB Detail'!BB33+'SREB Detail'!CP33+'SREB Detail'!ED33+'SREB Detail'!FR33+'SREB Detail'!HF33+'SREB Detail'!IT33</f>
        <v>6144</v>
      </c>
      <c r="CQ36" s="57">
        <f>'SREB Detail'!F33</f>
        <v>6086</v>
      </c>
      <c r="CR36" s="57">
        <f>'SREB Detail'!H33</f>
        <v>5756</v>
      </c>
      <c r="CS36" s="57">
        <f>'SREB Detail'!J33</f>
        <v>6245</v>
      </c>
      <c r="CT36" s="57">
        <f>'SREB Detail'!L33</f>
        <v>0</v>
      </c>
      <c r="CU36" s="57">
        <f>'SREB Detail'!N33</f>
        <v>0</v>
      </c>
      <c r="CV36" s="57">
        <f>'SREB Detail'!P33</f>
        <v>6215</v>
      </c>
      <c r="CW36" s="57">
        <f>'SREB Detail'!R33</f>
        <v>0</v>
      </c>
      <c r="CX36" s="57">
        <f>'SREB Detail'!T33</f>
        <v>4200</v>
      </c>
      <c r="CY36" s="26">
        <f>'West Detail'!E33</f>
        <v>63863.180071174378</v>
      </c>
      <c r="CZ36" s="33">
        <f>'West Detail'!G33</f>
        <v>63504.188053097343</v>
      </c>
      <c r="DA36" s="33">
        <f>'West Detail'!I33</f>
        <v>63640.397250361792</v>
      </c>
      <c r="DB36" s="33">
        <f>'West Detail'!K33</f>
        <v>0</v>
      </c>
      <c r="DC36" s="33">
        <f>'West Detail'!M33</f>
        <v>0</v>
      </c>
      <c r="DD36" s="33">
        <f>'West Detail'!O33</f>
        <v>67894.487263226649</v>
      </c>
      <c r="DE36" s="33">
        <f>'West Detail'!Q33</f>
        <v>0</v>
      </c>
      <c r="DF36" s="33">
        <f>'West Detail'!S33</f>
        <v>74400.698412698417</v>
      </c>
      <c r="DG36" s="26">
        <f>'West Detail'!F33</f>
        <v>1405</v>
      </c>
      <c r="DH36" s="33">
        <f>'West Detail'!H33</f>
        <v>1356</v>
      </c>
      <c r="DI36" s="33">
        <f>'West Detail'!J33</f>
        <v>1382</v>
      </c>
      <c r="DJ36" s="33">
        <f>'West Detail'!L33</f>
        <v>0</v>
      </c>
      <c r="DK36" s="33">
        <f>'West Detail'!N33</f>
        <v>0</v>
      </c>
      <c r="DL36" s="33">
        <f>'West Detail'!P33</f>
        <v>1531</v>
      </c>
      <c r="DM36" s="33">
        <f>'West Detail'!R33</f>
        <v>0</v>
      </c>
      <c r="DN36" s="33">
        <f>'West Detail'!T33</f>
        <v>1008</v>
      </c>
      <c r="DO36" s="26">
        <f>'Midwest Detail'!E33</f>
        <v>62872.600739371534</v>
      </c>
      <c r="DP36" s="33">
        <f>'Midwest Detail'!G33</f>
        <v>63544.835874439465</v>
      </c>
      <c r="DQ36" s="33">
        <f>'Midwest Detail'!I33</f>
        <v>65517.621991084692</v>
      </c>
      <c r="DR36" s="33">
        <f>'Midwest Detail'!K33</f>
        <v>0</v>
      </c>
      <c r="DS36" s="33">
        <f>'Midwest Detail'!M33</f>
        <v>0</v>
      </c>
      <c r="DT36" s="33">
        <f>'Midwest Detail'!O33</f>
        <v>68451.436324937924</v>
      </c>
      <c r="DU36" s="33">
        <f>'Midwest Detail'!Q33</f>
        <v>0</v>
      </c>
      <c r="DV36" s="33">
        <f>'Midwest Detail'!S33</f>
        <v>75627.643315018315</v>
      </c>
      <c r="DW36" s="378">
        <f>'Midwest Detail'!F33</f>
        <v>3246</v>
      </c>
      <c r="DX36" s="379">
        <f>'Midwest Detail'!H33</f>
        <v>3345</v>
      </c>
      <c r="DY36" s="379">
        <f>'Midwest Detail'!J33</f>
        <v>3365</v>
      </c>
      <c r="DZ36" s="379">
        <f>'Midwest Detail'!L33</f>
        <v>0</v>
      </c>
      <c r="EA36" s="379">
        <f>'Midwest Detail'!N33</f>
        <v>0</v>
      </c>
      <c r="EB36" s="379">
        <f>'Midwest Detail'!P33</f>
        <v>2819</v>
      </c>
      <c r="EC36" s="379">
        <f>'Midwest Detail'!R33</f>
        <v>0</v>
      </c>
      <c r="ED36" s="379">
        <f>'Midwest Detail'!T33</f>
        <v>2184</v>
      </c>
      <c r="EE36" s="26">
        <f>'Northeast Detail'!E33</f>
        <v>75456.297749567224</v>
      </c>
      <c r="EF36" s="33">
        <f>'Northeast Detail'!G33</f>
        <v>79592.65642237982</v>
      </c>
      <c r="EG36" s="33">
        <f>'Northeast Detail'!I33</f>
        <v>81040.664516129036</v>
      </c>
      <c r="EH36" s="33">
        <f>'Northeast Detail'!K33</f>
        <v>0</v>
      </c>
      <c r="EI36" s="33">
        <f>'Northeast Detail'!M33</f>
        <v>0</v>
      </c>
      <c r="EJ36" s="33">
        <f>'Northeast Detail'!O33</f>
        <v>82788.775019394874</v>
      </c>
      <c r="EK36" s="33">
        <f>'Northeast Detail'!Q33</f>
        <v>0</v>
      </c>
      <c r="EL36" s="33">
        <f>'Northeast Detail'!S33</f>
        <v>89480.279015240332</v>
      </c>
      <c r="EM36" s="378">
        <f>'Northeast Detail'!F33</f>
        <v>1733</v>
      </c>
      <c r="EN36" s="379">
        <f>'Northeast Detail'!H33</f>
        <v>1269</v>
      </c>
      <c r="EO36" s="379">
        <f>'Northeast Detail'!J33</f>
        <v>1240</v>
      </c>
      <c r="EP36" s="379">
        <f>'Northeast Detail'!L33</f>
        <v>0</v>
      </c>
      <c r="EQ36" s="379">
        <f>'Northeast Detail'!N33</f>
        <v>0</v>
      </c>
      <c r="ER36" s="379">
        <f>'Northeast Detail'!P33</f>
        <v>1289</v>
      </c>
      <c r="ES36" s="379">
        <f>'Northeast Detail'!R33</f>
        <v>0</v>
      </c>
      <c r="ET36" s="379">
        <f>'Northeast Detail'!T33</f>
        <v>853</v>
      </c>
    </row>
    <row r="37" spans="1:150">
      <c r="A37" s="11"/>
      <c r="B37" s="28"/>
      <c r="C37" s="55"/>
      <c r="D37" s="55"/>
      <c r="E37" s="55"/>
      <c r="F37" s="55"/>
      <c r="G37" s="55"/>
      <c r="H37" s="55"/>
      <c r="I37" s="55"/>
      <c r="J37" s="55"/>
      <c r="K37" s="55"/>
      <c r="L37" s="55"/>
      <c r="M37" s="55"/>
      <c r="N37" s="55"/>
      <c r="O37" s="55"/>
      <c r="P37" s="55"/>
      <c r="Q37" s="55"/>
      <c r="R37" s="55"/>
      <c r="S37" s="55"/>
      <c r="T37" s="28"/>
      <c r="U37" s="28"/>
      <c r="V37" s="28"/>
      <c r="W37" s="28"/>
      <c r="X37" s="28"/>
      <c r="Y37" s="28"/>
      <c r="Z37" s="28"/>
      <c r="AA37" s="28"/>
      <c r="AB37" s="54"/>
      <c r="AC37" s="55"/>
      <c r="AD37" s="55"/>
      <c r="AE37" s="55"/>
      <c r="AF37" s="55"/>
      <c r="AG37" s="55"/>
      <c r="AH37" s="55"/>
      <c r="AI37" s="55"/>
      <c r="AJ37" s="55"/>
      <c r="AK37" s="55"/>
      <c r="AL37" s="55"/>
      <c r="AM37" s="55"/>
      <c r="AN37" s="55"/>
      <c r="AO37" s="55"/>
      <c r="AP37" s="55"/>
      <c r="AQ37" s="55"/>
      <c r="AR37" s="55"/>
      <c r="AS37" s="55"/>
      <c r="AT37" s="55"/>
      <c r="AU37" s="55"/>
      <c r="AV37" s="55"/>
      <c r="AW37" s="55"/>
      <c r="AX37" s="55"/>
      <c r="AY37" s="55"/>
      <c r="AZ37" s="55"/>
      <c r="BA37" s="210"/>
      <c r="BB37" s="55"/>
      <c r="BC37" s="55"/>
      <c r="BD37" s="55"/>
      <c r="BE37" s="55"/>
      <c r="BF37" s="55"/>
      <c r="BG37" s="55"/>
      <c r="BH37" s="55"/>
      <c r="BI37" s="55"/>
      <c r="BJ37" s="55"/>
      <c r="BK37" s="55"/>
      <c r="BL37" s="55"/>
      <c r="BM37" s="55"/>
      <c r="BN37" s="55"/>
      <c r="BO37" s="55"/>
      <c r="BP37" s="55"/>
      <c r="BQ37" s="55"/>
      <c r="BR37" s="28"/>
      <c r="BS37" s="28"/>
      <c r="BT37" s="28"/>
      <c r="BU37" s="28"/>
      <c r="BV37" s="28"/>
      <c r="BW37" s="28"/>
      <c r="BX37" s="28"/>
      <c r="BY37" s="28"/>
      <c r="BZ37" s="210"/>
      <c r="CA37" s="55"/>
      <c r="CB37" s="55"/>
      <c r="CC37" s="55"/>
      <c r="CD37" s="55"/>
      <c r="CE37" s="55"/>
      <c r="CF37" s="55"/>
      <c r="CG37" s="55"/>
      <c r="CH37" s="55"/>
      <c r="CI37" s="55"/>
      <c r="CJ37" s="55"/>
      <c r="CK37" s="55"/>
      <c r="CL37" s="55"/>
      <c r="CM37" s="55"/>
      <c r="CN37" s="55"/>
      <c r="CO37" s="55"/>
      <c r="CP37" s="55"/>
      <c r="CQ37" s="55"/>
      <c r="CR37" s="55"/>
      <c r="CS37" s="55"/>
      <c r="CT37" s="55"/>
      <c r="CU37" s="55"/>
      <c r="CV37" s="55"/>
      <c r="CW37" s="55"/>
      <c r="CX37" s="55"/>
      <c r="CY37" s="32"/>
      <c r="CZ37" s="28"/>
      <c r="DA37" s="28"/>
      <c r="DB37" s="28"/>
      <c r="DC37" s="28"/>
      <c r="DD37" s="28"/>
      <c r="DE37" s="28"/>
      <c r="DF37" s="28"/>
      <c r="DG37" s="32"/>
      <c r="DH37" s="28"/>
      <c r="DI37" s="28"/>
      <c r="DJ37" s="28"/>
      <c r="DK37" s="28"/>
      <c r="DL37" s="28"/>
      <c r="DM37" s="28"/>
      <c r="DN37" s="28"/>
      <c r="DO37" s="32"/>
      <c r="DP37" s="28"/>
      <c r="DQ37" s="28"/>
      <c r="DR37" s="28"/>
      <c r="DS37" s="28"/>
      <c r="DT37" s="28"/>
      <c r="DU37" s="28"/>
      <c r="DV37" s="28"/>
      <c r="DW37" s="376"/>
      <c r="DX37" s="377"/>
      <c r="DY37" s="377"/>
      <c r="DZ37" s="377"/>
      <c r="EA37" s="377"/>
      <c r="EB37" s="377"/>
      <c r="EC37" s="377"/>
      <c r="ED37" s="377"/>
      <c r="EE37" s="32"/>
      <c r="EF37" s="28"/>
      <c r="EG37" s="28"/>
      <c r="EH37" s="28"/>
      <c r="EI37" s="28"/>
      <c r="EJ37" s="28"/>
      <c r="EK37" s="28"/>
      <c r="EL37" s="28"/>
      <c r="EM37" s="376"/>
      <c r="EN37" s="377"/>
      <c r="EO37" s="377"/>
      <c r="EP37" s="377"/>
      <c r="EQ37" s="377"/>
      <c r="ER37" s="377"/>
      <c r="ES37" s="377"/>
      <c r="ET37" s="377"/>
    </row>
    <row r="38" spans="1:150" s="61" customFormat="1">
      <c r="A38" s="33" t="s">
        <v>61</v>
      </c>
      <c r="B38" s="33" t="s">
        <v>62</v>
      </c>
      <c r="C38" s="57">
        <f>(('US Detail'!U35*'US Detail'!V35)+('US Detail'!BI35*'US Detail'!BJ35)+('US Detail'!CW35*'US Detail'!CX35)+('US Detail'!EK35*'US Detail'!EL35)+('US Detail'!FY35*'US Detail'!FZ35)+('US Detail'!HM35*'US Detail'!HN35))/AB38</f>
        <v>37873.353390639924</v>
      </c>
      <c r="D38" s="57">
        <f>(('US Detail'!W35*'US Detail'!X35)+('US Detail'!BK35*'US Detail'!BL35)+('US Detail'!CY35*'US Detail'!CZ35)+('US Detail'!EM35*'US Detail'!EN35)+('US Detail'!GA35*'US Detail'!GB35)+('US Detail'!HO35*'US Detail'!HP35))/AC38</f>
        <v>39375.945250073986</v>
      </c>
      <c r="E38" s="57">
        <f>(('US Detail'!Y35*'US Detail'!Z35)+('US Detail'!BM35*'US Detail'!BN35)+('US Detail'!DA35*'US Detail'!DB35)+('US Detail'!EO35*'US Detail'!EP35)+('US Detail'!GC35*'US Detail'!GD35)+('US Detail'!HQ35*'US Detail'!HR35))/AD38</f>
        <v>41098.721481876331</v>
      </c>
      <c r="F38" s="57">
        <f>(('US Detail'!AA35*'US Detail'!AB35)+('US Detail'!BO35*'US Detail'!BP35)+('US Detail'!DC35*'US Detail'!DD35)+('US Detail'!EQ35*'US Detail'!ER35)+('US Detail'!GE35*'US Detail'!GF35)+('US Detail'!HS35*'US Detail'!HT35))/AE38</f>
        <v>42256.18510963794</v>
      </c>
      <c r="G38" s="57">
        <f>(('US Detail'!AC35*'US Detail'!AD35)+('US Detail'!BQ35*'US Detail'!BR35)+('US Detail'!DE35*'US Detail'!DF35)+('US Detail'!ES35*'US Detail'!ET35)+('US Detail'!GG35*'US Detail'!GH35)+('US Detail'!HU35*'US Detail'!HV35))/AF38</f>
        <v>44082.220215701025</v>
      </c>
      <c r="H38" s="57">
        <f>(('US Detail'!AE35*'US Detail'!AF35)+('US Detail'!BS35*'US Detail'!BT35)+('US Detail'!DG35*'US Detail'!DH35)+('US Detail'!EU35*'US Detail'!EV35)+('US Detail'!GI35*'US Detail'!GJ35)+('US Detail'!HW35*'US Detail'!HX35))/AG38</f>
        <v>46204.617712177125</v>
      </c>
      <c r="I38" s="57">
        <f>(('US Detail'!AG35*'US Detail'!AH35)+('US Detail'!BU35*'US Detail'!BV35)+('US Detail'!DI35*'US Detail'!DJ35)+('US Detail'!EW35*'US Detail'!EX35)+('US Detail'!GK35*'US Detail'!GL35)+('US Detail'!HY35*'US Detail'!HZ35))/AH38</f>
        <v>48166.885441527447</v>
      </c>
      <c r="J38" s="57">
        <f>(('US Detail'!AI35*'US Detail'!AJ35)+('US Detail'!BW35*'US Detail'!BX35)+('US Detail'!DK35*'US Detail'!DL35)+('US Detail'!EY35*'US Detail'!EZ35)+('US Detail'!GM35*'US Detail'!GN35)+('US Detail'!IA35*'US Detail'!IB35))/AI38</f>
        <v>49512.697322756569</v>
      </c>
      <c r="K38" s="57">
        <f>(('US Detail'!AL35*'US Detail'!AK35)+('US Detail'!BZ35*'US Detail'!BY35)+('US Detail'!DN35*'US Detail'!DM35)+('US Detail'!FB35*'US Detail'!FA35)+('US Detail'!GP35*'US Detail'!GO35)+('US Detail'!ID35*'US Detail'!IC35))/AJ38</f>
        <v>51414.291079812203</v>
      </c>
      <c r="L38" s="57">
        <f>(('US Detail'!AM35*'US Detail'!AN35)+('US Detail'!CA35*'US Detail'!CB35)+('US Detail'!DO35*'US Detail'!DP35)+('US Detail'!FC35*'US Detail'!FD35)+('US Detail'!GQ35*'US Detail'!GR35)+('US Detail'!IE35*'US Detail'!IF35))/AK38</f>
        <v>53146.906838453913</v>
      </c>
      <c r="M38" s="57">
        <f>(('US Detail'!AO35*'US Detail'!AP35)+('US Detail'!CC35*'US Detail'!CD35)+('US Detail'!DQ35*'US Detail'!DR35)+('US Detail'!FE35*'US Detail'!FF35)+('US Detail'!GS35*'US Detail'!GT35)+('US Detail'!IG35*'US Detail'!IH35))/AL38</f>
        <v>53746.432975113123</v>
      </c>
      <c r="N38" s="57">
        <f>(('US Detail'!AQ35*'US Detail'!AR35)+('US Detail'!CE35*'US Detail'!CF35)+('US Detail'!DS35*'US Detail'!DT35)+('US Detail'!FG35*'US Detail'!FH35)+('US Detail'!GU35*'US Detail'!GV35)+('US Detail'!II35*'US Detail'!IJ35))/AM38</f>
        <v>54545.869928057553</v>
      </c>
      <c r="O38" s="57">
        <f>(('US Detail'!AS35*'US Detail'!AT35)+('US Detail'!CG35*'US Detail'!CH35)+('US Detail'!DU35*'US Detail'!DV35)+('US Detail'!FI35*'US Detail'!FJ35)+('US Detail'!GW35*'US Detail'!GX35)+('US Detail'!IK35*'US Detail'!IL35))/AN38</f>
        <v>53612.296670030271</v>
      </c>
      <c r="P38" s="57">
        <f>(('US Detail'!AV35*'US Detail'!AU35)+('US Detail'!CJ35*'US Detail'!CI35)+('US Detail'!DX35*'US Detail'!DW35)+('US Detail'!FL35*'US Detail'!FK35)+('US Detail'!GZ35*'US Detail'!GY35)+('US Detail'!IN35*'US Detail'!IM35))/AO38</f>
        <v>56946.18255250404</v>
      </c>
      <c r="Q38" s="57">
        <f>(('US Detail'!AX35*'US Detail'!AW35)+('US Detail'!CL35*'US Detail'!CK35)+('US Detail'!DZ35*'US Detail'!DY35)+('US Detail'!FN35*'US Detail'!FM35)+('US Detail'!HB35*'US Detail'!HA35)+('US Detail'!IP35*'US Detail'!IO35))/AP38</f>
        <v>60385.300580832525</v>
      </c>
      <c r="R38" s="57">
        <f>(('US Detail'!AY35*'US Detail'!AZ35)+('US Detail'!CM35*'US Detail'!CN35)+('US Detail'!EA35*'US Detail'!EB35)+('US Detail'!FO35*'US Detail'!FP35)+('US Detail'!HC35*'US Detail'!HD35)+('US Detail'!IQ35*'US Detail'!IR35))/AQ38</f>
        <v>63347.335168616657</v>
      </c>
      <c r="S38" s="57">
        <f>(('US Detail'!BB35*'US Detail'!BA35)+('US Detail'!CP35*'US Detail'!CO35)+('US Detail'!ED35*'US Detail'!EC35)+('US Detail'!FR35*'US Detail'!FQ35)+('US Detail'!HF35*'US Detail'!HE35)+('US Detail'!IT35*'US Detail'!IS35))/AR38</f>
        <v>65631.552706552713</v>
      </c>
      <c r="T38" s="33">
        <f>'US Detail'!E35</f>
        <v>64916.457850133811</v>
      </c>
      <c r="U38" s="33">
        <f>'US Detail'!G35</f>
        <v>64852.921752342365</v>
      </c>
      <c r="V38" s="33">
        <f>'US Detail'!I35</f>
        <v>66162.700799644605</v>
      </c>
      <c r="W38" s="33">
        <f>'US Detail'!K35</f>
        <v>0</v>
      </c>
      <c r="X38" s="33">
        <f>'US Detail'!M35</f>
        <v>0</v>
      </c>
      <c r="Y38" s="33">
        <f>'US Detail'!O35</f>
        <v>70910.997878495662</v>
      </c>
      <c r="Z38" s="33">
        <f>'US Detail'!Q35</f>
        <v>0</v>
      </c>
      <c r="AA38" s="33">
        <f>'US Detail'!S35</f>
        <v>82513.415366614659</v>
      </c>
      <c r="AB38" s="58">
        <f>'US Detail'!V35+'US Detail'!BJ35+'US Detail'!CX35+'US Detail'!EL35+'US Detail'!FZ35+'US Detail'!HN35</f>
        <v>3141</v>
      </c>
      <c r="AC38" s="57">
        <f>'US Detail'!X35+'US Detail'!BL35+'US Detail'!CZ35+'US Detail'!EN35+'US Detail'!GB35+'US Detail'!HP35</f>
        <v>3379</v>
      </c>
      <c r="AD38" s="57">
        <f>'US Detail'!Z35+'US Detail'!BN35+'US Detail'!DB35+'US Detail'!EP35+'US Detail'!GD35+'US Detail'!HR35</f>
        <v>3752</v>
      </c>
      <c r="AE38" s="57">
        <f>'US Detail'!AB35+'US Detail'!BP35+'US Detail'!DD35+'US Detail'!ER35+'US Detail'!GF35+'US Detail'!HT35</f>
        <v>3922</v>
      </c>
      <c r="AF38" s="57">
        <f>('US Detail'!AD35+'US Detail'!BR35+'US Detail'!DF35+'US Detail'!ET35+'US Detail'!GH35+'US Detail'!HV35)</f>
        <v>3987</v>
      </c>
      <c r="AG38" s="57">
        <f>('US Detail'!AF35+'US Detail'!BT35+'US Detail'!DH35+'US Detail'!EV35+'US Detail'!GJ35+'US Detail'!HX35)</f>
        <v>4065</v>
      </c>
      <c r="AH38" s="57">
        <f>('US Detail'!AH35+'US Detail'!BV35+'US Detail'!DJ35+'US Detail'!EX35+'US Detail'!GL35+'US Detail'!HZ35)</f>
        <v>4190</v>
      </c>
      <c r="AI38" s="57">
        <f>('US Detail'!AJ35+'US Detail'!BX35+'US Detail'!DL35+'US Detail'!EZ35+'US Detail'!GN35+'US Detail'!IB35)</f>
        <v>4034</v>
      </c>
      <c r="AJ38" s="57">
        <f>('US Detail'!AL35+'US Detail'!BZ35+'US Detail'!DN35+'US Detail'!FB35+'US Detail'!GP35+'US Detail'!ID35)</f>
        <v>4047</v>
      </c>
      <c r="AK38" s="57">
        <f>('US Detail'!AN35+'US Detail'!CB35+'US Detail'!DP35+'US Detail'!FD35+'US Detail'!GR35+'US Detail'!IF35)</f>
        <v>4036</v>
      </c>
      <c r="AL38" s="57">
        <f>('US Detail'!AP35+'US Detail'!CD35+'US Detail'!DR35+'US Detail'!FF35+'US Detail'!GT35+'US Detail'!IH35)</f>
        <v>3536</v>
      </c>
      <c r="AM38" s="57">
        <f>('US Detail'!AR35+'US Detail'!CF35+'US Detail'!DT35+'US Detail'!FH35+'US Detail'!GV35+'US Detail'!IJ35)</f>
        <v>3475</v>
      </c>
      <c r="AN38" s="57">
        <f>('US Detail'!AT35+'US Detail'!CH35+'US Detail'!DV35+'US Detail'!FJ35+'US Detail'!GX35+'US Detail'!IL35)</f>
        <v>1982</v>
      </c>
      <c r="AO38" s="57">
        <f>('US Detail'!AV35+'US Detail'!CJ35+'US Detail'!DX35+'US Detail'!FL35+'US Detail'!GZ35+'US Detail'!IN35)</f>
        <v>3714</v>
      </c>
      <c r="AP38" s="57">
        <f>'US Detail'!AX35+'US Detail'!CL35+'US Detail'!DZ35+'US Detail'!FN35+'US Detail'!HB35+'US Detail'!IP35</f>
        <v>4132</v>
      </c>
      <c r="AQ38" s="57">
        <f>'US Detail'!AZ35+'US Detail'!CN35+'US Detail'!EB35+'US Detail'!FP35+'US Detail'!HD35+'US Detail'!IR35</f>
        <v>4359</v>
      </c>
      <c r="AR38" s="57">
        <f>'US Detail'!BB35+'US Detail'!CP35+'US Detail'!ED35+'US Detail'!FR35+'US Detail'!HF35+'US Detail'!IT35</f>
        <v>4563</v>
      </c>
      <c r="AS38" s="57">
        <f>'US Detail'!F35</f>
        <v>4484</v>
      </c>
      <c r="AT38" s="57">
        <f>'US Detail'!H35</f>
        <v>3949</v>
      </c>
      <c r="AU38" s="57">
        <f>'US Detail'!J35</f>
        <v>4502</v>
      </c>
      <c r="AV38" s="57">
        <f>'US Detail'!L35</f>
        <v>0</v>
      </c>
      <c r="AW38" s="57">
        <f>'US Detail'!N35</f>
        <v>0</v>
      </c>
      <c r="AX38" s="57">
        <f>'US Detail'!P35</f>
        <v>5185</v>
      </c>
      <c r="AY38" s="57">
        <f>'US Detail'!R35</f>
        <v>0</v>
      </c>
      <c r="AZ38" s="57">
        <f>'US Detail'!T35</f>
        <v>2564</v>
      </c>
      <c r="BA38" s="214">
        <f>(('SREB Detail'!U35*'SREB Detail'!V35)+('SREB Detail'!BI35*'SREB Detail'!BJ35)+('SREB Detail'!CW35*'SREB Detail'!CX35)+('SREB Detail'!EK35*'SREB Detail'!EL35)+('SREB Detail'!FY35*'SREB Detail'!FZ35)+('SREB Detail'!HM35*'SREB Detail'!HN35))/BZ38</f>
        <v>35716.584583901771</v>
      </c>
      <c r="BB38" s="57">
        <f>(('SREB Detail'!W35*'SREB Detail'!X35)+('SREB Detail'!BK35*'SREB Detail'!BL35)+('SREB Detail'!CY35*'SREB Detail'!CZ35)+('SREB Detail'!EM35*'SREB Detail'!EN35)+('SREB Detail'!GA35*'SREB Detail'!GB35)+('SREB Detail'!HO35*'SREB Detail'!HP35))/CA38</f>
        <v>37159.850282485873</v>
      </c>
      <c r="BC38" s="57">
        <f>(('SREB Detail'!Y35*'SREB Detail'!Z35)+('SREB Detail'!BM35*'SREB Detail'!BN35)+('SREB Detail'!DA35*'SREB Detail'!DB35)+('SREB Detail'!EO35*'SREB Detail'!EP35)+('SREB Detail'!GC35*'SREB Detail'!GD35)+('SREB Detail'!HQ35*'SREB Detail'!HR35))/CB38</f>
        <v>38880.71963677639</v>
      </c>
      <c r="BD38" s="57">
        <f>(('SREB Detail'!AA35*'SREB Detail'!AB35)+('SREB Detail'!BO35*'SREB Detail'!BP35)+('SREB Detail'!DC35*'SREB Detail'!DD35)+('SREB Detail'!EQ35*'SREB Detail'!ER35)+('SREB Detail'!GE35*'SREB Detail'!GF35)+('SREB Detail'!HS35*'SREB Detail'!HT35))/CC38</f>
        <v>40517.907692307694</v>
      </c>
      <c r="BE38" s="57">
        <f>(('SREB Detail'!AC35*'SREB Detail'!AD35)+('SREB Detail'!BQ35*'SREB Detail'!BR35)+('SREB Detail'!DE35*'SREB Detail'!DF35)+('SREB Detail'!ES35*'SREB Detail'!ET35)+('SREB Detail'!GG35*'SREB Detail'!GH35)+('SREB Detail'!HU35*'SREB Detail'!HV35))/CD38</f>
        <v>42046.635714285716</v>
      </c>
      <c r="BF38" s="57">
        <f>(('SREB Detail'!AE35*'SREB Detail'!AF35)+('SREB Detail'!BS35*'SREB Detail'!BT35)+('SREB Detail'!DG35*'SREB Detail'!DH35)+('SREB Detail'!EU35*'SREB Detail'!EV35)+('SREB Detail'!GI35*'SREB Detail'!GJ35)+('SREB Detail'!HW35*'SREB Detail'!HX35))/CE38</f>
        <v>43594.681329423263</v>
      </c>
      <c r="BG38" s="57">
        <f>(('SREB Detail'!AG35*'SREB Detail'!AH35)+('SREB Detail'!BU35*'SREB Detail'!BV35)+('SREB Detail'!DI35*'SREB Detail'!DJ35)+('SREB Detail'!EW35*'SREB Detail'!EX35)+('SREB Detail'!GK35*'SREB Detail'!GL35)+('SREB Detail'!HY35*'SREB Detail'!HZ35))/CF38</f>
        <v>45554.022167487681</v>
      </c>
      <c r="BH38" s="57">
        <f>(('SREB Detail'!AI35*'SREB Detail'!AJ35)+('SREB Detail'!BW35*'SREB Detail'!BX35)+('SREB Detail'!DK35*'SREB Detail'!DL35)+('SREB Detail'!EY35*'SREB Detail'!EZ35)+('SREB Detail'!GM35*'SREB Detail'!GN35)+('SREB Detail'!IA35*'SREB Detail'!IB35))/CG38</f>
        <v>47430.697927461137</v>
      </c>
      <c r="BI38" s="57">
        <f>(('SREB Detail'!AL35*'SREB Detail'!AK35)+('SREB Detail'!BZ35*'SREB Detail'!BY35)+('SREB Detail'!DN35*'SREB Detail'!DM35)+('SREB Detail'!FB35*'SREB Detail'!FA35)+('SREB Detail'!GP35*'SREB Detail'!GO35)+('SREB Detail'!ID35*'SREB Detail'!IC35))/CH38</f>
        <v>49565.435950413223</v>
      </c>
      <c r="BJ38" s="57">
        <f>(('SREB Detail'!AM35*'SREB Detail'!AN35)+('SREB Detail'!CA35*'SREB Detail'!CB35)+('SREB Detail'!DO35*'SREB Detail'!DP35)+('SREB Detail'!FC35*'SREB Detail'!FD35)+('SREB Detail'!GQ35*'SREB Detail'!GR35)+('SREB Detail'!IE35*'SREB Detail'!IF35))/CI38</f>
        <v>50563.836683417088</v>
      </c>
      <c r="BK38" s="57">
        <f>(('SREB Detail'!AO35*'SREB Detail'!AP35)+('SREB Detail'!CC35*'SREB Detail'!CD35)+('SREB Detail'!DQ35*'SREB Detail'!DR35)+('SREB Detail'!FE35*'SREB Detail'!FF35)+('SREB Detail'!GS35*'SREB Detail'!GT35)+('SREB Detail'!IG35*'SREB Detail'!IH35))/CJ38</f>
        <v>51967.76310160428</v>
      </c>
      <c r="BL38" s="57">
        <f>(('SREB Detail'!AQ35*'SREB Detail'!AR35)+('SREB Detail'!CE35*'SREB Detail'!CF35)+('SREB Detail'!DS35*'SREB Detail'!DT35)+('SREB Detail'!FG35*'SREB Detail'!FH35)+('SREB Detail'!GU35*'SREB Detail'!GV35)+('SREB Detail'!II35*'SREB Detail'!IJ35))/CK38</f>
        <v>52798.489640130858</v>
      </c>
      <c r="BM38" s="57">
        <f>(('SREB Detail'!AS35*'SREB Detail'!AT35)+('SREB Detail'!CG35*'SREB Detail'!CH35)+('SREB Detail'!DU35*'SREB Detail'!DV35)+('SREB Detail'!FI35*'SREB Detail'!FJ35)+('SREB Detail'!GW35*'SREB Detail'!GX35)+('SREB Detail'!IK35*'SREB Detail'!IL35))/CL38</f>
        <v>53612.296670030271</v>
      </c>
      <c r="BN38" s="57">
        <f>(('SREB Detail'!AU35*'SREB Detail'!AV35)+('SREB Detail'!CI35*'SREB Detail'!CJ35)+('SREB Detail'!DW35*'SREB Detail'!DX35)+('SREB Detail'!FK35*'SREB Detail'!FL35)+('SREB Detail'!GY35*'SREB Detail'!GZ35)+('SREB Detail'!IM35*'SREB Detail'!IN35))/CM38</f>
        <v>55907.747299201503</v>
      </c>
      <c r="BO38" s="57">
        <f>IF(CN38&gt;0,(('SREB Detail'!AX35*'SREB Detail'!AW35)+('SREB Detail'!CL35*'SREB Detail'!CK35)+('SREB Detail'!DZ35*'SREB Detail'!DY35)+('SREB Detail'!FN35*'SREB Detail'!FM35)+('SREB Detail'!HB35*'SREB Detail'!HA35)+('SREB Detail'!IP35*'SREB Detail'!IO35))/CN38,0)</f>
        <v>58423.092477240054</v>
      </c>
      <c r="BP38" s="57">
        <f>(('SREB Detail'!AY35*'SREB Detail'!AZ35)+('SREB Detail'!CM35*'SREB Detail'!CN35)+('SREB Detail'!EA35*'SREB Detail'!EB35)+('SREB Detail'!FO35*'SREB Detail'!FP35)+('SREB Detail'!HD35*'SREB Detail'!HB35)+('SREB Detail'!IR35*'SREB Detail'!IQ35))/CO38</f>
        <v>57359.819881053525</v>
      </c>
      <c r="BQ38" s="57">
        <f>(('SREB Detail'!BB35*'SREB Detail'!BA35)+('SREB Detail'!CP35*'SREB Detail'!CO35)+('SREB Detail'!ED35*'SREB Detail'!EC35)+('SREB Detail'!FR35*'SREB Detail'!FQ35)+('SREB Detail'!HF35*'SREB Detail'!HE35)+('SREB Detail'!IS35*'SREB Detail'!IT35))/CP38</f>
        <v>62689.293083235636</v>
      </c>
      <c r="BR38" s="33">
        <f>'SREB Detail'!E35</f>
        <v>62848.755905511811</v>
      </c>
      <c r="BS38" s="33">
        <f>'SREB Detail'!G35</f>
        <v>62911.094357976654</v>
      </c>
      <c r="BT38" s="33">
        <f>'SREB Detail'!I35</f>
        <v>64297.623674162067</v>
      </c>
      <c r="BU38" s="33">
        <f>'SREB Detail'!K35</f>
        <v>0</v>
      </c>
      <c r="BV38" s="33">
        <f>'SREB Detail'!M35</f>
        <v>0</v>
      </c>
      <c r="BW38" s="33">
        <f>'SREB Detail'!O35</f>
        <v>68583.299741602066</v>
      </c>
      <c r="BX38" s="33">
        <f>'SREB Detail'!Q35</f>
        <v>0</v>
      </c>
      <c r="BY38" s="33">
        <f>'SREB Detail'!S35</f>
        <v>80277.06446540881</v>
      </c>
      <c r="BZ38" s="214">
        <f>'SREB Detail'!V35+'SREB Detail'!BJ35+'SREB Detail'!CX35+'SREB Detail'!EL35+'SREB Detail'!FZ35+'SREB Detail'!HN35</f>
        <v>1466</v>
      </c>
      <c r="CA38" s="57">
        <f>'SREB Detail'!X35+'SREB Detail'!BL35+'SREB Detail'!CZ35+'SREB Detail'!EN35+'SREB Detail'!GB35+'SREB Detail'!HP35</f>
        <v>1770</v>
      </c>
      <c r="CB38" s="57">
        <f>'SREB Detail'!Z35+'SREB Detail'!BN35+'SREB Detail'!DB35+'SREB Detail'!EP35+'SREB Detail'!GD35+'SREB Detail'!HR35</f>
        <v>1762</v>
      </c>
      <c r="CC38" s="57">
        <f>'SREB Detail'!AB35+'SREB Detail'!BP35+'SREB Detail'!DD35+'SREB Detail'!ER35+'SREB Detail'!GF35+'SREB Detail'!HT35</f>
        <v>1950</v>
      </c>
      <c r="CD38" s="57">
        <f>('SREB Detail'!AD35+'SREB Detail'!BR35+'SREB Detail'!DF35+'SREB Detail'!ET35+'SREB Detail'!GH35+'SREB Detail'!HV35)</f>
        <v>1960</v>
      </c>
      <c r="CE38" s="57">
        <f>('SREB Detail'!AF35+'SREB Detail'!BT35+'SREB Detail'!DH35+'SREB Detail'!EV35+'SREB Detail'!GJ35+'SREB Detail'!HX35)</f>
        <v>2046</v>
      </c>
      <c r="CF38" s="57">
        <f>('SREB Detail'!AH35+'SREB Detail'!BV35+'SREB Detail'!DJ35+'SREB Detail'!EX35+'SREB Detail'!GL35+'SREB Detail'!HZ35)</f>
        <v>2030</v>
      </c>
      <c r="CG38" s="57">
        <f>('SREB Detail'!AJ35+'SREB Detail'!BX35+'SREB Detail'!DL35+'SREB Detail'!EZ35+'SREB Detail'!GN35+'SREB Detail'!IB35)</f>
        <v>1930</v>
      </c>
      <c r="CH38" s="57">
        <f>('SREB Detail'!AL35+'SREB Detail'!BZ35+'SREB Detail'!DN35+'SREB Detail'!FB35+'SREB Detail'!GP35+'SREB Detail'!ID35)</f>
        <v>1936</v>
      </c>
      <c r="CI38" s="57">
        <f>('SREB Detail'!AN35+'SREB Detail'!CB35+'SREB Detail'!DP35+'SREB Detail'!FD35+'SREB Detail'!GR35+'SREB Detail'!IF35)</f>
        <v>1990</v>
      </c>
      <c r="CJ38" s="57">
        <f>('SREB Detail'!AP35+'SREB Detail'!CD35+'SREB Detail'!DR35+'SREB Detail'!FF35+'SREB Detail'!GT35+'SREB Detail'!IH35)</f>
        <v>1870</v>
      </c>
      <c r="CK38" s="57">
        <f>('SREB Detail'!AR35+'SREB Detail'!CF35+'SREB Detail'!DT35+'SREB Detail'!FH35+'SREB Detail'!GV35+'SREB Detail'!IJ35)</f>
        <v>1834</v>
      </c>
      <c r="CL38" s="57">
        <f>('SREB Detail'!AT35+'SREB Detail'!CH35+'SREB Detail'!DV35+'SREB Detail'!FJ35+'SREB Detail'!GX35+'SREB Detail'!IL35)</f>
        <v>1982</v>
      </c>
      <c r="CM38" s="57">
        <f>('SREB Detail'!AV35+'SREB Detail'!CJ35+'SREB Detail'!DX35+'SREB Detail'!FL35+'SREB Detail'!GZ35+'SREB Detail'!IN35)</f>
        <v>2129</v>
      </c>
      <c r="CN38" s="57">
        <f>'SREB Detail'!AX35+'SREB Detail'!CL35+'SREB Detail'!DZ35+'SREB Detail'!FN35+'SREB Detail'!HB35+'SREB Detail'!IP35</f>
        <v>2087</v>
      </c>
      <c r="CO38" s="57">
        <f>'SREB Detail'!AZ35+'SREB Detail'!CN35+'SREB Detail'!EB35+'SREB Detail'!FP35+'SREB Detail'!HD35+'SREB Detail'!IR35</f>
        <v>2354</v>
      </c>
      <c r="CP38" s="57">
        <f>'SREB Detail'!BB35+'SREB Detail'!CP35+'SREB Detail'!ED35+'SREB Detail'!FR35+'SREB Detail'!HF35+'SREB Detail'!IT35</f>
        <v>2559</v>
      </c>
      <c r="CQ38" s="57">
        <f>'SREB Detail'!F35</f>
        <v>2413</v>
      </c>
      <c r="CR38" s="57">
        <f>'SREB Detail'!H35</f>
        <v>2056</v>
      </c>
      <c r="CS38" s="57">
        <f>'SREB Detail'!J35</f>
        <v>2357</v>
      </c>
      <c r="CT38" s="57">
        <f>'SREB Detail'!L35</f>
        <v>0</v>
      </c>
      <c r="CU38" s="57">
        <f>'SREB Detail'!N35</f>
        <v>0</v>
      </c>
      <c r="CV38" s="57">
        <f>'SREB Detail'!P35</f>
        <v>2709</v>
      </c>
      <c r="CW38" s="57">
        <f>'SREB Detail'!R35</f>
        <v>0</v>
      </c>
      <c r="CX38" s="57">
        <f>'SREB Detail'!T35</f>
        <v>1272</v>
      </c>
      <c r="CY38" s="26">
        <f>'West Detail'!E35</f>
        <v>66286.946351931329</v>
      </c>
      <c r="CZ38" s="33">
        <f>'West Detail'!G35</f>
        <v>64029.191244239628</v>
      </c>
      <c r="DA38" s="33">
        <f>'West Detail'!I35</f>
        <v>63071.732653061226</v>
      </c>
      <c r="DB38" s="33">
        <f>'West Detail'!K35</f>
        <v>0</v>
      </c>
      <c r="DC38" s="33">
        <f>'West Detail'!M35</f>
        <v>0</v>
      </c>
      <c r="DD38" s="33">
        <f>'West Detail'!O35</f>
        <v>69383.351851851854</v>
      </c>
      <c r="DE38" s="33">
        <f>'West Detail'!Q35</f>
        <v>0</v>
      </c>
      <c r="DF38" s="33">
        <f>'West Detail'!S35</f>
        <v>81683.174216027881</v>
      </c>
      <c r="DG38" s="26">
        <f>'West Detail'!F35</f>
        <v>466</v>
      </c>
      <c r="DH38" s="33">
        <f>'West Detail'!H35</f>
        <v>434</v>
      </c>
      <c r="DI38" s="33">
        <f>'West Detail'!J35</f>
        <v>490</v>
      </c>
      <c r="DJ38" s="33">
        <f>'West Detail'!L35</f>
        <v>0</v>
      </c>
      <c r="DK38" s="33">
        <f>'West Detail'!N35</f>
        <v>0</v>
      </c>
      <c r="DL38" s="33">
        <f>'West Detail'!P35</f>
        <v>594</v>
      </c>
      <c r="DM38" s="33">
        <f>'West Detail'!R35</f>
        <v>0</v>
      </c>
      <c r="DN38" s="33">
        <f>'West Detail'!T35</f>
        <v>287</v>
      </c>
      <c r="DO38" s="26">
        <f>'Midwest Detail'!E35</f>
        <v>64258.768518518518</v>
      </c>
      <c r="DP38" s="33">
        <f>'Midwest Detail'!G35</f>
        <v>63959.583629893241</v>
      </c>
      <c r="DQ38" s="33">
        <f>'Midwest Detail'!I35</f>
        <v>64991.327557755772</v>
      </c>
      <c r="DR38" s="33">
        <f>'Midwest Detail'!K35</f>
        <v>0</v>
      </c>
      <c r="DS38" s="33">
        <f>'Midwest Detail'!M35</f>
        <v>0</v>
      </c>
      <c r="DT38" s="33">
        <f>'Midwest Detail'!O35</f>
        <v>72179.95800144822</v>
      </c>
      <c r="DU38" s="33">
        <f>'Midwest Detail'!Q35</f>
        <v>0</v>
      </c>
      <c r="DV38" s="33">
        <f>'Midwest Detail'!S35</f>
        <v>82863.327978580986</v>
      </c>
      <c r="DW38" s="378">
        <f>'Midwest Detail'!F35</f>
        <v>1188</v>
      </c>
      <c r="DX38" s="379">
        <f>'Midwest Detail'!H35</f>
        <v>1124</v>
      </c>
      <c r="DY38" s="379">
        <f>'Midwest Detail'!J35</f>
        <v>1212</v>
      </c>
      <c r="DZ38" s="379">
        <f>'Midwest Detail'!L35</f>
        <v>0</v>
      </c>
      <c r="EA38" s="379">
        <f>'Midwest Detail'!N35</f>
        <v>0</v>
      </c>
      <c r="EB38" s="379">
        <f>'Midwest Detail'!P35</f>
        <v>1381</v>
      </c>
      <c r="EC38" s="379">
        <f>'Midwest Detail'!R35</f>
        <v>0</v>
      </c>
      <c r="ED38" s="379">
        <f>'Midwest Detail'!T35</f>
        <v>747</v>
      </c>
      <c r="EE38" s="26">
        <f>'Northeast Detail'!E35</f>
        <v>73765.28333333334</v>
      </c>
      <c r="EF38" s="33">
        <f>'Northeast Detail'!G35</f>
        <v>77502.919402985077</v>
      </c>
      <c r="EG38" s="33">
        <f>'Northeast Detail'!I35</f>
        <v>79461.914221218962</v>
      </c>
      <c r="EH38" s="33">
        <f>'Northeast Detail'!K35</f>
        <v>0</v>
      </c>
      <c r="EI38" s="33">
        <f>'Northeast Detail'!M35</f>
        <v>0</v>
      </c>
      <c r="EJ38" s="33">
        <f>'Northeast Detail'!O35</f>
        <v>80141.431137724547</v>
      </c>
      <c r="EK38" s="33">
        <f>'Northeast Detail'!Q35</f>
        <v>0</v>
      </c>
      <c r="EL38" s="33">
        <f>'Northeast Detail'!S35</f>
        <v>89875.599221789889</v>
      </c>
      <c r="EM38" s="378">
        <f>'Northeast Detail'!F35</f>
        <v>420</v>
      </c>
      <c r="EN38" s="379">
        <f>'Northeast Detail'!H35</f>
        <v>335</v>
      </c>
      <c r="EO38" s="379">
        <f>'Northeast Detail'!J35</f>
        <v>443</v>
      </c>
      <c r="EP38" s="379">
        <f>'Northeast Detail'!L35</f>
        <v>0</v>
      </c>
      <c r="EQ38" s="379">
        <f>'Northeast Detail'!N35</f>
        <v>0</v>
      </c>
      <c r="ER38" s="379">
        <f>'Northeast Detail'!P35</f>
        <v>501</v>
      </c>
      <c r="ES38" s="379">
        <f>'Northeast Detail'!R35</f>
        <v>0</v>
      </c>
      <c r="ET38" s="379">
        <f>'Northeast Detail'!T35</f>
        <v>257</v>
      </c>
    </row>
    <row r="39" spans="1:150">
      <c r="A39" s="11"/>
      <c r="B39" s="28"/>
      <c r="C39" s="55"/>
      <c r="D39" s="55"/>
      <c r="E39" s="55"/>
      <c r="F39" s="55"/>
      <c r="G39" s="55"/>
      <c r="H39" s="55"/>
      <c r="I39" s="55"/>
      <c r="J39" s="55"/>
      <c r="K39" s="55"/>
      <c r="L39" s="55"/>
      <c r="M39" s="55"/>
      <c r="N39" s="55"/>
      <c r="O39" s="55"/>
      <c r="P39" s="55"/>
      <c r="Q39" s="55"/>
      <c r="R39" s="55"/>
      <c r="S39" s="55"/>
      <c r="T39" s="324"/>
      <c r="U39" s="324"/>
      <c r="V39" s="324"/>
      <c r="W39" s="324"/>
      <c r="X39" s="324"/>
      <c r="Y39" s="324"/>
      <c r="Z39" s="324"/>
      <c r="AA39" s="324"/>
      <c r="AB39" s="54"/>
      <c r="AC39" s="55"/>
      <c r="AD39" s="55"/>
      <c r="AE39" s="55"/>
      <c r="AF39" s="55"/>
      <c r="AG39" s="55"/>
      <c r="AH39" s="55"/>
      <c r="AI39" s="55"/>
      <c r="AJ39" s="55"/>
      <c r="AK39" s="55"/>
      <c r="AL39" s="55"/>
      <c r="AM39" s="55"/>
      <c r="AN39" s="55"/>
      <c r="AO39" s="55"/>
      <c r="AP39" s="55"/>
      <c r="AQ39" s="55"/>
      <c r="AR39" s="55"/>
      <c r="AS39" s="55"/>
      <c r="AT39" s="55"/>
      <c r="AU39" s="55"/>
      <c r="AV39" s="55"/>
      <c r="AW39" s="55"/>
      <c r="AX39" s="55"/>
      <c r="AY39" s="55"/>
      <c r="AZ39" s="55"/>
      <c r="BA39" s="210"/>
      <c r="BB39" s="55"/>
      <c r="BC39" s="55"/>
      <c r="BD39" s="55"/>
      <c r="BE39" s="55"/>
      <c r="BF39" s="55"/>
      <c r="BG39" s="55"/>
      <c r="BH39" s="55"/>
      <c r="BI39" s="55"/>
      <c r="BJ39" s="55"/>
      <c r="BK39" s="55"/>
      <c r="BL39" s="55"/>
      <c r="BM39" s="55"/>
      <c r="BN39" s="55"/>
      <c r="BO39" s="55"/>
      <c r="BP39" s="55"/>
      <c r="BQ39" s="55"/>
      <c r="BR39" s="324"/>
      <c r="BS39" s="324"/>
      <c r="BT39" s="324"/>
      <c r="BU39" s="324"/>
      <c r="BV39" s="324"/>
      <c r="BW39" s="324"/>
      <c r="BX39" s="324"/>
      <c r="BY39" s="324"/>
      <c r="BZ39" s="210"/>
      <c r="CA39" s="55"/>
      <c r="CB39" s="55"/>
      <c r="CC39" s="55"/>
      <c r="CD39" s="55"/>
      <c r="CE39" s="55"/>
      <c r="CF39" s="55"/>
      <c r="CG39" s="55"/>
      <c r="CH39" s="55"/>
      <c r="CI39" s="55"/>
      <c r="CJ39" s="55"/>
      <c r="CK39" s="55"/>
      <c r="CL39" s="55"/>
      <c r="CM39" s="55"/>
      <c r="CN39" s="55"/>
      <c r="CO39" s="55"/>
      <c r="CP39" s="55"/>
      <c r="CQ39" s="55"/>
      <c r="CR39" s="55"/>
      <c r="CS39" s="55"/>
      <c r="CT39" s="55"/>
      <c r="CU39" s="55"/>
      <c r="CV39" s="55"/>
      <c r="CW39" s="55"/>
      <c r="CX39" s="55"/>
      <c r="CY39" s="326"/>
      <c r="CZ39" s="324"/>
      <c r="DA39" s="324"/>
      <c r="DB39" s="324"/>
      <c r="DC39" s="324"/>
      <c r="DD39" s="324"/>
      <c r="DE39" s="324"/>
      <c r="DF39" s="324"/>
      <c r="DG39" s="326"/>
      <c r="DH39" s="324"/>
      <c r="DI39" s="324"/>
      <c r="DJ39" s="324"/>
      <c r="DK39" s="324"/>
      <c r="DL39" s="324"/>
      <c r="DM39" s="324"/>
      <c r="DN39" s="324"/>
      <c r="DO39" s="326"/>
      <c r="DP39" s="324"/>
      <c r="DQ39" s="324"/>
      <c r="DR39" s="324"/>
      <c r="DS39" s="324"/>
      <c r="DT39" s="324"/>
      <c r="DU39" s="324"/>
      <c r="DV39" s="324"/>
      <c r="DW39" s="374"/>
      <c r="DX39" s="375"/>
      <c r="DY39" s="375"/>
      <c r="DZ39" s="375"/>
      <c r="EA39" s="375"/>
      <c r="EB39" s="375"/>
      <c r="EC39" s="375"/>
      <c r="ED39" s="375"/>
      <c r="EE39" s="326"/>
      <c r="EF39" s="324"/>
      <c r="EG39" s="324"/>
      <c r="EH39" s="324"/>
      <c r="EI39" s="324"/>
      <c r="EJ39" s="324"/>
      <c r="EK39" s="324"/>
      <c r="EL39" s="324"/>
      <c r="EM39" s="374"/>
      <c r="EN39" s="375"/>
      <c r="EO39" s="375"/>
      <c r="EP39" s="375"/>
      <c r="EQ39" s="375"/>
      <c r="ER39" s="375"/>
      <c r="ES39" s="375"/>
      <c r="ET39" s="375"/>
    </row>
    <row r="40" spans="1:150" s="61" customFormat="1">
      <c r="A40" s="33"/>
      <c r="B40" s="103" t="s">
        <v>63</v>
      </c>
      <c r="C40" s="57"/>
      <c r="D40" s="57"/>
      <c r="E40" s="57"/>
      <c r="F40" s="57"/>
      <c r="G40" s="57"/>
      <c r="H40" s="57"/>
      <c r="I40" s="57"/>
      <c r="J40" s="57"/>
      <c r="K40" s="57"/>
      <c r="L40" s="57"/>
      <c r="M40" s="57"/>
      <c r="N40" s="57"/>
      <c r="O40" s="57"/>
      <c r="P40" s="57"/>
      <c r="Q40" s="57"/>
      <c r="R40" s="57"/>
      <c r="S40" s="57"/>
      <c r="T40" s="325"/>
      <c r="U40" s="325"/>
      <c r="V40" s="325"/>
      <c r="W40" s="325"/>
      <c r="X40" s="325"/>
      <c r="Y40" s="325"/>
      <c r="Z40" s="325"/>
      <c r="AA40" s="325"/>
      <c r="AB40" s="58"/>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214"/>
      <c r="BB40" s="57"/>
      <c r="BC40" s="57"/>
      <c r="BD40" s="57"/>
      <c r="BE40" s="57"/>
      <c r="BF40" s="57"/>
      <c r="BG40" s="57"/>
      <c r="BH40" s="57"/>
      <c r="BI40" s="57"/>
      <c r="BJ40" s="57"/>
      <c r="BK40" s="57"/>
      <c r="BL40" s="57"/>
      <c r="BM40" s="57"/>
      <c r="BN40" s="57"/>
      <c r="BO40" s="57"/>
      <c r="BP40" s="57"/>
      <c r="BQ40" s="57"/>
      <c r="BR40" s="325"/>
      <c r="BS40" s="325"/>
      <c r="BT40" s="325"/>
      <c r="BU40" s="325"/>
      <c r="BV40" s="325"/>
      <c r="BW40" s="325"/>
      <c r="BX40" s="325"/>
      <c r="BY40" s="325"/>
      <c r="BZ40" s="214"/>
      <c r="CA40" s="57"/>
      <c r="CB40" s="57"/>
      <c r="CC40" s="57"/>
      <c r="CD40" s="57"/>
      <c r="CE40" s="57"/>
      <c r="CF40" s="57"/>
      <c r="CG40" s="57"/>
      <c r="CH40" s="57"/>
      <c r="CI40" s="57"/>
      <c r="CJ40" s="57"/>
      <c r="CK40" s="57"/>
      <c r="CL40" s="57"/>
      <c r="CM40" s="57"/>
      <c r="CN40" s="57"/>
      <c r="CO40" s="57"/>
      <c r="CP40" s="57"/>
      <c r="CQ40" s="57"/>
      <c r="CR40" s="57"/>
      <c r="CS40" s="57"/>
      <c r="CT40" s="57"/>
      <c r="CU40" s="57"/>
      <c r="CV40" s="57"/>
      <c r="CW40" s="57"/>
      <c r="CX40" s="57"/>
      <c r="CY40" s="327"/>
      <c r="CZ40" s="325"/>
      <c r="DA40" s="325"/>
      <c r="DB40" s="325"/>
      <c r="DC40" s="325"/>
      <c r="DD40" s="325"/>
      <c r="DE40" s="325"/>
      <c r="DF40" s="325"/>
      <c r="DG40" s="327"/>
      <c r="DH40" s="325"/>
      <c r="DI40" s="325"/>
      <c r="DJ40" s="325"/>
      <c r="DK40" s="325"/>
      <c r="DL40" s="325"/>
      <c r="DM40" s="325"/>
      <c r="DN40" s="325"/>
      <c r="DO40" s="327"/>
      <c r="DP40" s="325"/>
      <c r="DQ40" s="325"/>
      <c r="DR40" s="325"/>
      <c r="DS40" s="325"/>
      <c r="DT40" s="325"/>
      <c r="DU40" s="325"/>
      <c r="DV40" s="325"/>
      <c r="DW40" s="372"/>
      <c r="DX40" s="373"/>
      <c r="DY40" s="373"/>
      <c r="DZ40" s="373"/>
      <c r="EA40" s="373"/>
      <c r="EB40" s="373"/>
      <c r="EC40" s="373"/>
      <c r="ED40" s="373"/>
      <c r="EE40" s="327"/>
      <c r="EF40" s="325"/>
      <c r="EG40" s="325"/>
      <c r="EH40" s="325"/>
      <c r="EI40" s="325"/>
      <c r="EJ40" s="325"/>
      <c r="EK40" s="325"/>
      <c r="EL40" s="325"/>
      <c r="EM40" s="372"/>
      <c r="EN40" s="373"/>
      <c r="EO40" s="373"/>
      <c r="EP40" s="373"/>
      <c r="EQ40" s="373"/>
      <c r="ER40" s="373"/>
      <c r="ES40" s="373"/>
      <c r="ET40" s="373"/>
    </row>
    <row r="41" spans="1:150">
      <c r="A41" s="11" t="s">
        <v>64</v>
      </c>
      <c r="B41" s="28" t="s">
        <v>65</v>
      </c>
      <c r="C41" s="55">
        <f>(('US Detail'!U38*'US Detail'!V38)+('US Detail'!BI38*'US Detail'!BJ38)+('US Detail'!CW38*'US Detail'!CX38)+('US Detail'!EK38*'US Detail'!EL38)+('US Detail'!FY38*'US Detail'!FZ38)+('US Detail'!HM38*'US Detail'!HN38))/AB41</f>
        <v>40640.207778177886</v>
      </c>
      <c r="D41" s="55">
        <f>(('US Detail'!W38*'US Detail'!X38)+('US Detail'!BK38*'US Detail'!BL38)+('US Detail'!CY38*'US Detail'!CZ38)+('US Detail'!EM38*'US Detail'!EN38)+('US Detail'!GA38*'US Detail'!GB38)+('US Detail'!HO38*'US Detail'!HP38))/AC41</f>
        <v>41673.959736202705</v>
      </c>
      <c r="E41" s="55">
        <f>(('US Detail'!Y38*'US Detail'!Z38)+('US Detail'!BM38*'US Detail'!BN38)+('US Detail'!DA38*'US Detail'!DB38)+('US Detail'!EO38*'US Detail'!EP38)+('US Detail'!GC38*'US Detail'!GD38)+('US Detail'!HQ38*'US Detail'!HR38))/AD41</f>
        <v>43770.477598008714</v>
      </c>
      <c r="F41" s="55">
        <f>(('US Detail'!AA38*'US Detail'!AB38)+('US Detail'!BO38*'US Detail'!BP38)+('US Detail'!DC38*'US Detail'!DD38)+('US Detail'!EQ38*'US Detail'!ER38)+('US Detail'!GE38*'US Detail'!GF38)+('US Detail'!HS38*'US Detail'!HT38))/AE41</f>
        <v>44974.113697403758</v>
      </c>
      <c r="G41" s="55">
        <f>(('US Detail'!AC38*'US Detail'!AD38)+('US Detail'!BQ38*'US Detail'!BR38)+('US Detail'!DE38*'US Detail'!DF38)+('US Detail'!ES38*'US Detail'!ET38)+('US Detail'!GG38*'US Detail'!GH38)+('US Detail'!HU38*'US Detail'!HV38))/AF41</f>
        <v>47013.89097637347</v>
      </c>
      <c r="H41" s="55">
        <f>(('US Detail'!AE38*'US Detail'!AF38)+('US Detail'!BS38*'US Detail'!BT38)+('US Detail'!DG38*'US Detail'!DH38)+('US Detail'!EU38*'US Detail'!EV38)+('US Detail'!GI38*'US Detail'!GJ38)+('US Detail'!HW38*'US Detail'!HX38))/AG41</f>
        <v>48202.146080416547</v>
      </c>
      <c r="I41" s="55">
        <f>(('US Detail'!AG38*'US Detail'!AH38)+('US Detail'!BU38*'US Detail'!BV38)+('US Detail'!DI38*'US Detail'!DJ38)+('US Detail'!EW38*'US Detail'!EX38)+('US Detail'!GK38*'US Detail'!GL38)+('US Detail'!HY38*'US Detail'!HZ38))/AH41</f>
        <v>50104.288818987705</v>
      </c>
      <c r="J41" s="55">
        <f>(('US Detail'!AI38*'US Detail'!AJ38)+('US Detail'!BW38*'US Detail'!BX38)+('US Detail'!DK38*'US Detail'!DL38)+('US Detail'!EY38*'US Detail'!EZ38)+('US Detail'!GM38*'US Detail'!GN38)+('US Detail'!IA38*'US Detail'!IB38))/AI41</f>
        <v>51350.223317865428</v>
      </c>
      <c r="K41" s="55">
        <f>(('US Detail'!AL38*'US Detail'!AK38)+('US Detail'!BZ38*'US Detail'!BY38)+('US Detail'!DN38*'US Detail'!DM38)+('US Detail'!FB38*'US Detail'!FA38)+('US Detail'!GP38*'US Detail'!GO38)+('US Detail'!ID38*'US Detail'!IC38))/AJ41</f>
        <v>53193.331165158372</v>
      </c>
      <c r="L41" s="55">
        <f>(('US Detail'!AM38*'US Detail'!AN38)+('US Detail'!CA38*'US Detail'!CB38)+('US Detail'!DO38*'US Detail'!DP38)+('US Detail'!FC38*'US Detail'!FD38)+('US Detail'!GQ38*'US Detail'!GR38)+('US Detail'!IE38*'US Detail'!IF38))/AK41</f>
        <v>54669.836204379564</v>
      </c>
      <c r="M41" s="99">
        <f>(('US Detail'!AO38*'US Detail'!AP38)+('US Detail'!CC38*'US Detail'!CD38)+('US Detail'!DQ38*'US Detail'!DR38)+('US Detail'!FE38*'US Detail'!FF38)+('US Detail'!GS38*'US Detail'!GT38)+('US Detail'!IG38*'US Detail'!IH38))/AL41</f>
        <v>53989.359003397505</v>
      </c>
      <c r="N41" s="55">
        <f>(('US Detail'!AQ38*'US Detail'!AR38)+('US Detail'!CE38*'US Detail'!CF38)+('US Detail'!DS38*'US Detail'!DT38)+('US Detail'!FG38*'US Detail'!FH38)+('US Detail'!GU38*'US Detail'!GV38)+('US Detail'!II38*'US Detail'!IJ38))/AM41</f>
        <v>55420.540099833612</v>
      </c>
      <c r="O41" s="99">
        <f>(('US Detail'!AS38*'US Detail'!AT38)+('US Detail'!CG38*'US Detail'!CH38)+('US Detail'!DU38*'US Detail'!DV38)+('US Detail'!FI38*'US Detail'!FJ38)+('US Detail'!GW38*'US Detail'!GX38)+('US Detail'!IK38*'US Detail'!IL38))/AN41</f>
        <v>55635.866666666669</v>
      </c>
      <c r="P41" s="99">
        <f>(('US Detail'!AV38*'US Detail'!AU38)+('US Detail'!CJ38*'US Detail'!CI38)+('US Detail'!DX38*'US Detail'!DW38)+('US Detail'!FL38*'US Detail'!FK38)+('US Detail'!GZ38*'US Detail'!GY38)+('US Detail'!IN38*'US Detail'!IM38))/AO41</f>
        <v>58868.484949832775</v>
      </c>
      <c r="Q41" s="99">
        <f>(('US Detail'!AX38*'US Detail'!AW38)+('US Detail'!CL38*'US Detail'!CK38)+('US Detail'!DZ38*'US Detail'!DY38)+('US Detail'!FN38*'US Detail'!FM38)+('US Detail'!HB38*'US Detail'!HA38)+('US Detail'!IP38*'US Detail'!IO38))/AP41</f>
        <v>60697.440715181932</v>
      </c>
      <c r="R41" s="99">
        <f>(('US Detail'!AY38*'US Detail'!AZ38)+('US Detail'!CM38*'US Detail'!CN38)+('US Detail'!EA38*'US Detail'!EB38)+('US Detail'!FO38*'US Detail'!FP38)+('US Detail'!HC38*'US Detail'!HD38)+('US Detail'!IQ38*'US Detail'!IR38))/AQ41</f>
        <v>62685.512259970455</v>
      </c>
      <c r="S41" s="99">
        <f>(('US Detail'!BB38*'US Detail'!BA38)+('US Detail'!CP38*'US Detail'!CO38)+('US Detail'!ED38*'US Detail'!EC38)+('US Detail'!FR38*'US Detail'!FQ38)+('US Detail'!HF38*'US Detail'!HE38)+('US Detail'!IT38*'US Detail'!IS38))/AR41</f>
        <v>64325.830848468417</v>
      </c>
      <c r="T41" s="28">
        <f>'US Detail'!E38</f>
        <v>63223.882554161915</v>
      </c>
      <c r="U41" s="28">
        <f>'US Detail'!G38</f>
        <v>63351.650450942878</v>
      </c>
      <c r="V41" s="28">
        <f>'US Detail'!I38</f>
        <v>64033.265311244977</v>
      </c>
      <c r="W41" s="28">
        <f>'US Detail'!K38</f>
        <v>0</v>
      </c>
      <c r="X41" s="28">
        <f>'US Detail'!M38</f>
        <v>0</v>
      </c>
      <c r="Y41" s="28">
        <f>'US Detail'!O38</f>
        <v>65805.768549280183</v>
      </c>
      <c r="Z41" s="28">
        <f>'US Detail'!Q38</f>
        <v>0</v>
      </c>
      <c r="AA41" s="28">
        <f>'US Detail'!S38</f>
        <v>73825.935761589397</v>
      </c>
      <c r="AB41" s="54">
        <f>'US Detail'!V38+'US Detail'!BJ38+'US Detail'!CX38+'US Detail'!EL38+'US Detail'!FZ38+'US Detail'!HN38</f>
        <v>2777</v>
      </c>
      <c r="AC41" s="55">
        <f>'US Detail'!X38+'US Detail'!BL38+'US Detail'!CZ38+'US Detail'!EN38+'US Detail'!GB38+'US Detail'!HP38</f>
        <v>2881</v>
      </c>
      <c r="AD41" s="55">
        <f>'US Detail'!Z38+'US Detail'!BN38+'US Detail'!DB38+'US Detail'!EP38+'US Detail'!GD38+'US Detail'!HR38</f>
        <v>3214</v>
      </c>
      <c r="AE41" s="55">
        <f>'US Detail'!AB38+'US Detail'!BP38+'US Detail'!DD38+'US Detail'!ER38+'US Detail'!GF38+'US Detail'!HT38</f>
        <v>3351</v>
      </c>
      <c r="AF41" s="55">
        <f>('US Detail'!AD38+'US Detail'!BR38+'US Detail'!DF38+'US Detail'!ET38+'US Detail'!GH38+'US Detail'!HV38)</f>
        <v>3513</v>
      </c>
      <c r="AG41" s="55">
        <f>('US Detail'!AF38+'US Detail'!BT38+'US Detail'!DH38+'US Detail'!EV38+'US Detail'!GJ38+'US Detail'!HX38)</f>
        <v>3457</v>
      </c>
      <c r="AH41" s="55">
        <f>('US Detail'!AH38+'US Detail'!BV38+'US Detail'!DJ38+'US Detail'!EX38+'US Detail'!GL38+'US Detail'!HZ38)</f>
        <v>3497</v>
      </c>
      <c r="AI41" s="99">
        <f>('US Detail'!AJ38+'US Detail'!BX38+'US Detail'!DL38+'US Detail'!EZ38+'US Detail'!GN38+'US Detail'!IB38)</f>
        <v>3448</v>
      </c>
      <c r="AJ41" s="99">
        <f>('US Detail'!AL38+'US Detail'!BZ38+'US Detail'!DN38+'US Detail'!FB38+'US Detail'!GP38+'US Detail'!ID38)</f>
        <v>3536</v>
      </c>
      <c r="AK41" s="99">
        <f>('US Detail'!AN38+'US Detail'!CB38+'US Detail'!DP38+'US Detail'!FD38+'US Detail'!GR38+'US Detail'!IF38)</f>
        <v>3425</v>
      </c>
      <c r="AL41" s="99">
        <f>('US Detail'!AP38+'US Detail'!CD38+'US Detail'!DR38+'US Detail'!FF38+'US Detail'!GT38+'US Detail'!IH38)</f>
        <v>2649</v>
      </c>
      <c r="AM41" s="99">
        <f>('US Detail'!AR38+'US Detail'!CF38+'US Detail'!DT38+'US Detail'!FH38+'US Detail'!GV38+'US Detail'!IJ38)</f>
        <v>3005</v>
      </c>
      <c r="AN41" s="99">
        <f>('US Detail'!AT38+'US Detail'!CH38+'US Detail'!DV38+'US Detail'!FJ38+'US Detail'!GX38+'US Detail'!IL38)</f>
        <v>1335</v>
      </c>
      <c r="AO41" s="55">
        <f>('US Detail'!AV38+'US Detail'!CJ38+'US Detail'!DX38+'US Detail'!FL38+'US Detail'!GZ38+'US Detail'!IN38)</f>
        <v>3289</v>
      </c>
      <c r="AP41" s="55">
        <f>'US Detail'!AX38+'US Detail'!CL38+'US Detail'!DZ38+'US Detail'!FN38+'US Detail'!HB38+'US Detail'!IP38</f>
        <v>3188</v>
      </c>
      <c r="AQ41" s="55">
        <f>'US Detail'!AZ38+'US Detail'!CN38+'US Detail'!EB38+'US Detail'!FP38+'US Detail'!HD38+'US Detail'!IR38</f>
        <v>3385</v>
      </c>
      <c r="AR41" s="55">
        <f>'US Detail'!BB38+'US Detail'!CP38+'US Detail'!ED38+'US Detail'!FR38+'US Detail'!HF38+'US Detail'!IT38</f>
        <v>3689</v>
      </c>
      <c r="AS41" s="55">
        <f>'US Detail'!F38</f>
        <v>3508</v>
      </c>
      <c r="AT41" s="55">
        <f>'US Detail'!H38</f>
        <v>3659</v>
      </c>
      <c r="AU41" s="55">
        <f>'US Detail'!J38</f>
        <v>3984</v>
      </c>
      <c r="AV41" s="55">
        <f>'US Detail'!L38</f>
        <v>0</v>
      </c>
      <c r="AW41" s="55">
        <f>'US Detail'!N38</f>
        <v>0</v>
      </c>
      <c r="AX41" s="55">
        <f>'US Detail'!P38</f>
        <v>4515</v>
      </c>
      <c r="AY41" s="55">
        <f>'US Detail'!R38</f>
        <v>0</v>
      </c>
      <c r="AZ41" s="55">
        <f>'US Detail'!T38</f>
        <v>3020</v>
      </c>
      <c r="BA41" s="210">
        <f>(('SREB Detail'!U38*'SREB Detail'!V38)+('SREB Detail'!BI38*'SREB Detail'!BJ38)+('SREB Detail'!CW38*'SREB Detail'!CX38)+('SREB Detail'!EK38*'SREB Detail'!EL38)+('SREB Detail'!FY38*'SREB Detail'!FZ38)+('SREB Detail'!HM38*'SREB Detail'!HN38))/BZ41</f>
        <v>39208.599656357386</v>
      </c>
      <c r="BB41" s="55">
        <f>(('SREB Detail'!W38*'SREB Detail'!X38)+('SREB Detail'!BK38*'SREB Detail'!BL38)+('SREB Detail'!CY38*'SREB Detail'!CZ38)+('SREB Detail'!EM38*'SREB Detail'!EN38)+('SREB Detail'!GA38*'SREB Detail'!GB38)+('SREB Detail'!HO38*'SREB Detail'!HP38))/CA41</f>
        <v>40040.789386401324</v>
      </c>
      <c r="BC41" s="55">
        <f>(('SREB Detail'!Y38*'SREB Detail'!Z38)+('SREB Detail'!BM38*'SREB Detail'!BN38)+('SREB Detail'!DA38*'SREB Detail'!DB38)+('SREB Detail'!EO38*'SREB Detail'!EP38)+('SREB Detail'!GC38*'SREB Detail'!GD38)+('SREB Detail'!HQ38*'SREB Detail'!HR38))/CB41</f>
        <v>41746.274206041831</v>
      </c>
      <c r="BD41" s="55">
        <f>(('SREB Detail'!AA38*'SREB Detail'!AB38)+('SREB Detail'!BO38*'SREB Detail'!BP38)+('SREB Detail'!DC38*'SREB Detail'!DD38)+('SREB Detail'!EQ38*'SREB Detail'!ER38)+('SREB Detail'!GE38*'SREB Detail'!GF38)+('SREB Detail'!HS38*'SREB Detail'!HT38))/CC41</f>
        <v>42831.986121256392</v>
      </c>
      <c r="BE41" s="55">
        <f>(('SREB Detail'!AC38*'SREB Detail'!AD38)+('SREB Detail'!BQ38*'SREB Detail'!BR38)+('SREB Detail'!DE38*'SREB Detail'!DF38)+('SREB Detail'!ES38*'SREB Detail'!ET38)+('SREB Detail'!GG38*'SREB Detail'!GH38)+('SREB Detail'!HU38*'SREB Detail'!HV38))/CD41</f>
        <v>44894.016058394162</v>
      </c>
      <c r="BF41" s="55">
        <f>(('SREB Detail'!AE38*'SREB Detail'!AF38)+('SREB Detail'!BS38*'SREB Detail'!BT38)+('SREB Detail'!DG38*'SREB Detail'!DH38)+('SREB Detail'!EU38*'SREB Detail'!EV38)+('SREB Detail'!GI38*'SREB Detail'!GJ38)+('SREB Detail'!HW38*'SREB Detail'!HX38))/CE41</f>
        <v>46336.713475177305</v>
      </c>
      <c r="BG41" s="55">
        <f>(('SREB Detail'!AG38*'SREB Detail'!AH38)+('SREB Detail'!BU38*'SREB Detail'!BV38)+('SREB Detail'!DI38*'SREB Detail'!DJ38)+('SREB Detail'!EW38*'SREB Detail'!EX38)+('SREB Detail'!GK38*'SREB Detail'!GL38)+('SREB Detail'!HY38*'SREB Detail'!HZ38))/CF41</f>
        <v>48560.514549325766</v>
      </c>
      <c r="BH41" s="55">
        <f>(('SREB Detail'!AI38*'SREB Detail'!AJ38)+('SREB Detail'!BW38*'SREB Detail'!BX38)+('SREB Detail'!DK38*'SREB Detail'!DL38)+('SREB Detail'!EY38*'SREB Detail'!EZ38)+('SREB Detail'!GM38*'SREB Detail'!GN38)+('SREB Detail'!IA38*'SREB Detail'!IB38))/CG41</f>
        <v>49060.09153475568</v>
      </c>
      <c r="BI41" s="55">
        <f>(('SREB Detail'!AL38*'SREB Detail'!AK38)+('SREB Detail'!BZ38*'SREB Detail'!BY38)+('SREB Detail'!DN38*'SREB Detail'!DM38)+('SREB Detail'!FB38*'SREB Detail'!FA38)+('SREB Detail'!GP38*'SREB Detail'!GO38)+('SREB Detail'!ID38*'SREB Detail'!IC38))/CH41</f>
        <v>52387.70088375255</v>
      </c>
      <c r="BJ41" s="55">
        <f>(('SREB Detail'!AM38*'SREB Detail'!AN38)+('SREB Detail'!CA38*'SREB Detail'!CB38)+('SREB Detail'!DO38*'SREB Detail'!DP38)+('SREB Detail'!FC38*'SREB Detail'!FD38)+('SREB Detail'!GQ38*'SREB Detail'!GR38)+('SREB Detail'!IE38*'SREB Detail'!IF38))/CI41</f>
        <v>52673.555798687092</v>
      </c>
      <c r="BK41" s="55">
        <f>(('SREB Detail'!AO38*'SREB Detail'!AP38)+('SREB Detail'!CC38*'SREB Detail'!CD38)+('SREB Detail'!DQ38*'SREB Detail'!DR38)+('SREB Detail'!FE38*'SREB Detail'!FF38)+('SREB Detail'!GS38*'SREB Detail'!GT38)+('SREB Detail'!IG38*'SREB Detail'!IH38))/CJ41</f>
        <v>51185.905134899913</v>
      </c>
      <c r="BL41" s="55">
        <f>(('SREB Detail'!AQ38*'SREB Detail'!AR38)+('SREB Detail'!CE38*'SREB Detail'!CF38)+('SREB Detail'!DS38*'SREB Detail'!DT38)+('SREB Detail'!FG38*'SREB Detail'!FH38)+('SREB Detail'!GU38*'SREB Detail'!GV38)+('SREB Detail'!II38*'SREB Detail'!IJ38))/CK41</f>
        <v>52529.72860635697</v>
      </c>
      <c r="BM41" s="55">
        <f>(('SREB Detail'!AS38*'SREB Detail'!AT38)+('SREB Detail'!CG38*'SREB Detail'!CH38)+('SREB Detail'!DU38*'SREB Detail'!DV38)+('SREB Detail'!FI38*'SREB Detail'!FJ38)+('SREB Detail'!GW38*'SREB Detail'!GX38)+('SREB Detail'!IK38*'SREB Detail'!IL38))/CL41</f>
        <v>55635.866666666669</v>
      </c>
      <c r="BN41" s="99">
        <f>(('SREB Detail'!AU38*'SREB Detail'!AV38)+('SREB Detail'!CI38*'SREB Detail'!CJ38)+('SREB Detail'!DW38*'SREB Detail'!DX38)+('SREB Detail'!FK38*'SREB Detail'!FL38)+('SREB Detail'!GY38*'SREB Detail'!GZ38)+('SREB Detail'!IM38*'SREB Detail'!IN38))/CM41</f>
        <v>56290.933057280883</v>
      </c>
      <c r="BO41" s="55">
        <f>IF(CN41&gt;0,(('SREB Detail'!AX38*'SREB Detail'!AW38)+('SREB Detail'!CL38*'SREB Detail'!CK38)+('SREB Detail'!DZ38*'SREB Detail'!DY38)+('SREB Detail'!FN38*'SREB Detail'!FM38)+('SREB Detail'!HB38*'SREB Detail'!HA38)+('SREB Detail'!IP38*'SREB Detail'!IO38))/CN41,0)</f>
        <v>57716.000743494427</v>
      </c>
      <c r="BP41" s="55">
        <f>(('SREB Detail'!AY38*'SREB Detail'!AZ38)+('SREB Detail'!CM38*'SREB Detail'!CN38)+('SREB Detail'!EA38*'SREB Detail'!EB38)+('SREB Detail'!FO38*'SREB Detail'!FP38)+('SREB Detail'!HD38*'SREB Detail'!HB38)+('SREB Detail'!IR38*'SREB Detail'!IQ38))/CO41</f>
        <v>57612.171228516869</v>
      </c>
      <c r="BQ41" s="55">
        <f>(('SREB Detail'!BB38*'SREB Detail'!BA38)+('SREB Detail'!CP38*'SREB Detail'!CO38)+('SREB Detail'!ED38*'SREB Detail'!EC38)+('SREB Detail'!FR38*'SREB Detail'!FQ38)+('SREB Detail'!HF38*'SREB Detail'!HE38)+('SREB Detail'!IS38*'SREB Detail'!IT38))/CP41</f>
        <v>50347.411764705881</v>
      </c>
      <c r="BR41" s="28">
        <f>'SREB Detail'!E38</f>
        <v>60403.841191066997</v>
      </c>
      <c r="BS41" s="28">
        <f>'SREB Detail'!G38</f>
        <v>60206.572311495671</v>
      </c>
      <c r="BT41" s="28">
        <f>'SREB Detail'!I38</f>
        <v>60976.02611111111</v>
      </c>
      <c r="BU41" s="28">
        <f>'SREB Detail'!K38</f>
        <v>0</v>
      </c>
      <c r="BV41" s="28">
        <f>'SREB Detail'!M38</f>
        <v>0</v>
      </c>
      <c r="BW41" s="28">
        <f>'SREB Detail'!O38</f>
        <v>62085.325195762322</v>
      </c>
      <c r="BX41" s="28">
        <f>'SREB Detail'!Q38</f>
        <v>0</v>
      </c>
      <c r="BY41" s="28">
        <f>'SREB Detail'!S38</f>
        <v>70381.932985852574</v>
      </c>
      <c r="BZ41" s="210">
        <f>'SREB Detail'!V38+'SREB Detail'!BJ38+'SREB Detail'!CX38+'SREB Detail'!EL38+'SREB Detail'!FZ38+'SREB Detail'!HN38</f>
        <v>1164</v>
      </c>
      <c r="CA41" s="55">
        <f>'SREB Detail'!X38+'SREB Detail'!BL38+'SREB Detail'!CZ38+'SREB Detail'!EN38+'SREB Detail'!GB38+'SREB Detail'!HP38</f>
        <v>1206</v>
      </c>
      <c r="CB41" s="55">
        <f>'SREB Detail'!Z38+'SREB Detail'!BN38+'SREB Detail'!DB38+'SREB Detail'!EP38+'SREB Detail'!GD38+'SREB Detail'!HR38</f>
        <v>1291</v>
      </c>
      <c r="CC41" s="55">
        <f>'SREB Detail'!AB38+'SREB Detail'!BP38+'SREB Detail'!DD38+'SREB Detail'!ER38+'SREB Detail'!GF38+'SREB Detail'!HT38</f>
        <v>1369</v>
      </c>
      <c r="CD41" s="55">
        <f>('SREB Detail'!AD38+'SREB Detail'!BR38+'SREB Detail'!DF38+'SREB Detail'!ET38+'SREB Detail'!GH38+'SREB Detail'!HV38)</f>
        <v>1370</v>
      </c>
      <c r="CE41" s="55">
        <f>('SREB Detail'!AF38+'SREB Detail'!BT38+'SREB Detail'!DH38+'SREB Detail'!EV38+'SREB Detail'!GJ38+'SREB Detail'!HX38)</f>
        <v>1410</v>
      </c>
      <c r="CF41" s="55">
        <f>('SREB Detail'!AH38+'SREB Detail'!BV38+'SREB Detail'!DJ38+'SREB Detail'!EX38+'SREB Detail'!GL38+'SREB Detail'!HZ38)</f>
        <v>1409</v>
      </c>
      <c r="CG41" s="99">
        <f>('SREB Detail'!AJ38+'SREB Detail'!BX38+'SREB Detail'!DL38+'SREB Detail'!EZ38+'SREB Detail'!GN38+'SREB Detail'!IB38)</f>
        <v>1453</v>
      </c>
      <c r="CH41" s="55">
        <f>('SREB Detail'!AL38+'SREB Detail'!BZ38+'SREB Detail'!DN38+'SREB Detail'!FB38+'SREB Detail'!GP38+'SREB Detail'!ID38)</f>
        <v>1471</v>
      </c>
      <c r="CI41" s="55">
        <f>('SREB Detail'!AN38+'SREB Detail'!CB38+'SREB Detail'!DP38+'SREB Detail'!FD38+'SREB Detail'!GR38+'SREB Detail'!IF38)</f>
        <v>1371</v>
      </c>
      <c r="CJ41" s="55">
        <f>('SREB Detail'!AP38+'SREB Detail'!CD38+'SREB Detail'!DR38+'SREB Detail'!FF38+'SREB Detail'!GT38+'SREB Detail'!IH38)</f>
        <v>1149</v>
      </c>
      <c r="CK41" s="55">
        <f>('SREB Detail'!AR38+'SREB Detail'!CF38+'SREB Detail'!DT38+'SREB Detail'!FH38+'SREB Detail'!GV38+'SREB Detail'!IJ38)</f>
        <v>1227</v>
      </c>
      <c r="CL41" s="55">
        <f>('SREB Detail'!AT38+'SREB Detail'!CH38+'SREB Detail'!DV38+'SREB Detail'!FJ38+'SREB Detail'!GX38+'SREB Detail'!IL38)</f>
        <v>1335</v>
      </c>
      <c r="CM41" s="55">
        <f>('SREB Detail'!AV38+'SREB Detail'!CJ38+'SREB Detail'!DX38+'SREB Detail'!FL38+'SREB Detail'!GZ38+'SREB Detail'!IN38)</f>
        <v>1449</v>
      </c>
      <c r="CN41" s="55">
        <f>'SREB Detail'!AX38+'SREB Detail'!CL38+'SREB Detail'!DZ38+'SREB Detail'!FN38+'SREB Detail'!HB38+'SREB Detail'!IP38</f>
        <v>1345</v>
      </c>
      <c r="CO41" s="55">
        <f>'SREB Detail'!AZ38+'SREB Detail'!CN38+'SREB Detail'!EB38+'SREB Detail'!FP38+'SREB Detail'!HD38+'SREB Detail'!IR38</f>
        <v>1571</v>
      </c>
      <c r="CP41" s="55">
        <f>'SREB Detail'!BB38+'SREB Detail'!CP38+'SREB Detail'!ED38+'SREB Detail'!FR38+'SREB Detail'!HF38+'SREB Detail'!IT38</f>
        <v>119</v>
      </c>
      <c r="CQ41" s="55">
        <f>'SREB Detail'!F38</f>
        <v>1612</v>
      </c>
      <c r="CR41" s="55">
        <f>'SREB Detail'!H38</f>
        <v>1618</v>
      </c>
      <c r="CS41" s="55">
        <f>'SREB Detail'!J38</f>
        <v>1800</v>
      </c>
      <c r="CT41" s="55">
        <f>'SREB Detail'!L38</f>
        <v>0</v>
      </c>
      <c r="CU41" s="55">
        <f>'SREB Detail'!N38</f>
        <v>0</v>
      </c>
      <c r="CV41" s="55">
        <f>'SREB Detail'!P38</f>
        <v>2171</v>
      </c>
      <c r="CW41" s="55">
        <f>'SREB Detail'!R38</f>
        <v>0</v>
      </c>
      <c r="CX41" s="55">
        <f>'SREB Detail'!T38</f>
        <v>1343</v>
      </c>
      <c r="CY41" s="32">
        <f>'West Detail'!E38</f>
        <v>63916.616470588233</v>
      </c>
      <c r="CZ41" s="28">
        <f>'West Detail'!G38</f>
        <v>62531.546134663338</v>
      </c>
      <c r="DA41" s="28">
        <f>'West Detail'!I38</f>
        <v>62386.221544715445</v>
      </c>
      <c r="DB41" s="28">
        <f>'West Detail'!K38</f>
        <v>0</v>
      </c>
      <c r="DC41" s="28">
        <f>'West Detail'!M38</f>
        <v>0</v>
      </c>
      <c r="DD41" s="28">
        <f>'West Detail'!O38</f>
        <v>65679.079258010112</v>
      </c>
      <c r="DE41" s="28">
        <f>'West Detail'!Q38</f>
        <v>0</v>
      </c>
      <c r="DF41" s="28">
        <f>'West Detail'!S38</f>
        <v>73709.285024154597</v>
      </c>
      <c r="DG41" s="32">
        <f>'West Detail'!F38</f>
        <v>425</v>
      </c>
      <c r="DH41" s="28">
        <f>'West Detail'!H38</f>
        <v>401</v>
      </c>
      <c r="DI41" s="28">
        <f>'West Detail'!J38</f>
        <v>492</v>
      </c>
      <c r="DJ41" s="28">
        <f>'West Detail'!L38</f>
        <v>0</v>
      </c>
      <c r="DK41" s="28">
        <f>'West Detail'!N38</f>
        <v>0</v>
      </c>
      <c r="DL41" s="28">
        <f>'West Detail'!P38</f>
        <v>593</v>
      </c>
      <c r="DM41" s="28">
        <f>'West Detail'!R38</f>
        <v>0</v>
      </c>
      <c r="DN41" s="28">
        <f>'West Detail'!T38</f>
        <v>414</v>
      </c>
      <c r="DO41" s="32">
        <f>'Midwest Detail'!E38</f>
        <v>62904.299521531102</v>
      </c>
      <c r="DP41" s="28">
        <f>'Midwest Detail'!G38</f>
        <v>62434.455919395463</v>
      </c>
      <c r="DQ41" s="28">
        <f>'Midwest Detail'!I38</f>
        <v>63210.913180741911</v>
      </c>
      <c r="DR41" s="28">
        <f>'Midwest Detail'!K38</f>
        <v>0</v>
      </c>
      <c r="DS41" s="28">
        <f>'Midwest Detail'!M38</f>
        <v>0</v>
      </c>
      <c r="DT41" s="28">
        <f>'Midwest Detail'!O38</f>
        <v>65589.342787682341</v>
      </c>
      <c r="DU41" s="28">
        <f>'Midwest Detail'!Q38</f>
        <v>0</v>
      </c>
      <c r="DV41" s="28">
        <f>'Midwest Detail'!S38</f>
        <v>75392.245161290324</v>
      </c>
      <c r="DW41" s="376">
        <f>'Midwest Detail'!F38</f>
        <v>1045</v>
      </c>
      <c r="DX41" s="377">
        <f>'Midwest Detail'!H38</f>
        <v>1191</v>
      </c>
      <c r="DY41" s="377">
        <f>'Midwest Detail'!J38</f>
        <v>1267</v>
      </c>
      <c r="DZ41" s="377">
        <f>'Midwest Detail'!L38</f>
        <v>0</v>
      </c>
      <c r="EA41" s="377">
        <f>'Midwest Detail'!N38</f>
        <v>0</v>
      </c>
      <c r="EB41" s="377">
        <f>'Midwest Detail'!P38</f>
        <v>1234</v>
      </c>
      <c r="EC41" s="377">
        <f>'Midwest Detail'!R38</f>
        <v>0</v>
      </c>
      <c r="ED41" s="377">
        <f>'Midwest Detail'!T38</f>
        <v>930</v>
      </c>
      <c r="EE41" s="32">
        <f>'Northeast Detail'!E38</f>
        <v>75096.780193236715</v>
      </c>
      <c r="EF41" s="28">
        <f>'Northeast Detail'!G38</f>
        <v>79108.576837416476</v>
      </c>
      <c r="EG41" s="28">
        <f>'Northeast Detail'!I38</f>
        <v>81846.922352941183</v>
      </c>
      <c r="EH41" s="28">
        <f>'Northeast Detail'!K38</f>
        <v>0</v>
      </c>
      <c r="EI41" s="28">
        <f>'Northeast Detail'!M38</f>
        <v>0</v>
      </c>
      <c r="EJ41" s="28">
        <f>'Northeast Detail'!O38</f>
        <v>82217.110236220469</v>
      </c>
      <c r="EK41" s="28">
        <f>'Northeast Detail'!Q38</f>
        <v>0</v>
      </c>
      <c r="EL41" s="28">
        <f>'Northeast Detail'!S38</f>
        <v>84531.194528875378</v>
      </c>
      <c r="EM41" s="376">
        <f>'Northeast Detail'!F38</f>
        <v>414</v>
      </c>
      <c r="EN41" s="377">
        <f>'Northeast Detail'!H38</f>
        <v>449</v>
      </c>
      <c r="EO41" s="377">
        <f>'Northeast Detail'!J38</f>
        <v>425</v>
      </c>
      <c r="EP41" s="377">
        <f>'Northeast Detail'!L38</f>
        <v>0</v>
      </c>
      <c r="EQ41" s="377">
        <f>'Northeast Detail'!N38</f>
        <v>0</v>
      </c>
      <c r="ER41" s="377">
        <f>'Northeast Detail'!P38</f>
        <v>508</v>
      </c>
      <c r="ES41" s="377">
        <f>'Northeast Detail'!R38</f>
        <v>0</v>
      </c>
      <c r="ET41" s="377">
        <f>'Northeast Detail'!T38</f>
        <v>329</v>
      </c>
    </row>
    <row r="42" spans="1:150">
      <c r="A42" s="11" t="s">
        <v>66</v>
      </c>
      <c r="B42" s="11" t="s">
        <v>67</v>
      </c>
      <c r="C42" s="55">
        <f>(('US Detail'!U39*'US Detail'!V39)+('US Detail'!BI39*'US Detail'!BJ39)+('US Detail'!CW39*'US Detail'!CX39)+('US Detail'!EK39*'US Detail'!EL39)+('US Detail'!FY39*'US Detail'!FZ39)+('US Detail'!HM39*'US Detail'!HN39))/AB42</f>
        <v>77906.862153344206</v>
      </c>
      <c r="D42" s="55">
        <f>(('US Detail'!W39*'US Detail'!X39)+('US Detail'!BK39*'US Detail'!BL39)+('US Detail'!CY39*'US Detail'!CZ39)+('US Detail'!EM39*'US Detail'!EN39)+('US Detail'!GA39*'US Detail'!GB39)+('US Detail'!HO39*'US Detail'!HP39))/AC42</f>
        <v>82273</v>
      </c>
      <c r="E42" s="55">
        <f>(('US Detail'!Y39*'US Detail'!Z39)+('US Detail'!BM39*'US Detail'!BN39)+('US Detail'!DA39*'US Detail'!DB39)+('US Detail'!EO39*'US Detail'!EP39)+('US Detail'!GC39*'US Detail'!GD39)+('US Detail'!HQ39*'US Detail'!HR39))/AD42</f>
        <v>86787</v>
      </c>
      <c r="F42" s="55">
        <f>(('US Detail'!AA39*'US Detail'!AB39)+('US Detail'!BO39*'US Detail'!BP39)+('US Detail'!DC39*'US Detail'!DD39)+('US Detail'!EQ39*'US Detail'!ER39)+('US Detail'!GE39*'US Detail'!GF39)+('US Detail'!HS39*'US Detail'!HT39))/AE42</f>
        <v>90206</v>
      </c>
      <c r="G42" s="55">
        <f>(('US Detail'!AC39*'US Detail'!AD39)+('US Detail'!BQ39*'US Detail'!BR39)+('US Detail'!DE39*'US Detail'!DF39)+('US Detail'!ES39*'US Detail'!ET39)+('US Detail'!GG39*'US Detail'!GH39)+('US Detail'!HU39*'US Detail'!HV39))/AF42</f>
        <v>90748.338329764447</v>
      </c>
      <c r="H42" s="55">
        <f>(('US Detail'!AE39*'US Detail'!AF39)+('US Detail'!BS39*'US Detail'!BT39)+('US Detail'!DG39*'US Detail'!DH39)+('US Detail'!EU39*'US Detail'!EV39)+('US Detail'!GI39*'US Detail'!GJ39)+('US Detail'!HW39*'US Detail'!HX39))/AG42</f>
        <v>97835</v>
      </c>
      <c r="I42" s="55">
        <f>(('US Detail'!AG39*'US Detail'!AH39)+('US Detail'!BU39*'US Detail'!BV39)+('US Detail'!DI39*'US Detail'!DJ39)+('US Detail'!EW39*'US Detail'!EX39)+('US Detail'!GK39*'US Detail'!GL39)+('US Detail'!HY39*'US Detail'!HZ39))/AH42</f>
        <v>102975</v>
      </c>
      <c r="J42" s="55">
        <f>(('US Detail'!AI39*'US Detail'!AJ39)+('US Detail'!BW39*'US Detail'!BX39)+('US Detail'!DK39*'US Detail'!DL39)+('US Detail'!EY39*'US Detail'!EZ39)+('US Detail'!GM39*'US Detail'!GN39)+('US Detail'!IA39*'US Detail'!IB39))/AI42</f>
        <v>108276</v>
      </c>
      <c r="K42" s="55">
        <f>(('US Detail'!AL39*'US Detail'!AK39)+('US Detail'!BZ39*'US Detail'!BY39)+('US Detail'!DN39*'US Detail'!DM39)+('US Detail'!FB39*'US Detail'!FA39)+('US Detail'!GP39*'US Detail'!GO39)+('US Detail'!ID39*'US Detail'!IC39))/AJ42</f>
        <v>112055</v>
      </c>
      <c r="L42" s="55">
        <f>(('US Detail'!AM39*'US Detail'!AN39)+('US Detail'!CA39*'US Detail'!CB39)+('US Detail'!DO39*'US Detail'!DP39)+('US Detail'!FC39*'US Detail'!FD39)+('US Detail'!GQ39*'US Detail'!GR39)+('US Detail'!IE39*'US Detail'!IF39))/AK42</f>
        <v>118375</v>
      </c>
      <c r="M42" s="55">
        <f>(('US Detail'!AO39*'US Detail'!AP39)+('US Detail'!CC39*'US Detail'!CD39)+('US Detail'!DQ39*'US Detail'!DR39)+('US Detail'!FE39*'US Detail'!FF39)+('US Detail'!GS39*'US Detail'!GT39)+('US Detail'!IG39*'US Detail'!IH39))/AL42</f>
        <v>112649.90765492101</v>
      </c>
      <c r="N42" s="55">
        <f>(('US Detail'!AQ39*'US Detail'!AR39)+('US Detail'!CE39*'US Detail'!CF39)+('US Detail'!DS39*'US Detail'!DT39)+('US Detail'!FG39*'US Detail'!FH39)+('US Detail'!GU39*'US Detail'!GV39)+('US Detail'!II39*'US Detail'!IJ39))/AM42</f>
        <v>114756.89720670391</v>
      </c>
      <c r="O42" s="55">
        <f>(('US Detail'!AS39*'US Detail'!AT39)+('US Detail'!CG39*'US Detail'!CH39)+('US Detail'!DU39*'US Detail'!DV39)+('US Detail'!FI39*'US Detail'!FJ39)+('US Detail'!GW39*'US Detail'!GX39)+('US Detail'!IK39*'US Detail'!IL39))/AN42</f>
        <v>120303</v>
      </c>
      <c r="P42" s="55">
        <f>(('US Detail'!AV39*'US Detail'!AU39)+('US Detail'!CJ39*'US Detail'!CI39)+('US Detail'!DX39*'US Detail'!DW39)+('US Detail'!FL39*'US Detail'!FK39)+('US Detail'!GZ39*'US Detail'!GY39)+('US Detail'!IN39*'US Detail'!IM39))/AO42</f>
        <v>120557.41949910554</v>
      </c>
      <c r="Q42" s="55">
        <f>(('US Detail'!AX39*'US Detail'!AW39)+('US Detail'!CL39*'US Detail'!CK39)+('US Detail'!DZ39*'US Detail'!DY39)+('US Detail'!FN39*'US Detail'!FM39)+('US Detail'!HB39*'US Detail'!HA39)+('US Detail'!IP39*'US Detail'!IO39))/AP42</f>
        <v>122990.21527041358</v>
      </c>
      <c r="R42" s="55">
        <f>(('US Detail'!AY39*'US Detail'!AZ39)+('US Detail'!CM39*'US Detail'!CN39)+('US Detail'!EA39*'US Detail'!EB39)+('US Detail'!FO39*'US Detail'!FP39)+('US Detail'!HC39*'US Detail'!HD39)+('US Detail'!IQ39*'US Detail'!IR39))/AQ42</f>
        <v>129920.03525954946</v>
      </c>
      <c r="S42" s="55">
        <f>(('US Detail'!BB39*'US Detail'!BA39)+('US Detail'!CP39*'US Detail'!CO39)+('US Detail'!ED39*'US Detail'!EC39)+('US Detail'!FR39*'US Detail'!FQ39)+('US Detail'!HF39*'US Detail'!HE39)+('US Detail'!IT39*'US Detail'!IS39))/AR42</f>
        <v>132645.30281051676</v>
      </c>
      <c r="T42" s="28">
        <f>'US Detail'!E39</f>
        <v>123626.67018683997</v>
      </c>
      <c r="U42" s="28">
        <f>'US Detail'!G39</f>
        <v>125357.90444258173</v>
      </c>
      <c r="V42" s="28">
        <f>'US Detail'!I39</f>
        <v>130965.8515850144</v>
      </c>
      <c r="W42" s="28">
        <f>'US Detail'!K39</f>
        <v>0</v>
      </c>
      <c r="X42" s="28">
        <f>'US Detail'!M39</f>
        <v>0</v>
      </c>
      <c r="Y42" s="28">
        <f>'US Detail'!O39</f>
        <v>126951.13243761996</v>
      </c>
      <c r="Z42" s="28">
        <f>'US Detail'!Q39</f>
        <v>0</v>
      </c>
      <c r="AA42" s="28">
        <f>'US Detail'!S39</f>
        <v>147236.92566897918</v>
      </c>
      <c r="AB42" s="54">
        <f>'US Detail'!V39+'US Detail'!BJ39+'US Detail'!CX39+'US Detail'!EL39+'US Detail'!FZ39+'US Detail'!HN39</f>
        <v>1226</v>
      </c>
      <c r="AC42" s="55">
        <f>'US Detail'!X39+'US Detail'!BL39+'US Detail'!CZ39+'US Detail'!EN39+'US Detail'!GB39+'US Detail'!HP39</f>
        <v>965</v>
      </c>
      <c r="AD42" s="55">
        <f>'US Detail'!Z39+'US Detail'!BN39+'US Detail'!DB39+'US Detail'!EP39+'US Detail'!GD39+'US Detail'!HR39</f>
        <v>1239</v>
      </c>
      <c r="AE42" s="55">
        <f>'US Detail'!AB39+'US Detail'!BP39+'US Detail'!DD39+'US Detail'!ER39+'US Detail'!GF39+'US Detail'!HT39</f>
        <v>1232</v>
      </c>
      <c r="AF42" s="55">
        <f>('US Detail'!AD39+'US Detail'!BR39+'US Detail'!DF39+'US Detail'!ET39+'US Detail'!GH39+'US Detail'!HV39)</f>
        <v>934</v>
      </c>
      <c r="AG42" s="55">
        <f>('US Detail'!AF39+'US Detail'!BT39+'US Detail'!DH39+'US Detail'!EV39+'US Detail'!GJ39+'US Detail'!HX39)</f>
        <v>1077</v>
      </c>
      <c r="AH42" s="55">
        <f>('US Detail'!AH39+'US Detail'!BV39+'US Detail'!DJ39+'US Detail'!EX39+'US Detail'!GL39+'US Detail'!HZ39)</f>
        <v>1274</v>
      </c>
      <c r="AI42" s="55">
        <f>('US Detail'!AJ39+'US Detail'!BX39+'US Detail'!DL39+'US Detail'!EZ39+'US Detail'!GN39+'US Detail'!IB39)</f>
        <v>1204</v>
      </c>
      <c r="AJ42" s="55">
        <f>('US Detail'!AL39+'US Detail'!BZ39+'US Detail'!DN39+'US Detail'!FB39+'US Detail'!GP39+'US Detail'!ID39)</f>
        <v>1247</v>
      </c>
      <c r="AK42" s="55">
        <f>('US Detail'!AN39+'US Detail'!CB39+'US Detail'!DP39+'US Detail'!FD39+'US Detail'!GR39+'US Detail'!IF39)</f>
        <v>1141</v>
      </c>
      <c r="AL42" s="55">
        <f>('US Detail'!AP39+'US Detail'!CD39+'US Detail'!DR39+'US Detail'!FF39+'US Detail'!GT39+'US Detail'!IH39)</f>
        <v>823</v>
      </c>
      <c r="AM42" s="55">
        <f>('US Detail'!AR39+'US Detail'!CF39+'US Detail'!DT39+'US Detail'!FH39+'US Detail'!GV39+'US Detail'!IJ39)</f>
        <v>895</v>
      </c>
      <c r="AN42" s="55">
        <f>('US Detail'!AT39+'US Detail'!CH39+'US Detail'!DV39+'US Detail'!FJ39+'US Detail'!GX39+'US Detail'!IL39)</f>
        <v>360</v>
      </c>
      <c r="AO42" s="55">
        <f>('US Detail'!AV39+'US Detail'!CJ39+'US Detail'!DX39+'US Detail'!FL39+'US Detail'!GZ39+'US Detail'!IN39)</f>
        <v>1118</v>
      </c>
      <c r="AP42" s="55">
        <f>'US Detail'!AX39+'US Detail'!CL39+'US Detail'!DZ39+'US Detail'!FN39+'US Detail'!HB39+'US Detail'!IP39</f>
        <v>943</v>
      </c>
      <c r="AQ42" s="55">
        <f>'US Detail'!AZ39+'US Detail'!CN39+'US Detail'!EB39+'US Detail'!FP39+'US Detail'!HD39+'US Detail'!IR39</f>
        <v>1021</v>
      </c>
      <c r="AR42" s="55">
        <f>'US Detail'!BB39+'US Detail'!CP39+'US Detail'!ED39+'US Detail'!FR39+'US Detail'!HF39+'US Detail'!IT39</f>
        <v>1103</v>
      </c>
      <c r="AS42" s="55">
        <f>'US Detail'!F39</f>
        <v>1231</v>
      </c>
      <c r="AT42" s="55">
        <f>'US Detail'!H39</f>
        <v>1193</v>
      </c>
      <c r="AU42" s="55">
        <f>'US Detail'!J39</f>
        <v>1388</v>
      </c>
      <c r="AV42" s="55">
        <f>'US Detail'!L39</f>
        <v>0</v>
      </c>
      <c r="AW42" s="55">
        <f>'US Detail'!N39</f>
        <v>0</v>
      </c>
      <c r="AX42" s="55">
        <f>'US Detail'!P39</f>
        <v>1563</v>
      </c>
      <c r="AY42" s="55">
        <f>'US Detail'!R39</f>
        <v>0</v>
      </c>
      <c r="AZ42" s="55">
        <f>'US Detail'!T39</f>
        <v>1009</v>
      </c>
      <c r="BA42" s="210">
        <f>(('SREB Detail'!U39*'SREB Detail'!V39)+('SREB Detail'!BI39*'SREB Detail'!BJ39)+('SREB Detail'!CW39*'SREB Detail'!CX39)+('SREB Detail'!EK39*'SREB Detail'!EL39)+('SREB Detail'!FY39*'SREB Detail'!FZ39)+('SREB Detail'!HM39*'SREB Detail'!HN39))/BZ42</f>
        <v>76464.942148760325</v>
      </c>
      <c r="BB42" s="55">
        <f>(('SREB Detail'!W39*'SREB Detail'!X39)+('SREB Detail'!BK39*'SREB Detail'!BL39)+('SREB Detail'!CY39*'SREB Detail'!CZ39)+('SREB Detail'!EM39*'SREB Detail'!EN39)+('SREB Detail'!GA39*'SREB Detail'!GB39)+('SREB Detail'!HO39*'SREB Detail'!HP39))/CA42</f>
        <v>81265</v>
      </c>
      <c r="BC42" s="55">
        <f>(('SREB Detail'!Y39*'SREB Detail'!Z39)+('SREB Detail'!BM39*'SREB Detail'!BN39)+('SREB Detail'!DA39*'SREB Detail'!DB39)+('SREB Detail'!EO39*'SREB Detail'!EP39)+('SREB Detail'!GC39*'SREB Detail'!GD39)+('SREB Detail'!HQ39*'SREB Detail'!HR39))/CB42</f>
        <v>84807</v>
      </c>
      <c r="BD42" s="55">
        <f>(('SREB Detail'!AA39*'SREB Detail'!AB39)+('SREB Detail'!BO39*'SREB Detail'!BP39)+('SREB Detail'!DC39*'SREB Detail'!DD39)+('SREB Detail'!EQ39*'SREB Detail'!ER39)+('SREB Detail'!GE39*'SREB Detail'!GF39)+('SREB Detail'!HS39*'SREB Detail'!HT39))/CC42</f>
        <v>88834</v>
      </c>
      <c r="BE42" s="55">
        <f>(('SREB Detail'!AC39*'SREB Detail'!AD39)+('SREB Detail'!BQ39*'SREB Detail'!BR39)+('SREB Detail'!DE39*'SREB Detail'!DF39)+('SREB Detail'!ES39*'SREB Detail'!ET39)+('SREB Detail'!GG39*'SREB Detail'!GH39)+('SREB Detail'!HU39*'SREB Detail'!HV39))/CD42</f>
        <v>93342.622222222228</v>
      </c>
      <c r="BF42" s="55">
        <f>(('SREB Detail'!AE39*'SREB Detail'!AF39)+('SREB Detail'!BS39*'SREB Detail'!BT39)+('SREB Detail'!DG39*'SREB Detail'!DH39)+('SREB Detail'!EU39*'SREB Detail'!EV39)+('SREB Detail'!GI39*'SREB Detail'!GJ39)+('SREB Detail'!HW39*'SREB Detail'!HX39))/CE42</f>
        <v>95707</v>
      </c>
      <c r="BG42" s="55">
        <f>(('SREB Detail'!AG39*'SREB Detail'!AH39)+('SREB Detail'!BU39*'SREB Detail'!BV39)+('SREB Detail'!DI39*'SREB Detail'!DJ39)+('SREB Detail'!EW39*'SREB Detail'!EX39)+('SREB Detail'!GK39*'SREB Detail'!GL39)+('SREB Detail'!HY39*'SREB Detail'!HZ39))/CF42</f>
        <v>101151</v>
      </c>
      <c r="BH42" s="55">
        <f>(('SREB Detail'!AI39*'SREB Detail'!AJ39)+('SREB Detail'!BW39*'SREB Detail'!BX39)+('SREB Detail'!DK39*'SREB Detail'!DL39)+('SREB Detail'!EY39*'SREB Detail'!EZ39)+('SREB Detail'!GM39*'SREB Detail'!GN39)+('SREB Detail'!IA39*'SREB Detail'!IB39))/CG42</f>
        <v>103970</v>
      </c>
      <c r="BI42" s="55">
        <f>(('SREB Detail'!AL39*'SREB Detail'!AK39)+('SREB Detail'!BZ39*'SREB Detail'!BY39)+('SREB Detail'!DN39*'SREB Detail'!DM39)+('SREB Detail'!FB39*'SREB Detail'!FA39)+('SREB Detail'!GP39*'SREB Detail'!GO39)+('SREB Detail'!ID39*'SREB Detail'!IC39))/CH42</f>
        <v>112025</v>
      </c>
      <c r="BJ42" s="55">
        <f>(('SREB Detail'!AM39*'SREB Detail'!AN39)+('SREB Detail'!CA39*'SREB Detail'!CB39)+('SREB Detail'!DO39*'SREB Detail'!DP39)+('SREB Detail'!FC39*'SREB Detail'!FD39)+('SREB Detail'!GQ39*'SREB Detail'!GR39)+('SREB Detail'!IE39*'SREB Detail'!IF39))/CI42</f>
        <v>112342</v>
      </c>
      <c r="BK42" s="55">
        <f>(('SREB Detail'!AO39*'SREB Detail'!AP39)+('SREB Detail'!CC39*'SREB Detail'!CD39)+('SREB Detail'!DQ39*'SREB Detail'!DR39)+('SREB Detail'!FE39*'SREB Detail'!FF39)+('SREB Detail'!GS39*'SREB Detail'!GT39)+('SREB Detail'!IG39*'SREB Detail'!IH39))/CJ42</f>
        <v>119232.98964803312</v>
      </c>
      <c r="BL42" s="55">
        <f>(('SREB Detail'!AQ39*'SREB Detail'!AR39)+('SREB Detail'!CE39*'SREB Detail'!CF39)+('SREB Detail'!DS39*'SREB Detail'!DT39)+('SREB Detail'!FG39*'SREB Detail'!FH39)+('SREB Detail'!GU39*'SREB Detail'!GV39)+('SREB Detail'!II39*'SREB Detail'!IJ39))/CK42</f>
        <v>121677.09387755101</v>
      </c>
      <c r="BM42" s="55">
        <f>(('SREB Detail'!AS39*'SREB Detail'!AT39)+('SREB Detail'!CG39*'SREB Detail'!CH39)+('SREB Detail'!DU39*'SREB Detail'!DV39)+('SREB Detail'!FI39*'SREB Detail'!FJ39)+('SREB Detail'!GW39*'SREB Detail'!GX39)+('SREB Detail'!IK39*'SREB Detail'!IL39))/CL42</f>
        <v>120303</v>
      </c>
      <c r="BN42" s="55">
        <f>(('SREB Detail'!AU39*'SREB Detail'!AV39)+('SREB Detail'!CI39*'SREB Detail'!CJ39)+('SREB Detail'!DW39*'SREB Detail'!DX39)+('SREB Detail'!FK39*'SREB Detail'!FL39)+('SREB Detail'!GY39*'SREB Detail'!GZ39)+('SREB Detail'!IM39*'SREB Detail'!IN39))/CM42</f>
        <v>128092.74129353234</v>
      </c>
      <c r="BO42" s="55">
        <f>IF(CN42&gt;0,(('SREB Detail'!AX39*'SREB Detail'!AW39)+('SREB Detail'!CL39*'SREB Detail'!CK39)+('SREB Detail'!DZ39*'SREB Detail'!DY39)+('SREB Detail'!FN39*'SREB Detail'!FM39)+('SREB Detail'!HB39*'SREB Detail'!HA39)+('SREB Detail'!IP39*'SREB Detail'!IO39))/CN42,0)</f>
        <v>128078.35873015872</v>
      </c>
      <c r="BP42" s="55">
        <f>(('SREB Detail'!AY39*'SREB Detail'!AZ39)+('SREB Detail'!CM39*'SREB Detail'!CN39)+('SREB Detail'!EA39*'SREB Detail'!EB39)+('SREB Detail'!FO39*'SREB Detail'!FP39)+('SREB Detail'!HD39*'SREB Detail'!HB39)+('SREB Detail'!IR39*'SREB Detail'!IQ39))/CO42</f>
        <v>135655.93016759778</v>
      </c>
      <c r="BQ42" s="55">
        <f>(('SREB Detail'!BB39*'SREB Detail'!BA39)+('SREB Detail'!CP39*'SREB Detail'!CO39)+('SREB Detail'!ED39*'SREB Detail'!EC39)+('SREB Detail'!FR39*'SREB Detail'!FQ39)+('SREB Detail'!HF39*'SREB Detail'!HE39)+('SREB Detail'!IS39*'SREB Detail'!IT39))/CP42</f>
        <v>132437.4157782516</v>
      </c>
      <c r="BR42" s="28">
        <f>'SREB Detail'!E39</f>
        <v>120641.04792332268</v>
      </c>
      <c r="BS42" s="28">
        <f>'SREB Detail'!G39</f>
        <v>124878.38111298482</v>
      </c>
      <c r="BT42" s="28">
        <f>'SREB Detail'!I39</f>
        <v>129734.98707592892</v>
      </c>
      <c r="BU42" s="28">
        <f>'SREB Detail'!K39</f>
        <v>0</v>
      </c>
      <c r="BV42" s="28">
        <f>'SREB Detail'!M39</f>
        <v>0</v>
      </c>
      <c r="BW42" s="28">
        <f>'SREB Detail'!O39</f>
        <v>127172.20772303596</v>
      </c>
      <c r="BX42" s="28">
        <f>'SREB Detail'!Q39</f>
        <v>0</v>
      </c>
      <c r="BY42" s="28">
        <f>'SREB Detail'!S39</f>
        <v>149042.34441805226</v>
      </c>
      <c r="BZ42" s="210">
        <f>'SREB Detail'!V39+'SREB Detail'!BJ39+'SREB Detail'!CX39+'SREB Detail'!EL39+'SREB Detail'!FZ39+'SREB Detail'!HN39</f>
        <v>605</v>
      </c>
      <c r="CA42" s="55">
        <f>'SREB Detail'!X39+'SREB Detail'!BL39+'SREB Detail'!CZ39+'SREB Detail'!EN39+'SREB Detail'!GB39+'SREB Detail'!HP39</f>
        <v>582</v>
      </c>
      <c r="CB42" s="55">
        <f>'SREB Detail'!Z39+'SREB Detail'!BN39+'SREB Detail'!DB39+'SREB Detail'!EP39+'SREB Detail'!GD39+'SREB Detail'!HR39</f>
        <v>592</v>
      </c>
      <c r="CC42" s="55">
        <f>'SREB Detail'!AB39+'SREB Detail'!BP39+'SREB Detail'!DD39+'SREB Detail'!ER39+'SREB Detail'!GF39+'SREB Detail'!HT39</f>
        <v>591</v>
      </c>
      <c r="CD42" s="55">
        <f>('SREB Detail'!AD39+'SREB Detail'!BR39+'SREB Detail'!DF39+'SREB Detail'!ET39+'SREB Detail'!GH39+'SREB Detail'!HV39)</f>
        <v>540</v>
      </c>
      <c r="CE42" s="55">
        <f>('SREB Detail'!AF39+'SREB Detail'!BT39+'SREB Detail'!DH39+'SREB Detail'!EV39+'SREB Detail'!GJ39+'SREB Detail'!HX39)</f>
        <v>564</v>
      </c>
      <c r="CF42" s="55">
        <f>('SREB Detail'!AH39+'SREB Detail'!BV39+'SREB Detail'!DJ39+'SREB Detail'!EX39+'SREB Detail'!GL39+'SREB Detail'!HZ39)</f>
        <v>617</v>
      </c>
      <c r="CG42" s="55">
        <f>('SREB Detail'!AJ39+'SREB Detail'!BX39+'SREB Detail'!DL39+'SREB Detail'!EZ39+'SREB Detail'!GN39+'SREB Detail'!IB39)</f>
        <v>558</v>
      </c>
      <c r="CH42" s="55">
        <f>('SREB Detail'!AL39+'SREB Detail'!BZ39+'SREB Detail'!DN39+'SREB Detail'!FB39+'SREB Detail'!GP39+'SREB Detail'!ID39)</f>
        <v>548</v>
      </c>
      <c r="CI42" s="55">
        <f>('SREB Detail'!AN39+'SREB Detail'!CB39+'SREB Detail'!DP39+'SREB Detail'!FD39+'SREB Detail'!GR39+'SREB Detail'!IF39)</f>
        <v>454</v>
      </c>
      <c r="CJ42" s="55">
        <f>('SREB Detail'!AP39+'SREB Detail'!CD39+'SREB Detail'!DR39+'SREB Detail'!FF39+'SREB Detail'!GT39+'SREB Detail'!IH39)</f>
        <v>483</v>
      </c>
      <c r="CK42" s="55">
        <f>('SREB Detail'!AR39+'SREB Detail'!CF39+'SREB Detail'!DT39+'SREB Detail'!FH39+'SREB Detail'!GV39+'SREB Detail'!IJ39)</f>
        <v>490</v>
      </c>
      <c r="CL42" s="55">
        <f>('SREB Detail'!AT39+'SREB Detail'!CH39+'SREB Detail'!DV39+'SREB Detail'!FJ39+'SREB Detail'!GX39+'SREB Detail'!IL39)</f>
        <v>360</v>
      </c>
      <c r="CM42" s="55">
        <f>('SREB Detail'!AV39+'SREB Detail'!CJ39+'SREB Detail'!DX39+'SREB Detail'!FL39+'SREB Detail'!GZ39+'SREB Detail'!IN39)</f>
        <v>402</v>
      </c>
      <c r="CN42" s="55">
        <f>'SREB Detail'!AX39+'SREB Detail'!CL39+'SREB Detail'!DZ39+'SREB Detail'!FN39+'SREB Detail'!HB39+'SREB Detail'!IP39</f>
        <v>315</v>
      </c>
      <c r="CO42" s="55">
        <f>'SREB Detail'!AZ39+'SREB Detail'!CN39+'SREB Detail'!EB39+'SREB Detail'!FP39+'SREB Detail'!HD39+'SREB Detail'!IR39</f>
        <v>358</v>
      </c>
      <c r="CP42" s="55">
        <f>'SREB Detail'!BB39+'SREB Detail'!CP39+'SREB Detail'!ED39+'SREB Detail'!FR39+'SREB Detail'!HF39+'SREB Detail'!IT39</f>
        <v>469</v>
      </c>
      <c r="CQ42" s="55">
        <f>'SREB Detail'!F39</f>
        <v>626</v>
      </c>
      <c r="CR42" s="55">
        <f>'SREB Detail'!H39</f>
        <v>593</v>
      </c>
      <c r="CS42" s="55">
        <f>'SREB Detail'!J39</f>
        <v>619</v>
      </c>
      <c r="CT42" s="55">
        <f>'SREB Detail'!L39</f>
        <v>0</v>
      </c>
      <c r="CU42" s="55">
        <f>'SREB Detail'!N39</f>
        <v>0</v>
      </c>
      <c r="CV42" s="55">
        <f>'SREB Detail'!P39</f>
        <v>751</v>
      </c>
      <c r="CW42" s="55">
        <f>'SREB Detail'!R39</f>
        <v>0</v>
      </c>
      <c r="CX42" s="55">
        <f>'SREB Detail'!T39</f>
        <v>421</v>
      </c>
      <c r="CY42" s="32">
        <f>'West Detail'!E39</f>
        <v>134533.125</v>
      </c>
      <c r="CZ42" s="28">
        <f>'West Detail'!G39</f>
        <v>126536.19512195123</v>
      </c>
      <c r="DA42" s="28">
        <f>'West Detail'!I39</f>
        <v>126708.60818713451</v>
      </c>
      <c r="DB42" s="28">
        <f>'West Detail'!K39</f>
        <v>0</v>
      </c>
      <c r="DC42" s="28">
        <f>'West Detail'!M39</f>
        <v>0</v>
      </c>
      <c r="DD42" s="28">
        <f>'West Detail'!O39</f>
        <v>122249.78846153847</v>
      </c>
      <c r="DE42" s="28">
        <f>'West Detail'!Q39</f>
        <v>0</v>
      </c>
      <c r="DF42" s="28">
        <f>'West Detail'!S39</f>
        <v>134786.87116564417</v>
      </c>
      <c r="DG42" s="32">
        <f>'West Detail'!F39</f>
        <v>120</v>
      </c>
      <c r="DH42" s="28">
        <f>'West Detail'!H39</f>
        <v>123</v>
      </c>
      <c r="DI42" s="28">
        <f>'West Detail'!J39</f>
        <v>171</v>
      </c>
      <c r="DJ42" s="28">
        <f>'West Detail'!L39</f>
        <v>0</v>
      </c>
      <c r="DK42" s="28">
        <f>'West Detail'!N39</f>
        <v>0</v>
      </c>
      <c r="DL42" s="28">
        <f>'West Detail'!P39</f>
        <v>208</v>
      </c>
      <c r="DM42" s="28">
        <f>'West Detail'!R39</f>
        <v>0</v>
      </c>
      <c r="DN42" s="28">
        <f>'West Detail'!T39</f>
        <v>163</v>
      </c>
      <c r="DO42" s="32">
        <f>'Midwest Detail'!E39</f>
        <v>128286.05714285714</v>
      </c>
      <c r="DP42" s="28">
        <f>'Midwest Detail'!G39</f>
        <v>123792.38781163435</v>
      </c>
      <c r="DQ42" s="28">
        <f>'Midwest Detail'!I39</f>
        <v>133196.84459459459</v>
      </c>
      <c r="DR42" s="28">
        <f>'Midwest Detail'!K39</f>
        <v>0</v>
      </c>
      <c r="DS42" s="28">
        <f>'Midwest Detail'!M39</f>
        <v>0</v>
      </c>
      <c r="DT42" s="28">
        <f>'Midwest Detail'!O39</f>
        <v>128695.72236503856</v>
      </c>
      <c r="DU42" s="28">
        <f>'Midwest Detail'!Q39</f>
        <v>0</v>
      </c>
      <c r="DV42" s="28">
        <f>'Midwest Detail'!S39</f>
        <v>148718.71812080537</v>
      </c>
      <c r="DW42" s="376">
        <f>'Midwest Detail'!F39</f>
        <v>350</v>
      </c>
      <c r="DX42" s="377">
        <f>'Midwest Detail'!H39</f>
        <v>361</v>
      </c>
      <c r="DY42" s="377">
        <f>'Midwest Detail'!J39</f>
        <v>444</v>
      </c>
      <c r="DZ42" s="377">
        <f>'Midwest Detail'!L39</f>
        <v>0</v>
      </c>
      <c r="EA42" s="377">
        <f>'Midwest Detail'!N39</f>
        <v>0</v>
      </c>
      <c r="EB42" s="377">
        <f>'Midwest Detail'!P39</f>
        <v>389</v>
      </c>
      <c r="EC42" s="377">
        <f>'Midwest Detail'!R39</f>
        <v>0</v>
      </c>
      <c r="ED42" s="377">
        <f>'Midwest Detail'!T39</f>
        <v>298</v>
      </c>
      <c r="EE42" s="32">
        <f>'Northeast Detail'!E39</f>
        <v>0</v>
      </c>
      <c r="EF42" s="28">
        <f>'Northeast Detail'!G39</f>
        <v>0</v>
      </c>
      <c r="EG42" s="28">
        <f>'Northeast Detail'!I39</f>
        <v>0</v>
      </c>
      <c r="EH42" s="28">
        <f>'Northeast Detail'!K39</f>
        <v>0</v>
      </c>
      <c r="EI42" s="28">
        <f>'Northeast Detail'!M39</f>
        <v>0</v>
      </c>
      <c r="EJ42" s="28">
        <f>'Northeast Detail'!O39</f>
        <v>0</v>
      </c>
      <c r="EK42" s="28">
        <f>'Northeast Detail'!Q39</f>
        <v>0</v>
      </c>
      <c r="EL42" s="28">
        <f>'Northeast Detail'!S39</f>
        <v>157372.35</v>
      </c>
      <c r="EM42" s="376">
        <f>'Northeast Detail'!F39</f>
        <v>0</v>
      </c>
      <c r="EN42" s="377">
        <f>'Northeast Detail'!H39</f>
        <v>0</v>
      </c>
      <c r="EO42" s="377">
        <f>'Northeast Detail'!J39</f>
        <v>0</v>
      </c>
      <c r="EP42" s="377">
        <f>'Northeast Detail'!L39</f>
        <v>0</v>
      </c>
      <c r="EQ42" s="377">
        <f>'Northeast Detail'!N39</f>
        <v>0</v>
      </c>
      <c r="ER42" s="377">
        <f>'Northeast Detail'!P39</f>
        <v>0</v>
      </c>
      <c r="ES42" s="377">
        <f>'Northeast Detail'!R39</f>
        <v>0</v>
      </c>
      <c r="ET42" s="377">
        <f>'Northeast Detail'!T39</f>
        <v>120</v>
      </c>
    </row>
    <row r="43" spans="1:150">
      <c r="A43" s="11" t="s">
        <v>68</v>
      </c>
      <c r="B43" s="11" t="s">
        <v>78</v>
      </c>
      <c r="C43" s="55">
        <f>(('US Detail'!U40*'US Detail'!V40)+('US Detail'!BI40*'US Detail'!BJ40)+('US Detail'!CW40*'US Detail'!CX40)+('US Detail'!EK40*'US Detail'!EL40)+('US Detail'!FY40*'US Detail'!FZ40)+('US Detail'!HM40*'US Detail'!HN40))/AB43</f>
        <v>40865.543340380551</v>
      </c>
      <c r="D43" s="55">
        <f>(('US Detail'!W40*'US Detail'!X40)+('US Detail'!BK40*'US Detail'!BL40)+('US Detail'!CY40*'US Detail'!CZ40)+('US Detail'!EM40*'US Detail'!EN40)+('US Detail'!GA40*'US Detail'!GB40)+('US Detail'!HO40*'US Detail'!HP40))/AC43</f>
        <v>40495.34561403509</v>
      </c>
      <c r="E43" s="55">
        <f>(('US Detail'!Y40*'US Detail'!Z40)+('US Detail'!BM40*'US Detail'!BN40)+('US Detail'!DA40*'US Detail'!DB40)+('US Detail'!EO40*'US Detail'!EP40)+('US Detail'!GC40*'US Detail'!GD40)+('US Detail'!HQ40*'US Detail'!HR40))/AD43</f>
        <v>42560.224381625441</v>
      </c>
      <c r="F43" s="55">
        <f>(('US Detail'!AA40*'US Detail'!AB40)+('US Detail'!BO40*'US Detail'!BP40)+('US Detail'!DC40*'US Detail'!DD40)+('US Detail'!EQ40*'US Detail'!ER40)+('US Detail'!GE40*'US Detail'!GF40)+('US Detail'!HS40*'US Detail'!HT40))/AE43</f>
        <v>43126.831699346403</v>
      </c>
      <c r="G43" s="55">
        <f>(('US Detail'!AC40*'US Detail'!AD40)+('US Detail'!BQ40*'US Detail'!BR40)+('US Detail'!DE40*'US Detail'!DF40)+('US Detail'!ES40*'US Detail'!ET40)+('US Detail'!GG40*'US Detail'!GH40)+('US Detail'!HU40*'US Detail'!HV40))/AF43</f>
        <v>48259.007832898169</v>
      </c>
      <c r="H43" s="55">
        <f>(('US Detail'!AE40*'US Detail'!AF40)+('US Detail'!BS40*'US Detail'!BT40)+('US Detail'!DG40*'US Detail'!DH40)+('US Detail'!EU40*'US Detail'!EV40)+('US Detail'!GI40*'US Detail'!GJ40)+('US Detail'!HW40*'US Detail'!HX40))/AG43</f>
        <v>47762.740573152339</v>
      </c>
      <c r="I43" s="55">
        <f>(('US Detail'!AG40*'US Detail'!AH40)+('US Detail'!BU40*'US Detail'!BV40)+('US Detail'!DI40*'US Detail'!DJ40)+('US Detail'!EW40*'US Detail'!EX40)+('US Detail'!GK40*'US Detail'!GL40)+('US Detail'!HY40*'US Detail'!HZ40))/AH43</f>
        <v>50872.897125567324</v>
      </c>
      <c r="J43" s="55">
        <f>(('US Detail'!AI40*'US Detail'!AJ40)+('US Detail'!BW40*'US Detail'!BX40)+('US Detail'!DK40*'US Detail'!DL40)+('US Detail'!EY40*'US Detail'!EZ40)+('US Detail'!GM40*'US Detail'!GN40)+('US Detail'!IA40*'US Detail'!IB40))/AI43</f>
        <v>52016.660682226211</v>
      </c>
      <c r="K43" s="55">
        <f>(('US Detail'!AL40*'US Detail'!AK40)+('US Detail'!BZ40*'US Detail'!BY40)+('US Detail'!DN40*'US Detail'!DM40)+('US Detail'!FB40*'US Detail'!FA40)+('US Detail'!GP40*'US Detail'!GO40)+('US Detail'!ID40*'US Detail'!IC40))/AJ43</f>
        <v>52911.612044817928</v>
      </c>
      <c r="L43" s="55">
        <f>(('US Detail'!AM40*'US Detail'!AN40)+('US Detail'!CA40*'US Detail'!CB40)+('US Detail'!DO40*'US Detail'!DP40)+('US Detail'!FC40*'US Detail'!FD40)+('US Detail'!GQ40*'US Detail'!GR40)+('US Detail'!IE40*'US Detail'!IF40))/AK43</f>
        <v>56257.599393019729</v>
      </c>
      <c r="M43" s="55">
        <f>(('US Detail'!AO40*'US Detail'!AP40)+('US Detail'!CC40*'US Detail'!CD40)+('US Detail'!DQ40*'US Detail'!DR40)+('US Detail'!FE40*'US Detail'!FF40)+('US Detail'!GS40*'US Detail'!GT40)+('US Detail'!IG40*'US Detail'!IH40))/AL43</f>
        <v>54538.959374999999</v>
      </c>
      <c r="N43" s="55">
        <f>(('US Detail'!AQ40*'US Detail'!AR40)+('US Detail'!CE40*'US Detail'!CF40)+('US Detail'!DS40*'US Detail'!DT40)+('US Detail'!FG40*'US Detail'!FH40)+('US Detail'!GU40*'US Detail'!GV40)+('US Detail'!II40*'US Detail'!IJ40))/AM43</f>
        <v>59037.376865671642</v>
      </c>
      <c r="O43" s="55">
        <f>(('US Detail'!AS40*'US Detail'!AT40)+('US Detail'!CG40*'US Detail'!CH40)+('US Detail'!DU40*'US Detail'!DV40)+('US Detail'!FI40*'US Detail'!FJ40)+('US Detail'!GW40*'US Detail'!GX40)+('US Detail'!IK40*'US Detail'!IL40))/AN43</f>
        <v>55436.720720720718</v>
      </c>
      <c r="P43" s="55">
        <f>(('US Detail'!AV40*'US Detail'!AU40)+('US Detail'!CJ40*'US Detail'!CI40)+('US Detail'!DX40*'US Detail'!DW40)+('US Detail'!FL40*'US Detail'!FK40)+('US Detail'!GZ40*'US Detail'!GY40)+('US Detail'!IN40*'US Detail'!IM40))/AO43</f>
        <v>61886.572916666657</v>
      </c>
      <c r="Q43" s="55">
        <f>(('US Detail'!AX40*'US Detail'!AW40)+('US Detail'!CL40*'US Detail'!CK40)+('US Detail'!DZ40*'US Detail'!DY40)+('US Detail'!FN40*'US Detail'!FM40)+('US Detail'!HB40*'US Detail'!HA40)+('US Detail'!IP40*'US Detail'!IO40))/AP43</f>
        <v>63186.541666666664</v>
      </c>
      <c r="R43" s="55">
        <f>(('US Detail'!AY40*'US Detail'!AZ40)+('US Detail'!CM40*'US Detail'!CN40)+('US Detail'!EA40*'US Detail'!EB40)+('US Detail'!FO40*'US Detail'!FP40)+('US Detail'!HC40*'US Detail'!HD40)+('US Detail'!IQ40*'US Detail'!IR40))/AQ43</f>
        <v>67806.046753246759</v>
      </c>
      <c r="S43" s="55">
        <f>(('US Detail'!BB40*'US Detail'!BA40)+('US Detail'!CP40*'US Detail'!CO40)+('US Detail'!ED40*'US Detail'!EC40)+('US Detail'!FR40*'US Detail'!FQ40)+('US Detail'!HF40*'US Detail'!HE40)+('US Detail'!IT40*'US Detail'!IS40))/AR43</f>
        <v>69054</v>
      </c>
      <c r="T43" s="28">
        <f>'US Detail'!E40</f>
        <v>65478.114919354841</v>
      </c>
      <c r="U43" s="28">
        <f>'US Detail'!G40</f>
        <v>64138.437037037038</v>
      </c>
      <c r="V43" s="28">
        <f>'US Detail'!I40</f>
        <v>64640.743326488708</v>
      </c>
      <c r="W43" s="28">
        <f>'US Detail'!K40</f>
        <v>0</v>
      </c>
      <c r="X43" s="28">
        <f>'US Detail'!M40</f>
        <v>0</v>
      </c>
      <c r="Y43" s="28">
        <f>'US Detail'!O40</f>
        <v>64976.223938223935</v>
      </c>
      <c r="Z43" s="28">
        <f>'US Detail'!Q40</f>
        <v>0</v>
      </c>
      <c r="AA43" s="28">
        <f>'US Detail'!S40</f>
        <v>69854.25675675676</v>
      </c>
      <c r="AB43" s="54">
        <f>'US Detail'!V40+'US Detail'!BJ40+'US Detail'!CX40+'US Detail'!EL40+'US Detail'!FZ40+'US Detail'!HN40</f>
        <v>473</v>
      </c>
      <c r="AC43" s="55">
        <f>'US Detail'!X40+'US Detail'!BL40+'US Detail'!CZ40+'US Detail'!EN40+'US Detail'!GB40+'US Detail'!HP40</f>
        <v>570</v>
      </c>
      <c r="AD43" s="55">
        <f>'US Detail'!Z40+'US Detail'!BN40+'US Detail'!DB40+'US Detail'!EP40+'US Detail'!GD40+'US Detail'!HR40</f>
        <v>566</v>
      </c>
      <c r="AE43" s="55">
        <f>'US Detail'!AB40+'US Detail'!BP40+'US Detail'!DD40+'US Detail'!ER40+'US Detail'!GF40+'US Detail'!HT40</f>
        <v>612</v>
      </c>
      <c r="AF43" s="55">
        <f>('US Detail'!AD40+'US Detail'!BR40+'US Detail'!DF40+'US Detail'!ET40+'US Detail'!GH40+'US Detail'!HV40)</f>
        <v>766</v>
      </c>
      <c r="AG43" s="55">
        <f>('US Detail'!AF40+'US Detail'!BT40+'US Detail'!DH40+'US Detail'!EV40+'US Detail'!GJ40+'US Detail'!HX40)</f>
        <v>663</v>
      </c>
      <c r="AH43" s="55">
        <f>('US Detail'!AH40+'US Detail'!BV40+'US Detail'!DJ40+'US Detail'!EX40+'US Detail'!GL40+'US Detail'!HZ40)</f>
        <v>661</v>
      </c>
      <c r="AI43" s="55">
        <f>('US Detail'!AJ40+'US Detail'!BX40+'US Detail'!DL40+'US Detail'!EZ40+'US Detail'!GN40+'US Detail'!IB40)</f>
        <v>557</v>
      </c>
      <c r="AJ43" s="55">
        <f>('US Detail'!AL40+'US Detail'!BZ40+'US Detail'!DN40+'US Detail'!FB40+'US Detail'!GP40+'US Detail'!ID40)</f>
        <v>714</v>
      </c>
      <c r="AK43" s="55">
        <f>('US Detail'!AN40+'US Detail'!CB40+'US Detail'!DP40+'US Detail'!FD40+'US Detail'!GR40+'US Detail'!IF40)</f>
        <v>659</v>
      </c>
      <c r="AL43" s="55">
        <f>('US Detail'!AP40+'US Detail'!CD40+'US Detail'!DR40+'US Detail'!FF40+'US Detail'!GT40+'US Detail'!IH40)</f>
        <v>320</v>
      </c>
      <c r="AM43" s="55">
        <f>('US Detail'!AR40+'US Detail'!CF40+'US Detail'!DT40+'US Detail'!FH40+'US Detail'!GV40+'US Detail'!IJ40)</f>
        <v>536</v>
      </c>
      <c r="AN43" s="55">
        <f>('US Detail'!AT40+'US Detail'!CH40+'US Detail'!DV40+'US Detail'!FJ40+'US Detail'!GX40+'US Detail'!IL40)</f>
        <v>111</v>
      </c>
      <c r="AO43" s="55">
        <f>('US Detail'!AV40+'US Detail'!CJ40+'US Detail'!DX40+'US Detail'!FL40+'US Detail'!GZ40+'US Detail'!IN40)</f>
        <v>480</v>
      </c>
      <c r="AP43" s="55">
        <f>'US Detail'!AX40+'US Detail'!CL40+'US Detail'!DZ40+'US Detail'!FN40+'US Detail'!HB40+'US Detail'!IP40</f>
        <v>504</v>
      </c>
      <c r="AQ43" s="55">
        <f>'US Detail'!AZ40+'US Detail'!CN40+'US Detail'!EB40+'US Detail'!FP40+'US Detail'!HD40+'US Detail'!IR40</f>
        <v>385</v>
      </c>
      <c r="AR43" s="55">
        <f>'US Detail'!BB40+'US Detail'!CP40+'US Detail'!ED40+'US Detail'!FR40+'US Detail'!HF40+'US Detail'!IT40</f>
        <v>495</v>
      </c>
      <c r="AS43" s="55">
        <f>'US Detail'!F40</f>
        <v>496</v>
      </c>
      <c r="AT43" s="55">
        <f>'US Detail'!H40</f>
        <v>405</v>
      </c>
      <c r="AU43" s="55">
        <f>'US Detail'!J40</f>
        <v>487</v>
      </c>
      <c r="AV43" s="55">
        <f>'US Detail'!L40</f>
        <v>0</v>
      </c>
      <c r="AW43" s="55">
        <f>'US Detail'!N40</f>
        <v>0</v>
      </c>
      <c r="AX43" s="55">
        <f>'US Detail'!P40</f>
        <v>518</v>
      </c>
      <c r="AY43" s="55">
        <f>'US Detail'!R40</f>
        <v>0</v>
      </c>
      <c r="AZ43" s="55">
        <f>'US Detail'!T40</f>
        <v>444</v>
      </c>
      <c r="BA43" s="215">
        <f>(('SREB Detail'!U40*'SREB Detail'!V40)+('SREB Detail'!BI40*'SREB Detail'!BJ40)+('SREB Detail'!CW40*'SREB Detail'!CX40)+('SREB Detail'!EK40*'SREB Detail'!EL40)+('SREB Detail'!FY40*'SREB Detail'!FZ40)+('SREB Detail'!HM40*'SREB Detail'!HN40))/BZ43</f>
        <v>39940.870370370372</v>
      </c>
      <c r="BB43" s="216">
        <f>(('SREB Detail'!W40*'SREB Detail'!X40)+('SREB Detail'!BK40*'SREB Detail'!BL40)+('SREB Detail'!CY40*'SREB Detail'!CZ40)+('SREB Detail'!EM40*'SREB Detail'!EN40)+('SREB Detail'!GA40*'SREB Detail'!GB40)+('SREB Detail'!HO40*'SREB Detail'!HP40))/CA43</f>
        <v>40361.265625</v>
      </c>
      <c r="BC43" s="216">
        <f>(('SREB Detail'!Y40*'SREB Detail'!Z40)+('SREB Detail'!BM40*'SREB Detail'!BN40)+('SREB Detail'!DA40*'SREB Detail'!DB40)+('SREB Detail'!EO40*'SREB Detail'!EP40)+('SREB Detail'!GC40*'SREB Detail'!GD40)+('SREB Detail'!HQ40*'SREB Detail'!HR40))/CB43</f>
        <v>41053.277978339349</v>
      </c>
      <c r="BD43" s="216">
        <f>(('SREB Detail'!AA40*'SREB Detail'!AB40)+('SREB Detail'!BO40*'SREB Detail'!BP40)+('SREB Detail'!DC40*'SREB Detail'!DD40)+('SREB Detail'!EQ40*'SREB Detail'!ER40)+('SREB Detail'!GE40*'SREB Detail'!GF40)+('SREB Detail'!HS40*'SREB Detail'!HT40))/CC43</f>
        <v>41414.837370242218</v>
      </c>
      <c r="BE43" s="216">
        <f>(('SREB Detail'!AC40*'SREB Detail'!AD40)+('SREB Detail'!BQ40*'SREB Detail'!BR40)+('SREB Detail'!DE40*'SREB Detail'!DF40)+('SREB Detail'!ES40*'SREB Detail'!ET40)+('SREB Detail'!GG40*'SREB Detail'!GH40)+('SREB Detail'!HU40*'SREB Detail'!HV40))/CD43</f>
        <v>43518.258675078861</v>
      </c>
      <c r="BF43" s="216">
        <f>(('SREB Detail'!AE40*'SREB Detail'!AF40)+('SREB Detail'!BS40*'SREB Detail'!BT40)+('SREB Detail'!DG40*'SREB Detail'!DH40)+('SREB Detail'!EU40*'SREB Detail'!EV40)+('SREB Detail'!GI40*'SREB Detail'!GJ40)+('SREB Detail'!HW40*'SREB Detail'!HX40))/CE43</f>
        <v>43809.529616724736</v>
      </c>
      <c r="BG43" s="216">
        <f>(('SREB Detail'!AG40*'SREB Detail'!AH40)+('SREB Detail'!BU40*'SREB Detail'!BV40)+('SREB Detail'!DI40*'SREB Detail'!DJ40)+('SREB Detail'!EW40*'SREB Detail'!EX40)+('SREB Detail'!GK40*'SREB Detail'!GL40)+('SREB Detail'!HY40*'SREB Detail'!HZ40))/CF43</f>
        <v>46675.604838709674</v>
      </c>
      <c r="BH43" s="216">
        <f>(('SREB Detail'!AI40*'SREB Detail'!AJ40)+('SREB Detail'!BW40*'SREB Detail'!BX40)+('SREB Detail'!DK40*'SREB Detail'!DL40)+('SREB Detail'!EY40*'SREB Detail'!EZ40)+('SREB Detail'!GM40*'SREB Detail'!GN40)+('SREB Detail'!IA40*'SREB Detail'!IB40))/CG43</f>
        <v>47681.41796875</v>
      </c>
      <c r="BI43" s="216">
        <f>(('SREB Detail'!AL40*'SREB Detail'!AK40)+('SREB Detail'!BZ40*'SREB Detail'!BY40)+('SREB Detail'!DN40*'SREB Detail'!DM40)+('SREB Detail'!FB40*'SREB Detail'!FA40)+('SREB Detail'!GP40*'SREB Detail'!GO40)+('SREB Detail'!ID40*'SREB Detail'!IC40))/CH43</f>
        <v>49576.607142857145</v>
      </c>
      <c r="BJ43" s="216">
        <f>(('SREB Detail'!AM40*'SREB Detail'!AN40)+('SREB Detail'!CA40*'SREB Detail'!CB40)+('SREB Detail'!DO40*'SREB Detail'!DP40)+('SREB Detail'!FC40*'SREB Detail'!FD40)+('SREB Detail'!GQ40*'SREB Detail'!GR40)+('SREB Detail'!IE40*'SREB Detail'!IF40))/CI43</f>
        <v>50339.476987447699</v>
      </c>
      <c r="BK43" s="216">
        <f>(('SREB Detail'!AO40*'SREB Detail'!AP40)+('SREB Detail'!CC40*'SREB Detail'!CD40)+('SREB Detail'!DQ40*'SREB Detail'!DR40)+('SREB Detail'!FE40*'SREB Detail'!FF40)+('SREB Detail'!GS40*'SREB Detail'!GT40)+('SREB Detail'!IG40*'SREB Detail'!IH40))/CJ43</f>
        <v>52273.566666666666</v>
      </c>
      <c r="BL43" s="216">
        <f>(('SREB Detail'!AQ40*'SREB Detail'!AR40)+('SREB Detail'!CE40*'SREB Detail'!CF40)+('SREB Detail'!DS40*'SREB Detail'!DT40)+('SREB Detail'!FG40*'SREB Detail'!FH40)+('SREB Detail'!GU40*'SREB Detail'!GV40)+('SREB Detail'!II40*'SREB Detail'!IJ40))/CK43</f>
        <v>54016.569892473119</v>
      </c>
      <c r="BM43" s="216">
        <f>(('SREB Detail'!AS40*'SREB Detail'!AT40)+('SREB Detail'!CG40*'SREB Detail'!CH40)+('SREB Detail'!DU40*'SREB Detail'!DV40)+('SREB Detail'!FI40*'SREB Detail'!FJ40)+('SREB Detail'!GW40*'SREB Detail'!GX40)+('SREB Detail'!IK40*'SREB Detail'!IL40))/CL43</f>
        <v>55436.720720720718</v>
      </c>
      <c r="BN43" s="55">
        <f>(('SREB Detail'!AU40*'SREB Detail'!AV40)+('SREB Detail'!CI40*'SREB Detail'!CJ40)+('SREB Detail'!DW40*'SREB Detail'!DX40)+('SREB Detail'!FK40*'SREB Detail'!FL40)+('SREB Detail'!GY40*'SREB Detail'!GZ40)+('SREB Detail'!IM40*'SREB Detail'!IN40))/CM43</f>
        <v>59251.658536585368</v>
      </c>
      <c r="BO43" s="216">
        <f>IF(CN43&gt;0,(('SREB Detail'!AX40*'SREB Detail'!AW40)+('SREB Detail'!CL40*'SREB Detail'!CK40)+('SREB Detail'!DZ40*'SREB Detail'!DY40)+('SREB Detail'!FN40*'SREB Detail'!FM40)+('SREB Detail'!HB40*'SREB Detail'!HA40)+('SREB Detail'!IP40*'SREB Detail'!IO40))/CN43,0)</f>
        <v>60904.224999999999</v>
      </c>
      <c r="BP43" s="216">
        <f>(('SREB Detail'!AY40*'SREB Detail'!AZ40)+('SREB Detail'!CM40*'SREB Detail'!CN40)+('SREB Detail'!EA40*'SREB Detail'!EB40)+('SREB Detail'!FO40*'SREB Detail'!FP40)+('SREB Detail'!HD40*'SREB Detail'!HB40)+('SREB Detail'!IR40*'SREB Detail'!IQ40))/CO43</f>
        <v>66361.097902097899</v>
      </c>
      <c r="BQ43" s="216">
        <f>(('SREB Detail'!BB40*'SREB Detail'!BA40)+('SREB Detail'!CP40*'SREB Detail'!CO40)+('SREB Detail'!ED40*'SREB Detail'!EC40)+('SREB Detail'!FR40*'SREB Detail'!FQ40)+('SREB Detail'!HF40*'SREB Detail'!HE40)+('SREB Detail'!IS40*'SREB Detail'!IT40))/CP43</f>
        <v>63970.951807228914</v>
      </c>
      <c r="BR43" s="28">
        <f>'SREB Detail'!E40</f>
        <v>63738.290322580644</v>
      </c>
      <c r="BS43" s="28">
        <f>'SREB Detail'!G40</f>
        <v>65840.065217391311</v>
      </c>
      <c r="BT43" s="28">
        <f>'SREB Detail'!I40</f>
        <v>65942.076086956527</v>
      </c>
      <c r="BU43" s="28">
        <f>'SREB Detail'!K40</f>
        <v>0</v>
      </c>
      <c r="BV43" s="28">
        <f>'SREB Detail'!M40</f>
        <v>0</v>
      </c>
      <c r="BW43" s="28">
        <f>'SREB Detail'!O40</f>
        <v>62824.813229571984</v>
      </c>
      <c r="BX43" s="28">
        <f>'SREB Detail'!Q40</f>
        <v>0</v>
      </c>
      <c r="BY43" s="28">
        <f>'SREB Detail'!S40</f>
        <v>68549.347058823536</v>
      </c>
      <c r="BZ43" s="210">
        <f>'SREB Detail'!V40+'SREB Detail'!BJ40+'SREB Detail'!CX40+'SREB Detail'!EL40+'SREB Detail'!FZ40+'SREB Detail'!HN40</f>
        <v>216</v>
      </c>
      <c r="CA43" s="55">
        <f>'SREB Detail'!X40+'SREB Detail'!BL40+'SREB Detail'!CZ40+'SREB Detail'!EN40+'SREB Detail'!GB40+'SREB Detail'!HP40</f>
        <v>256</v>
      </c>
      <c r="CB43" s="55">
        <f>'SREB Detail'!Z40+'SREB Detail'!BN40+'SREB Detail'!DB40+'SREB Detail'!EP40+'SREB Detail'!GD40+'SREB Detail'!HR40</f>
        <v>277</v>
      </c>
      <c r="CC43" s="55">
        <f>'SREB Detail'!AB40+'SREB Detail'!BP40+'SREB Detail'!DD40+'SREB Detail'!ER40+'SREB Detail'!GF40+'SREB Detail'!HT40</f>
        <v>289</v>
      </c>
      <c r="CD43" s="55">
        <f>('SREB Detail'!AD40+'SREB Detail'!BR40+'SREB Detail'!DF40+'SREB Detail'!ET40+'SREB Detail'!GH40+'SREB Detail'!HV40)</f>
        <v>317</v>
      </c>
      <c r="CE43" s="55">
        <f>('SREB Detail'!AF40+'SREB Detail'!BT40+'SREB Detail'!DH40+'SREB Detail'!EV40+'SREB Detail'!GJ40+'SREB Detail'!HX40)</f>
        <v>287</v>
      </c>
      <c r="CF43" s="55">
        <f>('SREB Detail'!AH40+'SREB Detail'!BV40+'SREB Detail'!DJ40+'SREB Detail'!EX40+'SREB Detail'!GL40+'SREB Detail'!HZ40)</f>
        <v>248</v>
      </c>
      <c r="CG43" s="55">
        <f>('SREB Detail'!AJ40+'SREB Detail'!BX40+'SREB Detail'!DL40+'SREB Detail'!EZ40+'SREB Detail'!GN40+'SREB Detail'!IB40)</f>
        <v>256</v>
      </c>
      <c r="CH43" s="55">
        <f>('SREB Detail'!AL40+'SREB Detail'!BZ40+'SREB Detail'!DN40+'SREB Detail'!FB40+'SREB Detail'!GP40+'SREB Detail'!ID40)</f>
        <v>280</v>
      </c>
      <c r="CI43" s="55">
        <f>('SREB Detail'!AN40+'SREB Detail'!CB40+'SREB Detail'!DP40+'SREB Detail'!FD40+'SREB Detail'!GR40+'SREB Detail'!IF40)</f>
        <v>239</v>
      </c>
      <c r="CJ43" s="55">
        <f>('SREB Detail'!AP40+'SREB Detail'!CD40+'SREB Detail'!DR40+'SREB Detail'!FF40+'SREB Detail'!GT40+'SREB Detail'!IH40)</f>
        <v>90</v>
      </c>
      <c r="CK43" s="55">
        <f>('SREB Detail'!AR40+'SREB Detail'!CF40+'SREB Detail'!DT40+'SREB Detail'!FH40+'SREB Detail'!GV40+'SREB Detail'!IJ40)</f>
        <v>93</v>
      </c>
      <c r="CL43" s="55">
        <f>('SREB Detail'!AT40+'SREB Detail'!CH40+'SREB Detail'!DV40+'SREB Detail'!FJ40+'SREB Detail'!GX40+'SREB Detail'!IL40)</f>
        <v>111</v>
      </c>
      <c r="CM43" s="55">
        <f>('SREB Detail'!AV40+'SREB Detail'!CJ40+'SREB Detail'!DX40+'SREB Detail'!FL40+'SREB Detail'!GZ40+'SREB Detail'!IN40)</f>
        <v>123</v>
      </c>
      <c r="CN43" s="55">
        <f>'SREB Detail'!AX40+'SREB Detail'!CL40+'SREB Detail'!DZ40+'SREB Detail'!FN40+'SREB Detail'!HB40+'SREB Detail'!IP40</f>
        <v>120</v>
      </c>
      <c r="CO43" s="55">
        <f>'SREB Detail'!AZ40+'SREB Detail'!CN40+'SREB Detail'!EB40+'SREB Detail'!FP40+'SREB Detail'!HD40+'SREB Detail'!IR40</f>
        <v>143</v>
      </c>
      <c r="CP43" s="55">
        <f>'SREB Detail'!BB40+'SREB Detail'!CP40+'SREB Detail'!ED40+'SREB Detail'!FR40+'SREB Detail'!HF40+'SREB Detail'!IT40</f>
        <v>166</v>
      </c>
      <c r="CQ43" s="55">
        <f>'SREB Detail'!F40</f>
        <v>186</v>
      </c>
      <c r="CR43" s="55">
        <f>'SREB Detail'!H40</f>
        <v>184</v>
      </c>
      <c r="CS43" s="55">
        <f>'SREB Detail'!J40</f>
        <v>184</v>
      </c>
      <c r="CT43" s="55">
        <f>'SREB Detail'!L40</f>
        <v>0</v>
      </c>
      <c r="CU43" s="55">
        <f>'SREB Detail'!N40</f>
        <v>0</v>
      </c>
      <c r="CV43" s="55">
        <f>'SREB Detail'!P40</f>
        <v>257</v>
      </c>
      <c r="CW43" s="55">
        <f>'SREB Detail'!R40</f>
        <v>0</v>
      </c>
      <c r="CX43" s="55">
        <f>'SREB Detail'!T40</f>
        <v>170</v>
      </c>
      <c r="CY43" s="32">
        <f>'West Detail'!E40</f>
        <v>68600.438596491222</v>
      </c>
      <c r="CZ43" s="28">
        <f>'West Detail'!G40</f>
        <v>64261.2</v>
      </c>
      <c r="DA43" s="28">
        <f>'West Detail'!I40</f>
        <v>64040.584158415841</v>
      </c>
      <c r="DB43" s="28">
        <f>'West Detail'!K40</f>
        <v>0</v>
      </c>
      <c r="DC43" s="28">
        <f>'West Detail'!M40</f>
        <v>0</v>
      </c>
      <c r="DD43" s="28">
        <f>'West Detail'!O40</f>
        <v>67291.463917525776</v>
      </c>
      <c r="DE43" s="28">
        <f>'West Detail'!Q40</f>
        <v>0</v>
      </c>
      <c r="DF43" s="28">
        <f>'West Detail'!S40</f>
        <v>68654.68421052632</v>
      </c>
      <c r="DG43" s="32">
        <f>'West Detail'!F40</f>
        <v>57</v>
      </c>
      <c r="DH43" s="28">
        <f>'West Detail'!H40</f>
        <v>50</v>
      </c>
      <c r="DI43" s="28">
        <f>'West Detail'!J40</f>
        <v>101</v>
      </c>
      <c r="DJ43" s="28">
        <f>'West Detail'!L40</f>
        <v>0</v>
      </c>
      <c r="DK43" s="28">
        <f>'West Detail'!N40</f>
        <v>0</v>
      </c>
      <c r="DL43" s="28">
        <f>'West Detail'!P40</f>
        <v>97</v>
      </c>
      <c r="DM43" s="28">
        <f>'West Detail'!R40</f>
        <v>0</v>
      </c>
      <c r="DN43" s="28">
        <f>'West Detail'!T40</f>
        <v>114</v>
      </c>
      <c r="DO43" s="32">
        <f>'Midwest Detail'!E40</f>
        <v>62080.83969465649</v>
      </c>
      <c r="DP43" s="28">
        <f>'Midwest Detail'!G40</f>
        <v>60509.78231292517</v>
      </c>
      <c r="DQ43" s="28">
        <f>'Midwest Detail'!I40</f>
        <v>61810.072727272731</v>
      </c>
      <c r="DR43" s="28">
        <f>'Midwest Detail'!K40</f>
        <v>0</v>
      </c>
      <c r="DS43" s="28">
        <f>'Midwest Detail'!M40</f>
        <v>0</v>
      </c>
      <c r="DT43" s="28">
        <f>'Midwest Detail'!O40</f>
        <v>69430.280821917811</v>
      </c>
      <c r="DU43" s="28">
        <f>'Midwest Detail'!Q40</f>
        <v>0</v>
      </c>
      <c r="DV43" s="28">
        <f>'Midwest Detail'!S40</f>
        <v>71922.226666666669</v>
      </c>
      <c r="DW43" s="376">
        <f>'Midwest Detail'!F40</f>
        <v>131</v>
      </c>
      <c r="DX43" s="377">
        <f>'Midwest Detail'!H40</f>
        <v>147</v>
      </c>
      <c r="DY43" s="377">
        <f>'Midwest Detail'!J40</f>
        <v>165</v>
      </c>
      <c r="DZ43" s="377">
        <f>'Midwest Detail'!L40</f>
        <v>0</v>
      </c>
      <c r="EA43" s="377">
        <f>'Midwest Detail'!N40</f>
        <v>0</v>
      </c>
      <c r="EB43" s="377">
        <f>'Midwest Detail'!P40</f>
        <v>146</v>
      </c>
      <c r="EC43" s="377">
        <f>'Midwest Detail'!R40</f>
        <v>0</v>
      </c>
      <c r="ED43" s="377">
        <f>'Midwest Detail'!T40</f>
        <v>150</v>
      </c>
      <c r="EE43" s="32">
        <f>'Northeast Detail'!E40</f>
        <v>60639</v>
      </c>
      <c r="EF43" s="28">
        <f>'Northeast Detail'!G40</f>
        <v>0</v>
      </c>
      <c r="EG43" s="28">
        <f>'Northeast Detail'!I40</f>
        <v>0</v>
      </c>
      <c r="EH43" s="28">
        <f>'Northeast Detail'!K40</f>
        <v>0</v>
      </c>
      <c r="EI43" s="28">
        <f>'Northeast Detail'!M40</f>
        <v>0</v>
      </c>
      <c r="EJ43" s="28">
        <f>'Northeast Detail'!O40</f>
        <v>0</v>
      </c>
      <c r="EK43" s="28">
        <f>'Northeast Detail'!Q40</f>
        <v>0</v>
      </c>
      <c r="EL43" s="28">
        <f>'Northeast Detail'!S40</f>
        <v>0</v>
      </c>
      <c r="EM43" s="376">
        <f>'Northeast Detail'!F40</f>
        <v>43</v>
      </c>
      <c r="EN43" s="377">
        <f>'Northeast Detail'!H40</f>
        <v>0</v>
      </c>
      <c r="EO43" s="377">
        <f>'Northeast Detail'!J40</f>
        <v>0</v>
      </c>
      <c r="EP43" s="377">
        <f>'Northeast Detail'!L40</f>
        <v>0</v>
      </c>
      <c r="EQ43" s="377">
        <f>'Northeast Detail'!N40</f>
        <v>0</v>
      </c>
      <c r="ER43" s="377">
        <f>'Northeast Detail'!P40</f>
        <v>0</v>
      </c>
      <c r="ES43" s="377">
        <f>'Northeast Detail'!R40</f>
        <v>0</v>
      </c>
      <c r="ET43" s="377">
        <f>'Northeast Detail'!T40</f>
        <v>0</v>
      </c>
    </row>
    <row r="44" spans="1:150" s="61" customFormat="1">
      <c r="A44" s="33" t="s">
        <v>70</v>
      </c>
      <c r="B44" s="33" t="s">
        <v>71</v>
      </c>
      <c r="C44" s="57">
        <f>(('US Detail'!U41*'US Detail'!V41)+('US Detail'!BI41*'US Detail'!BJ41)+('US Detail'!CW41*'US Detail'!CX41)+('US Detail'!EK41*'US Detail'!EL41)+('US Detail'!FY41*'US Detail'!FZ41)+('US Detail'!HM41*'US Detail'!HN41))/AB44</f>
        <v>41428.861010830326</v>
      </c>
      <c r="D44" s="57">
        <f>(('US Detail'!W41*'US Detail'!X41)+('US Detail'!BK41*'US Detail'!BL41)+('US Detail'!CY41*'US Detail'!CZ41)+('US Detail'!EM41*'US Detail'!EN41)+('US Detail'!GA41*'US Detail'!GB41)+('US Detail'!HO41*'US Detail'!HP41))/AC44</f>
        <v>42839.654166666667</v>
      </c>
      <c r="E44" s="57">
        <f>(('US Detail'!Y41*'US Detail'!Z41)+('US Detail'!BM41*'US Detail'!BN41)+('US Detail'!DA41*'US Detail'!DB41)+('US Detail'!EO41*'US Detail'!EP41)+('US Detail'!GC41*'US Detail'!GD41)+('US Detail'!HQ41*'US Detail'!HR41))/AD44</f>
        <v>47771.567832167835</v>
      </c>
      <c r="F44" s="57">
        <f>(('US Detail'!AA41*'US Detail'!AB41)+('US Detail'!BO41*'US Detail'!BP41)+('US Detail'!DC41*'US Detail'!DD41)+('US Detail'!EQ41*'US Detail'!ER41)+('US Detail'!GE41*'US Detail'!GF41)+('US Detail'!HS41*'US Detail'!HT41))/AE44</f>
        <v>48545.898148148146</v>
      </c>
      <c r="G44" s="57">
        <f>(('US Detail'!AC41*'US Detail'!AD41)+('US Detail'!BQ41*'US Detail'!BR41)+('US Detail'!DE41*'US Detail'!DF41)+('US Detail'!ES41*'US Detail'!ET41)+('US Detail'!GG41*'US Detail'!GH41)+('US Detail'!HU41*'US Detail'!HV41))/AF44</f>
        <v>52651.895695364241</v>
      </c>
      <c r="H44" s="57">
        <f>(('US Detail'!AE41*'US Detail'!AF41)+('US Detail'!BS41*'US Detail'!BT41)+('US Detail'!DG41*'US Detail'!DH41)+('US Detail'!EU41*'US Detail'!EV41)+('US Detail'!GI41*'US Detail'!GJ41)+('US Detail'!HW41*'US Detail'!HX41))/AG44</f>
        <v>53996.837175792505</v>
      </c>
      <c r="I44" s="57">
        <f>(('US Detail'!AG41*'US Detail'!AH41)+('US Detail'!BU41*'US Detail'!BV41)+('US Detail'!DI41*'US Detail'!DJ41)+('US Detail'!EW41*'US Detail'!EX41)+('US Detail'!GK41*'US Detail'!GL41)+('US Detail'!HY41*'US Detail'!HZ41))/AH44</f>
        <v>54168.146296296298</v>
      </c>
      <c r="J44" s="57">
        <f>(('US Detail'!AI41*'US Detail'!AJ41)+('US Detail'!BW41*'US Detail'!BX41)+('US Detail'!DK41*'US Detail'!DL41)+('US Detail'!EY41*'US Detail'!EZ41)+('US Detail'!GM41*'US Detail'!GN41)+('US Detail'!IA41*'US Detail'!IB41))/AI44</f>
        <v>59762.580985915491</v>
      </c>
      <c r="K44" s="57">
        <f>(('US Detail'!AL41*'US Detail'!AK41)+('US Detail'!BZ41*'US Detail'!BY41)+('US Detail'!DN41*'US Detail'!DM41)+('US Detail'!FB41*'US Detail'!FA41)+('US Detail'!GP41*'US Detail'!GO41)+('US Detail'!ID41*'US Detail'!IC41))/AJ44</f>
        <v>59645.653543307089</v>
      </c>
      <c r="L44" s="57">
        <f>(('US Detail'!AM41*'US Detail'!AN41)+('US Detail'!CA41*'US Detail'!CB41)+('US Detail'!DO41*'US Detail'!DP41)+('US Detail'!FC41*'US Detail'!FD41)+('US Detail'!GQ41*'US Detail'!GR41)+('US Detail'!IE41*'US Detail'!IF41))/AK44</f>
        <v>63483.96782841823</v>
      </c>
      <c r="M44" s="57">
        <f>(('US Detail'!AO41*'US Detail'!AP41)+('US Detail'!CC41*'US Detail'!CD41)+('US Detail'!DQ41*'US Detail'!DR41)+('US Detail'!FE41*'US Detail'!FF41)+('US Detail'!GS41*'US Detail'!GT41)+('US Detail'!IG41*'US Detail'!IH41))/AL44</f>
        <v>59906.816414686822</v>
      </c>
      <c r="N44" s="57">
        <f>(('US Detail'!AQ41*'US Detail'!AR41)+('US Detail'!CE41*'US Detail'!CF41)+('US Detail'!DS41*'US Detail'!DT41)+('US Detail'!FG41*'US Detail'!FH41)+('US Detail'!GU41*'US Detail'!GV41)+('US Detail'!II41*'US Detail'!IJ41))/AM44</f>
        <v>62525.83090909091</v>
      </c>
      <c r="O44" s="57">
        <f>(('US Detail'!AS41*'US Detail'!AT41)+('US Detail'!CG41*'US Detail'!CH41)+('US Detail'!DU41*'US Detail'!DV41)+('US Detail'!FI41*'US Detail'!FJ41)+('US Detail'!GW41*'US Detail'!GX41)+('US Detail'!IK41*'US Detail'!IL41))/AN44</f>
        <v>68458.360215053763</v>
      </c>
      <c r="P44" s="57">
        <f>(('US Detail'!AV41*'US Detail'!AU41)+('US Detail'!CJ41*'US Detail'!CI41)+('US Detail'!DX41*'US Detail'!DW41)+('US Detail'!FL41*'US Detail'!FK41)+('US Detail'!GZ41*'US Detail'!GY41)+('US Detail'!IN41*'US Detail'!IM41))/AO44</f>
        <v>70312.433043478261</v>
      </c>
      <c r="Q44" s="57">
        <f>(('US Detail'!AX41*'US Detail'!AW41)+('US Detail'!CL41*'US Detail'!CK41)+('US Detail'!DZ41*'US Detail'!DY41)+('US Detail'!FN41*'US Detail'!FM41)+('US Detail'!HB41*'US Detail'!HA41)+('US Detail'!IP41*'US Detail'!IO41))/AP44</f>
        <v>75289.191369606007</v>
      </c>
      <c r="R44" s="57">
        <f>(('US Detail'!AY41*'US Detail'!AZ41)+('US Detail'!CM41*'US Detail'!CN41)+('US Detail'!EA41*'US Detail'!EB41)+('US Detail'!FO41*'US Detail'!FP41)+('US Detail'!HC41*'US Detail'!HD41)+('US Detail'!IQ41*'US Detail'!IR41))/AQ44</f>
        <v>73127.367720465889</v>
      </c>
      <c r="S44" s="57">
        <f>(('US Detail'!BB41*'US Detail'!BA41)+('US Detail'!CP41*'US Detail'!CO41)+('US Detail'!ED41*'US Detail'!EC41)+('US Detail'!FR41*'US Detail'!FQ41)+('US Detail'!HF41*'US Detail'!HE41)+('US Detail'!IT41*'US Detail'!IS41))/AR44</f>
        <v>76288.274322169062</v>
      </c>
      <c r="T44" s="33">
        <f>'US Detail'!E41</f>
        <v>76839.333832335324</v>
      </c>
      <c r="U44" s="33">
        <f>'US Detail'!G41</f>
        <v>76427.092814371252</v>
      </c>
      <c r="V44" s="33">
        <f>'US Detail'!I41</f>
        <v>76736.826086956527</v>
      </c>
      <c r="W44" s="33">
        <f>'US Detail'!K41</f>
        <v>0</v>
      </c>
      <c r="X44" s="33">
        <f>'US Detail'!M41</f>
        <v>0</v>
      </c>
      <c r="Y44" s="33">
        <f>'US Detail'!O41</f>
        <v>75099.372727272726</v>
      </c>
      <c r="Z44" s="33">
        <f>'US Detail'!Q41</f>
        <v>0</v>
      </c>
      <c r="AA44" s="33">
        <f>'US Detail'!S41</f>
        <v>91393.610894941638</v>
      </c>
      <c r="AB44" s="58">
        <f>'US Detail'!V41+'US Detail'!BJ41+'US Detail'!CX41+'US Detail'!EL41+'US Detail'!FZ41+'US Detail'!HN41</f>
        <v>554</v>
      </c>
      <c r="AC44" s="57">
        <f>'US Detail'!X41+'US Detail'!BL41+'US Detail'!CZ41+'US Detail'!EN41+'US Detail'!GB41+'US Detail'!HP41</f>
        <v>720</v>
      </c>
      <c r="AD44" s="57">
        <f>'US Detail'!Z41+'US Detail'!BN41+'US Detail'!DB41+'US Detail'!EP41+'US Detail'!GD41+'US Detail'!HR41</f>
        <v>715</v>
      </c>
      <c r="AE44" s="57">
        <f>'US Detail'!AB41+'US Detail'!BP41+'US Detail'!DD41+'US Detail'!ER41+'US Detail'!GF41+'US Detail'!HT41</f>
        <v>756</v>
      </c>
      <c r="AF44" s="57">
        <f>('US Detail'!AD41+'US Detail'!BR41+'US Detail'!DF41+'US Detail'!ET41+'US Detail'!GH41+'US Detail'!HV41)</f>
        <v>604</v>
      </c>
      <c r="AG44" s="57">
        <f>('US Detail'!AF41+'US Detail'!BT41+'US Detail'!DH41+'US Detail'!EV41+'US Detail'!GJ41+'US Detail'!HX41)</f>
        <v>694</v>
      </c>
      <c r="AH44" s="57">
        <f>('US Detail'!AH41+'US Detail'!BV41+'US Detail'!DJ41+'US Detail'!EX41+'US Detail'!GL41+'US Detail'!HZ41)</f>
        <v>540</v>
      </c>
      <c r="AI44" s="57">
        <f>('US Detail'!AJ41+'US Detail'!BX41+'US Detail'!DL41+'US Detail'!EZ41+'US Detail'!GN41+'US Detail'!IB41)</f>
        <v>568</v>
      </c>
      <c r="AJ44" s="57">
        <f>('US Detail'!AL41+'US Detail'!BZ41+'US Detail'!DN41+'US Detail'!FB41+'US Detail'!GP41+'US Detail'!ID41)</f>
        <v>635</v>
      </c>
      <c r="AK44" s="57">
        <f>('US Detail'!AN41+'US Detail'!CB41+'US Detail'!DP41+'US Detail'!FD41+'US Detail'!GR41+'US Detail'!IF41)</f>
        <v>746</v>
      </c>
      <c r="AL44" s="57">
        <f>('US Detail'!AP41+'US Detail'!CD41+'US Detail'!DR41+'US Detail'!FF41+'US Detail'!GT41+'US Detail'!IH41)</f>
        <v>463</v>
      </c>
      <c r="AM44" s="57">
        <f>('US Detail'!AR41+'US Detail'!CF41+'US Detail'!DT41+'US Detail'!FH41+'US Detail'!GV41+'US Detail'!IJ41)</f>
        <v>550</v>
      </c>
      <c r="AN44" s="57">
        <f>('US Detail'!AT41+'US Detail'!CH41+'US Detail'!DV41+'US Detail'!FJ41+'US Detail'!GX41+'US Detail'!IL41)</f>
        <v>186</v>
      </c>
      <c r="AO44" s="57">
        <f>('US Detail'!AV41+'US Detail'!CJ41+'US Detail'!DX41+'US Detail'!FL41+'US Detail'!GZ41+'US Detail'!IN41)</f>
        <v>575</v>
      </c>
      <c r="AP44" s="57">
        <f>'US Detail'!AX41+'US Detail'!CL41+'US Detail'!DZ41+'US Detail'!FN41+'US Detail'!HB41+'US Detail'!IP41</f>
        <v>533</v>
      </c>
      <c r="AQ44" s="57">
        <f>'US Detail'!AZ41+'US Detail'!CN41+'US Detail'!EB41+'US Detail'!FP41+'US Detail'!HD41+'US Detail'!IR41</f>
        <v>601</v>
      </c>
      <c r="AR44" s="57">
        <f>'US Detail'!BB41+'US Detail'!CP41+'US Detail'!ED41+'US Detail'!FR41+'US Detail'!HF41+'US Detail'!IT41</f>
        <v>627</v>
      </c>
      <c r="AS44" s="57">
        <f>'US Detail'!F41</f>
        <v>668</v>
      </c>
      <c r="AT44" s="57">
        <f>'US Detail'!H41</f>
        <v>668</v>
      </c>
      <c r="AU44" s="57">
        <f>'US Detail'!J41</f>
        <v>759</v>
      </c>
      <c r="AV44" s="57">
        <f>'US Detail'!L41</f>
        <v>0</v>
      </c>
      <c r="AW44" s="57">
        <f>'US Detail'!N41</f>
        <v>0</v>
      </c>
      <c r="AX44" s="57">
        <f>'US Detail'!P41</f>
        <v>880</v>
      </c>
      <c r="AY44" s="57">
        <f>'US Detail'!R41</f>
        <v>0</v>
      </c>
      <c r="AZ44" s="57">
        <f>'US Detail'!T41</f>
        <v>514</v>
      </c>
      <c r="BA44" s="217">
        <f>(('SREB Detail'!U41*'SREB Detail'!V41)+('SREB Detail'!BI41*'SREB Detail'!BJ41)+('SREB Detail'!CW41*'SREB Detail'!CX41)+('SREB Detail'!EK41*'SREB Detail'!EL41)+('SREB Detail'!FY41*'SREB Detail'!FZ41)+('SREB Detail'!HM41*'SREB Detail'!HN41))/BZ44</f>
        <v>42625.656716417907</v>
      </c>
      <c r="BB44" s="218">
        <f>(('SREB Detail'!W41*'SREB Detail'!X41)+('SREB Detail'!BK41*'SREB Detail'!BL41)+('SREB Detail'!CY41*'SREB Detail'!CZ41)+('SREB Detail'!EM41*'SREB Detail'!EN41)+('SREB Detail'!GA41*'SREB Detail'!GB41)+('SREB Detail'!HO41*'SREB Detail'!HP41))/CA44</f>
        <v>44217.305555555555</v>
      </c>
      <c r="BC44" s="218">
        <f>(('SREB Detail'!Y41*'SREB Detail'!Z41)+('SREB Detail'!BM41*'SREB Detail'!BN41)+('SREB Detail'!DA41*'SREB Detail'!DB41)+('SREB Detail'!EO41*'SREB Detail'!EP41)+('SREB Detail'!GC41*'SREB Detail'!GD41)+('SREB Detail'!HQ41*'SREB Detail'!HR41))/CB44</f>
        <v>51358.927777777775</v>
      </c>
      <c r="BD44" s="218">
        <f>(('SREB Detail'!AA41*'SREB Detail'!AB41)+('SREB Detail'!BO41*'SREB Detail'!BP41)+('SREB Detail'!DC41*'SREB Detail'!DD41)+('SREB Detail'!EQ41*'SREB Detail'!ER41)+('SREB Detail'!GE41*'SREB Detail'!GF41)+('SREB Detail'!HS41*'SREB Detail'!HT41))/CC44</f>
        <v>51982.4375</v>
      </c>
      <c r="BE44" s="218">
        <f>(('SREB Detail'!AC41*'SREB Detail'!AD41)+('SREB Detail'!BQ41*'SREB Detail'!BR41)+('SREB Detail'!DE41*'SREB Detail'!DF41)+('SREB Detail'!ES41*'SREB Detail'!ET41)+('SREB Detail'!GG41*'SREB Detail'!GH41)+('SREB Detail'!HU41*'SREB Detail'!HV41))/CD44</f>
        <v>48336.885542168675</v>
      </c>
      <c r="BF44" s="218">
        <f>(('SREB Detail'!AE41*'SREB Detail'!AF41)+('SREB Detail'!BS41*'SREB Detail'!BT41)+('SREB Detail'!DG41*'SREB Detail'!DH41)+('SREB Detail'!EU41*'SREB Detail'!EV41)+('SREB Detail'!GI41*'SREB Detail'!GJ41)+('SREB Detail'!HW41*'SREB Detail'!HX41))/CE44</f>
        <v>51658.126126126124</v>
      </c>
      <c r="BG44" s="218">
        <f>(('SREB Detail'!AG41*'SREB Detail'!AH41)+('SREB Detail'!BU41*'SREB Detail'!BV41)+('SREB Detail'!DI41*'SREB Detail'!DJ41)+('SREB Detail'!EW41*'SREB Detail'!EX41)+('SREB Detail'!GK41*'SREB Detail'!GL41)+('SREB Detail'!HY41*'SREB Detail'!HZ41))/CF44</f>
        <v>55968.736363636366</v>
      </c>
      <c r="BH44" s="218">
        <f>(('SREB Detail'!AI41*'SREB Detail'!AJ41)+('SREB Detail'!BW41*'SREB Detail'!BX41)+('SREB Detail'!DK41*'SREB Detail'!DL41)+('SREB Detail'!EY41*'SREB Detail'!EZ41)+('SREB Detail'!GM41*'SREB Detail'!GN41)+('SREB Detail'!IA41*'SREB Detail'!IB41))/CG44</f>
        <v>58942.485000000001</v>
      </c>
      <c r="BI44" s="218">
        <f>(('SREB Detail'!AL41*'SREB Detail'!AK41)+('SREB Detail'!BZ41*'SREB Detail'!BY41)+('SREB Detail'!DN41*'SREB Detail'!DM41)+('SREB Detail'!FB41*'SREB Detail'!FA41)+('SREB Detail'!GP41*'SREB Detail'!GO41)+('SREB Detail'!ID41*'SREB Detail'!IC41))/CH44</f>
        <v>58565.657587548638</v>
      </c>
      <c r="BJ44" s="218">
        <f>(('SREB Detail'!AM41*'SREB Detail'!AN41)+('SREB Detail'!CA41*'SREB Detail'!CB41)+('SREB Detail'!DO41*'SREB Detail'!DP41)+('SREB Detail'!FC41*'SREB Detail'!FD41)+('SREB Detail'!GQ41*'SREB Detail'!GR41)+('SREB Detail'!IE41*'SREB Detail'!IF41))/CI44</f>
        <v>58683.91828793774</v>
      </c>
      <c r="BK44" s="218">
        <f>(('SREB Detail'!AO41*'SREB Detail'!AP41)+('SREB Detail'!CC41*'SREB Detail'!CD41)+('SREB Detail'!DQ41*'SREB Detail'!DR41)+('SREB Detail'!FE41*'SREB Detail'!FF41)+('SREB Detail'!GS41*'SREB Detail'!GT41)+('SREB Detail'!IG41*'SREB Detail'!IH41))/CJ44</f>
        <v>69662.159090909088</v>
      </c>
      <c r="BL44" s="218">
        <f>(('SREB Detail'!AQ41*'SREB Detail'!AR41)+('SREB Detail'!CE41*'SREB Detail'!CF41)+('SREB Detail'!DS41*'SREB Detail'!DT41)+('SREB Detail'!FG41*'SREB Detail'!FH41)+('SREB Detail'!GU41*'SREB Detail'!GV41)+('SREB Detail'!II41*'SREB Detail'!IJ41))/CK44</f>
        <v>64913.11848341232</v>
      </c>
      <c r="BM44" s="218">
        <f>(('SREB Detail'!AS41*'SREB Detail'!AT41)+('SREB Detail'!CG41*'SREB Detail'!CH41)+('SREB Detail'!DU41*'SREB Detail'!DV41)+('SREB Detail'!FI41*'SREB Detail'!FJ41)+('SREB Detail'!GW41*'SREB Detail'!GX41)+('SREB Detail'!IK41*'SREB Detail'!IL41))/CL44</f>
        <v>68458.360215053763</v>
      </c>
      <c r="BN44" s="57">
        <f>(('SREB Detail'!AU41*'SREB Detail'!AV41)+('SREB Detail'!CI41*'SREB Detail'!CJ41)+('SREB Detail'!DW41*'SREB Detail'!DX41)+('SREB Detail'!FK41*'SREB Detail'!FL41)+('SREB Detail'!GY41*'SREB Detail'!GZ41)+('SREB Detail'!IM41*'SREB Detail'!IN41))/CM44</f>
        <v>72476.241206030158</v>
      </c>
      <c r="BO44" s="218">
        <f>IF(CN44&gt;0,(('SREB Detail'!AX41*'SREB Detail'!AW41)+('SREB Detail'!CL41*'SREB Detail'!CK41)+('SREB Detail'!DZ41*'SREB Detail'!DY41)+('SREB Detail'!FN41*'SREB Detail'!FM41)+('SREB Detail'!HB41*'SREB Detail'!HA41)+('SREB Detail'!IP41*'SREB Detail'!IO41))/CN44,0)</f>
        <v>70428.118881118877</v>
      </c>
      <c r="BP44" s="218">
        <f>(('SREB Detail'!AY41*'SREB Detail'!AZ41)+('SREB Detail'!CM41*'SREB Detail'!CN41)+('SREB Detail'!EA41*'SREB Detail'!EB41)+('SREB Detail'!FO41*'SREB Detail'!FP41)+('SREB Detail'!HD41*'SREB Detail'!HB41)+('SREB Detail'!IR41*'SREB Detail'!IQ41))/CO44</f>
        <v>71085.64</v>
      </c>
      <c r="BQ44" s="218">
        <f>(('SREB Detail'!BB41*'SREB Detail'!BA41)+('SREB Detail'!CP41*'SREB Detail'!CO41)+('SREB Detail'!ED41*'SREB Detail'!EC41)+('SREB Detail'!FR41*'SREB Detail'!FQ41)+('SREB Detail'!HF41*'SREB Detail'!HE41)+('SREB Detail'!IS41*'SREB Detail'!IT41))/CP44</f>
        <v>75213.019801980205</v>
      </c>
      <c r="BR44" s="33">
        <f>'SREB Detail'!E41</f>
        <v>74584.61538461539</v>
      </c>
      <c r="BS44" s="33">
        <f>'SREB Detail'!G41</f>
        <v>74903.358757062146</v>
      </c>
      <c r="BT44" s="33">
        <f>'SREB Detail'!I41</f>
        <v>74056.147058823524</v>
      </c>
      <c r="BU44" s="33">
        <f>'SREB Detail'!K41</f>
        <v>0</v>
      </c>
      <c r="BV44" s="33">
        <f>'SREB Detail'!M41</f>
        <v>0</v>
      </c>
      <c r="BW44" s="33">
        <f>'SREB Detail'!O41</f>
        <v>73540.471428571429</v>
      </c>
      <c r="BX44" s="33">
        <f>'SREB Detail'!Q41</f>
        <v>0</v>
      </c>
      <c r="BY44" s="33">
        <f>'SREB Detail'!S41</f>
        <v>89615.608870967742</v>
      </c>
      <c r="BZ44" s="214">
        <f>'SREB Detail'!V41+'SREB Detail'!BJ41+'SREB Detail'!CX41+'SREB Detail'!EL41+'SREB Detail'!FZ41+'SREB Detail'!HN41</f>
        <v>134</v>
      </c>
      <c r="CA44" s="57">
        <f>'SREB Detail'!X41+'SREB Detail'!BL41+'SREB Detail'!CZ41+'SREB Detail'!EN41+'SREB Detail'!GB41+'SREB Detail'!HP41</f>
        <v>144</v>
      </c>
      <c r="CB44" s="57">
        <f>'SREB Detail'!Z41+'SREB Detail'!BN41+'SREB Detail'!DB41+'SREB Detail'!EP41+'SREB Detail'!GD41+'SREB Detail'!HR41</f>
        <v>180</v>
      </c>
      <c r="CC44" s="57">
        <f>'SREB Detail'!AB41+'SREB Detail'!BP41+'SREB Detail'!DD41+'SREB Detail'!ER41+'SREB Detail'!GF41+'SREB Detail'!HT41</f>
        <v>192</v>
      </c>
      <c r="CD44" s="57">
        <f>('SREB Detail'!AD41+'SREB Detail'!BR41+'SREB Detail'!DF41+'SREB Detail'!ET41+'SREB Detail'!GH41+'SREB Detail'!HV41)</f>
        <v>166</v>
      </c>
      <c r="CE44" s="57">
        <f>('SREB Detail'!AF41+'SREB Detail'!BT41+'SREB Detail'!DH41+'SREB Detail'!EV41+'SREB Detail'!GJ41+'SREB Detail'!HX41)</f>
        <v>222</v>
      </c>
      <c r="CF44" s="57">
        <f>('SREB Detail'!AH41+'SREB Detail'!BV41+'SREB Detail'!DJ41+'SREB Detail'!EX41+'SREB Detail'!GL41+'SREB Detail'!HZ41)</f>
        <v>220</v>
      </c>
      <c r="CG44" s="57">
        <f>('SREB Detail'!AJ41+'SREB Detail'!BX41+'SREB Detail'!DL41+'SREB Detail'!EZ41+'SREB Detail'!GN41+'SREB Detail'!IB41)</f>
        <v>200</v>
      </c>
      <c r="CH44" s="57">
        <f>('SREB Detail'!AL41+'SREB Detail'!BZ41+'SREB Detail'!DN41+'SREB Detail'!FB41+'SREB Detail'!GP41+'SREB Detail'!ID41)</f>
        <v>257</v>
      </c>
      <c r="CI44" s="57">
        <f>('SREB Detail'!AN41+'SREB Detail'!CB41+'SREB Detail'!DP41+'SREB Detail'!FD41+'SREB Detail'!GR41+'SREB Detail'!IF41)</f>
        <v>257</v>
      </c>
      <c r="CJ44" s="57">
        <f>('SREB Detail'!AP41+'SREB Detail'!CD41+'SREB Detail'!DR41+'SREB Detail'!FF41+'SREB Detail'!GT41+'SREB Detail'!IH41)</f>
        <v>132</v>
      </c>
      <c r="CK44" s="57">
        <f>('SREB Detail'!AR41+'SREB Detail'!CF41+'SREB Detail'!DT41+'SREB Detail'!FH41+'SREB Detail'!GV41+'SREB Detail'!IJ41)</f>
        <v>211</v>
      </c>
      <c r="CL44" s="57">
        <f>('SREB Detail'!AT41+'SREB Detail'!CH41+'SREB Detail'!DV41+'SREB Detail'!FJ41+'SREB Detail'!GX41+'SREB Detail'!IL41)</f>
        <v>186</v>
      </c>
      <c r="CM44" s="57">
        <f>('SREB Detail'!AV41+'SREB Detail'!CJ41+'SREB Detail'!DX41+'SREB Detail'!FL41+'SREB Detail'!GZ41+'SREB Detail'!IN41)</f>
        <v>199</v>
      </c>
      <c r="CN44" s="57">
        <f>'SREB Detail'!AX41+'SREB Detail'!CL41+'SREB Detail'!DZ41+'SREB Detail'!FN41+'SREB Detail'!HB41+'SREB Detail'!IP41</f>
        <v>143</v>
      </c>
      <c r="CO44" s="57">
        <f>'SREB Detail'!AZ41+'SREB Detail'!CN41+'SREB Detail'!EB41+'SREB Detail'!FP41+'SREB Detail'!HD41+'SREB Detail'!IR41</f>
        <v>275</v>
      </c>
      <c r="CP44" s="57">
        <f>'SREB Detail'!BB41+'SREB Detail'!CP41+'SREB Detail'!ED41+'SREB Detail'!FR41+'SREB Detail'!HF41+'SREB Detail'!IT41</f>
        <v>202</v>
      </c>
      <c r="CQ44" s="57">
        <f>'SREB Detail'!F41</f>
        <v>351</v>
      </c>
      <c r="CR44" s="57">
        <f>'SREB Detail'!H41</f>
        <v>354</v>
      </c>
      <c r="CS44" s="57">
        <f>'SREB Detail'!J41</f>
        <v>374</v>
      </c>
      <c r="CT44" s="57">
        <f>'SREB Detail'!L41</f>
        <v>0</v>
      </c>
      <c r="CU44" s="57">
        <f>'SREB Detail'!N41</f>
        <v>0</v>
      </c>
      <c r="CV44" s="57">
        <f>'SREB Detail'!P41</f>
        <v>420</v>
      </c>
      <c r="CW44" s="57">
        <f>'SREB Detail'!R41</f>
        <v>0</v>
      </c>
      <c r="CX44" s="57">
        <f>'SREB Detail'!T41</f>
        <v>248</v>
      </c>
      <c r="CY44" s="26">
        <f>'West Detail'!E41</f>
        <v>84879.109489051101</v>
      </c>
      <c r="CZ44" s="33">
        <f>'West Detail'!G41</f>
        <v>83180.290322580651</v>
      </c>
      <c r="DA44" s="33">
        <f>'West Detail'!I41</f>
        <v>80945.758620689652</v>
      </c>
      <c r="DB44" s="33">
        <f>'West Detail'!K41</f>
        <v>0</v>
      </c>
      <c r="DC44" s="33">
        <f>'West Detail'!M41</f>
        <v>0</v>
      </c>
      <c r="DD44" s="33">
        <f>'West Detail'!O41</f>
        <v>69393.430167597762</v>
      </c>
      <c r="DE44" s="33">
        <f>'West Detail'!Q41</f>
        <v>0</v>
      </c>
      <c r="DF44" s="33">
        <f>'West Detail'!S41</f>
        <v>84958.025641025641</v>
      </c>
      <c r="DG44" s="26">
        <f>'West Detail'!F41</f>
        <v>137</v>
      </c>
      <c r="DH44" s="33">
        <f>'West Detail'!H41</f>
        <v>155</v>
      </c>
      <c r="DI44" s="33">
        <f>'West Detail'!J41</f>
        <v>174</v>
      </c>
      <c r="DJ44" s="33">
        <f>'West Detail'!L41</f>
        <v>0</v>
      </c>
      <c r="DK44" s="33">
        <f>'West Detail'!N41</f>
        <v>0</v>
      </c>
      <c r="DL44" s="33">
        <f>'West Detail'!P41</f>
        <v>179</v>
      </c>
      <c r="DM44" s="33">
        <f>'West Detail'!R41</f>
        <v>0</v>
      </c>
      <c r="DN44" s="33">
        <f>'West Detail'!T41</f>
        <v>78</v>
      </c>
      <c r="DO44" s="26">
        <f>'Midwest Detail'!E41</f>
        <v>73498.571428571435</v>
      </c>
      <c r="DP44" s="33">
        <f>'Midwest Detail'!G41</f>
        <v>68533.274999999994</v>
      </c>
      <c r="DQ44" s="33">
        <f>'Midwest Detail'!I41</f>
        <v>74930.230769230766</v>
      </c>
      <c r="DR44" s="33">
        <f>'Midwest Detail'!K41</f>
        <v>0</v>
      </c>
      <c r="DS44" s="33">
        <f>'Midwest Detail'!M41</f>
        <v>0</v>
      </c>
      <c r="DT44" s="33">
        <f>'Midwest Detail'!O41</f>
        <v>81146.771186440674</v>
      </c>
      <c r="DU44" s="33">
        <f>'Midwest Detail'!Q41</f>
        <v>0</v>
      </c>
      <c r="DV44" s="33">
        <f>'Midwest Detail'!S41</f>
        <v>92000.225000000006</v>
      </c>
      <c r="DW44" s="378">
        <f>'Midwest Detail'!F41</f>
        <v>119</v>
      </c>
      <c r="DX44" s="379">
        <f>'Midwest Detail'!H41</f>
        <v>80</v>
      </c>
      <c r="DY44" s="379">
        <f>'Midwest Detail'!J41</f>
        <v>117</v>
      </c>
      <c r="DZ44" s="379">
        <f>'Midwest Detail'!L41</f>
        <v>0</v>
      </c>
      <c r="EA44" s="379">
        <f>'Midwest Detail'!N41</f>
        <v>0</v>
      </c>
      <c r="EB44" s="379">
        <f>'Midwest Detail'!P41</f>
        <v>118</v>
      </c>
      <c r="EC44" s="379">
        <f>'Midwest Detail'!R41</f>
        <v>0</v>
      </c>
      <c r="ED44" s="379">
        <f>'Midwest Detail'!T41</f>
        <v>80</v>
      </c>
      <c r="EE44" s="26">
        <f>'Northeast Detail'!E41</f>
        <v>82170.893939393936</v>
      </c>
      <c r="EF44" s="33">
        <f>'Northeast Detail'!G41</f>
        <v>87201.104477611938</v>
      </c>
      <c r="EG44" s="33">
        <f>'Northeast Detail'!I41</f>
        <v>88725.725000000006</v>
      </c>
      <c r="EH44" s="33">
        <f>'Northeast Detail'!K41</f>
        <v>0</v>
      </c>
      <c r="EI44" s="33">
        <f>'Northeast Detail'!M41</f>
        <v>0</v>
      </c>
      <c r="EJ44" s="33">
        <f>'Northeast Detail'!O41</f>
        <v>84693.552147239257</v>
      </c>
      <c r="EK44" s="33">
        <f>'Northeast Detail'!Q41</f>
        <v>0</v>
      </c>
      <c r="EL44" s="33">
        <f>'Northeast Detail'!S41</f>
        <v>101815.05504587156</v>
      </c>
      <c r="EM44" s="378">
        <f>'Northeast Detail'!F41</f>
        <v>66</v>
      </c>
      <c r="EN44" s="379">
        <f>'Northeast Detail'!H41</f>
        <v>67</v>
      </c>
      <c r="EO44" s="379">
        <f>'Northeast Detail'!J41</f>
        <v>80</v>
      </c>
      <c r="EP44" s="379">
        <f>'Northeast Detail'!L41</f>
        <v>0</v>
      </c>
      <c r="EQ44" s="379">
        <f>'Northeast Detail'!N41</f>
        <v>0</v>
      </c>
      <c r="ER44" s="379">
        <f>'Northeast Detail'!P41</f>
        <v>163</v>
      </c>
      <c r="ES44" s="379">
        <f>'Northeast Detail'!R41</f>
        <v>0</v>
      </c>
      <c r="ET44" s="379">
        <f>'Northeast Detail'!T41</f>
        <v>109</v>
      </c>
    </row>
    <row r="45" spans="1:150" s="146" customFormat="1">
      <c r="A45" s="143"/>
      <c r="B45" s="147" t="s">
        <v>100</v>
      </c>
      <c r="C45" s="143"/>
      <c r="D45" s="143"/>
      <c r="E45" s="143"/>
      <c r="F45" s="143"/>
      <c r="G45" s="143"/>
      <c r="H45" s="143"/>
      <c r="I45" s="145"/>
      <c r="J45" s="145"/>
      <c r="K45" s="145"/>
      <c r="L45" s="145"/>
      <c r="M45" s="145"/>
      <c r="N45" s="145"/>
      <c r="O45" s="145"/>
      <c r="P45" s="145"/>
      <c r="Q45" s="145"/>
      <c r="R45" s="145"/>
      <c r="S45" s="145"/>
      <c r="T45" s="28"/>
      <c r="U45" s="28"/>
      <c r="V45" s="28"/>
      <c r="W45" s="28"/>
      <c r="X45" s="28"/>
      <c r="Y45" s="28"/>
      <c r="Z45" s="28"/>
      <c r="AA45" s="28"/>
      <c r="AB45" s="143">
        <f>AB7+AB13+AB22+AB34+AB36+AB38+AB41+AB42+AB43+AB44</f>
        <v>120361</v>
      </c>
      <c r="AC45" s="143">
        <f t="shared" ref="AC45:AN45" si="28">AC7+AC13+AC22+AC34+AC36+AC38+AC41+AC42+AC43+AC44</f>
        <v>121520</v>
      </c>
      <c r="AD45" s="143">
        <f t="shared" si="28"/>
        <v>132725</v>
      </c>
      <c r="AE45" s="143">
        <f t="shared" si="28"/>
        <v>136340</v>
      </c>
      <c r="AF45" s="143">
        <f t="shared" si="28"/>
        <v>144949.5</v>
      </c>
      <c r="AG45" s="143">
        <f t="shared" si="28"/>
        <v>144256</v>
      </c>
      <c r="AH45" s="143">
        <f t="shared" si="28"/>
        <v>145815</v>
      </c>
      <c r="AI45" s="143">
        <f t="shared" si="28"/>
        <v>145001</v>
      </c>
      <c r="AJ45" s="143">
        <f t="shared" si="28"/>
        <v>148355</v>
      </c>
      <c r="AK45" s="143">
        <f t="shared" si="28"/>
        <v>146278</v>
      </c>
      <c r="AL45" s="143">
        <f t="shared" si="28"/>
        <v>56616</v>
      </c>
      <c r="AM45" s="143">
        <f t="shared" si="28"/>
        <v>112975</v>
      </c>
      <c r="AN45" s="145">
        <f t="shared" si="28"/>
        <v>51969</v>
      </c>
      <c r="AO45" s="145">
        <f t="shared" ref="AO45:AU45" si="29">AO7+AO13+AO22+AO34+AO36+AO38+AO41+AO42+AO43+AO44</f>
        <v>118771</v>
      </c>
      <c r="AP45" s="145">
        <f t="shared" si="29"/>
        <v>117818</v>
      </c>
      <c r="AQ45" s="145">
        <f t="shared" si="29"/>
        <v>124354</v>
      </c>
      <c r="AR45" s="145">
        <f t="shared" si="29"/>
        <v>127778</v>
      </c>
      <c r="AS45" s="145">
        <f t="shared" si="29"/>
        <v>123843</v>
      </c>
      <c r="AT45" s="145">
        <f t="shared" si="29"/>
        <v>120548</v>
      </c>
      <c r="AU45" s="145">
        <f t="shared" si="29"/>
        <v>128740</v>
      </c>
      <c r="AV45" s="145">
        <f t="shared" ref="AV45:AZ45" si="30">AV7+AV13+AV22+AV34+AV36+AV38+AV41+AV42+AV43+AV44</f>
        <v>0</v>
      </c>
      <c r="AW45" s="145">
        <f t="shared" si="30"/>
        <v>0</v>
      </c>
      <c r="AX45" s="145">
        <f t="shared" si="30"/>
        <v>138033</v>
      </c>
      <c r="AY45" s="145">
        <f t="shared" si="30"/>
        <v>0</v>
      </c>
      <c r="AZ45" s="145">
        <f t="shared" si="30"/>
        <v>100750</v>
      </c>
      <c r="BA45" s="143"/>
      <c r="BB45" s="143"/>
      <c r="BC45" s="143"/>
      <c r="BD45" s="143"/>
      <c r="BE45" s="143"/>
      <c r="BF45" s="145"/>
      <c r="BG45" s="145"/>
      <c r="BH45" s="145"/>
      <c r="BI45" s="145"/>
      <c r="BJ45" s="145"/>
      <c r="BK45" s="145"/>
      <c r="BL45" s="145"/>
      <c r="BM45" s="145"/>
      <c r="BN45" s="145"/>
      <c r="BO45" s="145"/>
      <c r="BP45" s="145"/>
      <c r="BQ45" s="145"/>
      <c r="BR45" s="145"/>
      <c r="BS45" s="145"/>
      <c r="BT45" s="145"/>
      <c r="BU45" s="145"/>
      <c r="BV45" s="145"/>
      <c r="BW45" s="145"/>
      <c r="BX45" s="145"/>
      <c r="BY45" s="145"/>
      <c r="BZ45" s="143">
        <f t="shared" ref="BZ45:CO45" si="31">BZ7+BZ13+BZ22+BZ34+BZ36+BZ38+BZ41+BZ42+BZ43+BZ44</f>
        <v>49877</v>
      </c>
      <c r="CA45" s="143">
        <f t="shared" si="31"/>
        <v>54676</v>
      </c>
      <c r="CB45" s="143">
        <f t="shared" si="31"/>
        <v>53682</v>
      </c>
      <c r="CC45" s="143">
        <f t="shared" si="31"/>
        <v>59288</v>
      </c>
      <c r="CD45" s="143">
        <f t="shared" si="31"/>
        <v>59811</v>
      </c>
      <c r="CE45" s="143">
        <f t="shared" si="31"/>
        <v>60869</v>
      </c>
      <c r="CF45" s="143">
        <f t="shared" si="31"/>
        <v>60400</v>
      </c>
      <c r="CG45" s="143">
        <f t="shared" si="31"/>
        <v>61316</v>
      </c>
      <c r="CH45" s="143">
        <f t="shared" si="31"/>
        <v>61057</v>
      </c>
      <c r="CI45" s="145">
        <f t="shared" si="31"/>
        <v>59829</v>
      </c>
      <c r="CJ45" s="143">
        <f t="shared" si="31"/>
        <v>25788</v>
      </c>
      <c r="CK45" s="143">
        <f t="shared" si="31"/>
        <v>51879</v>
      </c>
      <c r="CL45" s="143">
        <f t="shared" si="31"/>
        <v>51969</v>
      </c>
      <c r="CM45" s="143">
        <f t="shared" si="31"/>
        <v>53947</v>
      </c>
      <c r="CN45" s="143">
        <f t="shared" si="31"/>
        <v>52103</v>
      </c>
      <c r="CO45" s="143">
        <f t="shared" si="31"/>
        <v>57290</v>
      </c>
      <c r="CP45" s="143">
        <f>CP7+CP13+CP22+CP34+CP36+CP38+CP41+CP42+CP43+CP44</f>
        <v>56991</v>
      </c>
      <c r="CQ45" s="143">
        <f t="shared" ref="CQ45:CS45" si="32">CQ7+CQ13+CQ22+CQ34+CQ36+CQ38+CQ41+CQ42+CQ43+CQ44</f>
        <v>58673</v>
      </c>
      <c r="CR45" s="143">
        <f t="shared" si="32"/>
        <v>55685</v>
      </c>
      <c r="CS45" s="143">
        <f t="shared" si="32"/>
        <v>60611</v>
      </c>
      <c r="CT45" s="143">
        <f t="shared" ref="CT45:CX45" si="33">CT7+CT13+CT22+CT34+CT36+CT38+CT41+CT42+CT43+CT44</f>
        <v>0</v>
      </c>
      <c r="CU45" s="143">
        <f t="shared" si="33"/>
        <v>0</v>
      </c>
      <c r="CV45" s="143">
        <f t="shared" si="33"/>
        <v>68037</v>
      </c>
      <c r="CW45" s="143">
        <f t="shared" si="33"/>
        <v>0</v>
      </c>
      <c r="CX45" s="143">
        <f t="shared" si="33"/>
        <v>45908</v>
      </c>
      <c r="CY45" s="11"/>
      <c r="CZ45" s="11"/>
      <c r="DA45" s="11"/>
      <c r="DB45" s="11"/>
      <c r="DC45" s="11"/>
      <c r="DD45" s="11"/>
      <c r="DE45" s="11"/>
      <c r="DF45" s="11"/>
      <c r="DG45" s="143">
        <f>DG7+DG13+DG22+DG34+DG36+DG38+DG41+DG42+DG43+DG44</f>
        <v>16465</v>
      </c>
      <c r="DH45" s="143">
        <f>DH7+DH13+DH22+DH34+DH36+DH38+DH41+DH42+DH43+DH44</f>
        <v>16007</v>
      </c>
      <c r="DI45" s="143">
        <f>DI7+DI13+DI22+DI34+DI36+DI38+DI41+DI42+DI43+DI44</f>
        <v>17134</v>
      </c>
      <c r="DJ45" s="143">
        <f t="shared" ref="DJ45:DN45" si="34">DJ7+DJ13+DJ22+DJ34+DJ36+DJ38+DJ41+DJ42+DJ43+DJ44</f>
        <v>0</v>
      </c>
      <c r="DK45" s="143">
        <f t="shared" si="34"/>
        <v>0</v>
      </c>
      <c r="DL45" s="143">
        <f t="shared" si="34"/>
        <v>19008</v>
      </c>
      <c r="DM45" s="143">
        <f t="shared" si="34"/>
        <v>0</v>
      </c>
      <c r="DN45" s="143">
        <f t="shared" si="34"/>
        <v>14161</v>
      </c>
      <c r="DO45" s="11"/>
      <c r="DP45" s="11"/>
      <c r="DQ45" s="11"/>
      <c r="DR45" s="11"/>
      <c r="DS45" s="11"/>
      <c r="DT45" s="11"/>
      <c r="DU45" s="143"/>
      <c r="DV45" s="143"/>
      <c r="DW45" s="380">
        <f>DW7+DW13+DW22+DW34+DW36+DW38+DW41+DW42+DW43+DW44</f>
        <v>34231</v>
      </c>
      <c r="DX45" s="380">
        <f>DX7+DX13+DX22+DX34+DX36+DX38+DX41+DX42+DX43+DX44</f>
        <v>36139</v>
      </c>
      <c r="DY45" s="380">
        <f>DY7+DY13+DY22+DY34+DY36+DY38+DY41+DY42+DY43+DY44</f>
        <v>37808</v>
      </c>
      <c r="DZ45" s="380">
        <f t="shared" ref="DZ45:ED45" si="35">DZ7+DZ13+DZ22+DZ34+DZ36+DZ38+DZ41+DZ42+DZ43+DZ44</f>
        <v>0</v>
      </c>
      <c r="EA45" s="380">
        <f t="shared" si="35"/>
        <v>0</v>
      </c>
      <c r="EB45" s="380">
        <f t="shared" si="35"/>
        <v>36791</v>
      </c>
      <c r="EC45" s="143">
        <f t="shared" si="35"/>
        <v>0</v>
      </c>
      <c r="ED45" s="143">
        <f t="shared" si="35"/>
        <v>29799</v>
      </c>
      <c r="EE45" s="143"/>
      <c r="EF45" s="143"/>
      <c r="EG45" s="143"/>
      <c r="EH45" s="143"/>
      <c r="EI45" s="143"/>
      <c r="EJ45" s="143"/>
      <c r="EK45" s="143"/>
      <c r="EL45" s="143"/>
      <c r="EM45" s="380">
        <f>EM7+EM13+EM22+EM34+EM36+EM38+EM41+EM42+EM43+EM44</f>
        <v>13654</v>
      </c>
      <c r="EN45" s="380">
        <f>EN7+EN13+EN22+EN34+EN36+EN38+EN41+EN42+EN43+EN44</f>
        <v>12304</v>
      </c>
      <c r="EO45" s="380">
        <f>EO7+EO13+EO22+EO34+EO36+EO38+EO41+EO42+EO43+EO44</f>
        <v>12696</v>
      </c>
      <c r="EP45" s="380">
        <f t="shared" ref="EP45:ER45" si="36">EP7+EP13+EP22+EP34+EP36+EP38+EP41+EP42+EP43+EP44</f>
        <v>0</v>
      </c>
      <c r="EQ45" s="380">
        <f t="shared" si="36"/>
        <v>0</v>
      </c>
      <c r="ER45" s="380">
        <f t="shared" si="36"/>
        <v>13551</v>
      </c>
      <c r="ES45" s="380">
        <f t="shared" ref="ES45:ET45" si="37">ES7+ES13+ES22+ES34+ES36+ES38+ES41+ES42+ES43+ES44</f>
        <v>0</v>
      </c>
      <c r="ET45" s="380">
        <f t="shared" si="37"/>
        <v>10628</v>
      </c>
    </row>
    <row r="46" spans="1:150">
      <c r="A46" s="11"/>
      <c r="B46" s="94"/>
      <c r="C46" s="11"/>
      <c r="D46" s="11"/>
      <c r="E46" s="11"/>
      <c r="F46" s="11"/>
      <c r="G46" s="11"/>
      <c r="H46" s="11"/>
      <c r="I46" s="28"/>
      <c r="J46" s="28"/>
      <c r="K46" s="28"/>
      <c r="L46" s="28"/>
      <c r="M46" s="28"/>
      <c r="N46" s="28"/>
      <c r="O46" s="28"/>
      <c r="P46" s="28"/>
      <c r="Q46" s="28"/>
      <c r="R46" s="28"/>
      <c r="S46" s="28"/>
      <c r="T46" s="28"/>
      <c r="U46" s="28"/>
      <c r="V46" s="28"/>
      <c r="W46" s="28"/>
      <c r="X46" s="28"/>
      <c r="Y46" s="28"/>
      <c r="Z46" s="28"/>
      <c r="AA46" s="28"/>
      <c r="AB46" s="11"/>
      <c r="AC46" s="11"/>
      <c r="AD46" s="11"/>
      <c r="AE46" s="11"/>
      <c r="AF46" s="11"/>
      <c r="AG46" s="11"/>
      <c r="AH46" s="28"/>
      <c r="AI46" s="28"/>
      <c r="AJ46" s="28"/>
      <c r="AK46" s="28"/>
      <c r="AL46" s="28"/>
      <c r="AM46" s="28"/>
      <c r="AN46" s="28"/>
      <c r="AO46" s="28"/>
      <c r="AP46" s="28"/>
      <c r="AQ46" s="28"/>
      <c r="AR46" s="28"/>
      <c r="AS46" s="28"/>
      <c r="AT46" s="28"/>
      <c r="AU46" s="28"/>
      <c r="AV46" s="28"/>
      <c r="AW46" s="28"/>
      <c r="AX46" s="28"/>
      <c r="AY46" s="28"/>
      <c r="AZ46" s="28"/>
      <c r="BA46" s="11"/>
      <c r="BB46" s="11"/>
      <c r="BC46" s="11"/>
      <c r="BD46" s="11"/>
      <c r="BE46" s="11"/>
      <c r="BF46" s="28"/>
      <c r="BG46" s="28"/>
      <c r="BH46" s="28"/>
      <c r="BI46" s="28"/>
      <c r="BJ46" s="28"/>
      <c r="BK46" s="28"/>
      <c r="BL46" s="28"/>
      <c r="BM46" s="28"/>
      <c r="BN46" s="28"/>
      <c r="BO46" s="28"/>
      <c r="BP46" s="28"/>
      <c r="BQ46" s="28"/>
      <c r="BR46" s="28"/>
      <c r="BS46" s="28"/>
      <c r="BT46" s="28"/>
      <c r="BU46" s="28"/>
      <c r="BV46" s="28"/>
      <c r="BW46" s="28"/>
      <c r="BX46" s="28"/>
      <c r="BY46" s="28"/>
      <c r="BZ46" s="28"/>
      <c r="CA46" s="11"/>
      <c r="CB46" s="11"/>
      <c r="CC46" s="11"/>
      <c r="CD46" s="11"/>
      <c r="CE46" s="11"/>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row>
    <row r="47" spans="1:150">
      <c r="A47" s="11"/>
      <c r="B47"/>
      <c r="C47" s="11"/>
      <c r="D47" s="11"/>
      <c r="E47" s="11"/>
      <c r="F47" s="11"/>
      <c r="G47" s="11"/>
      <c r="H47" s="11"/>
      <c r="I47" s="28"/>
      <c r="J47" s="28"/>
      <c r="K47" s="28"/>
      <c r="L47" s="28"/>
      <c r="M47" s="28"/>
      <c r="N47" s="28"/>
      <c r="O47" s="28"/>
      <c r="P47" s="28"/>
      <c r="Q47" s="28"/>
      <c r="R47" s="28"/>
      <c r="S47" s="28"/>
      <c r="T47" s="28"/>
      <c r="U47" s="28"/>
      <c r="V47" s="28"/>
      <c r="W47" s="28"/>
      <c r="X47" s="28"/>
      <c r="Y47" s="28"/>
      <c r="Z47" s="28"/>
      <c r="AA47" s="28"/>
      <c r="AB47" s="11"/>
      <c r="AC47" s="11"/>
      <c r="AD47" s="11"/>
      <c r="AE47" s="11"/>
      <c r="AF47" s="11"/>
      <c r="AG47" s="11"/>
      <c r="AH47" s="28"/>
      <c r="AI47" s="28"/>
      <c r="AJ47" s="28"/>
      <c r="AK47" s="28"/>
      <c r="AL47" s="28"/>
      <c r="AM47" s="28"/>
      <c r="AN47" s="28"/>
      <c r="AO47" s="28"/>
      <c r="AP47" s="28"/>
      <c r="AQ47" s="28"/>
      <c r="AR47" s="28"/>
      <c r="AS47" s="28"/>
      <c r="AT47" s="28"/>
      <c r="AU47" s="28"/>
      <c r="AV47" s="28"/>
      <c r="AW47" s="28"/>
      <c r="AX47" s="28"/>
      <c r="AY47" s="28"/>
      <c r="AZ47" s="28"/>
      <c r="BA47" s="11"/>
      <c r="BB47" s="11"/>
      <c r="BC47" s="11"/>
      <c r="BD47" s="11"/>
      <c r="BE47" s="11"/>
      <c r="BF47" s="28"/>
      <c r="BG47" s="28"/>
      <c r="BH47" s="28"/>
      <c r="BI47" s="28"/>
      <c r="BJ47" s="28"/>
      <c r="BK47" s="28"/>
      <c r="BL47" s="28"/>
      <c r="BM47" s="28"/>
      <c r="BN47" s="28"/>
      <c r="BO47" s="28"/>
      <c r="BP47" s="28"/>
      <c r="BQ47" s="28"/>
      <c r="BR47" s="28" t="s">
        <v>135</v>
      </c>
      <c r="BS47" s="28"/>
      <c r="BT47" s="28"/>
      <c r="BU47" s="28"/>
      <c r="BV47" s="28"/>
      <c r="BW47" s="28"/>
      <c r="BX47" s="28"/>
      <c r="BY47" s="28"/>
      <c r="BZ47" s="28"/>
      <c r="CA47" s="11"/>
      <c r="CB47" s="11"/>
      <c r="CC47" s="11"/>
      <c r="CD47" s="11"/>
      <c r="CE47" s="11"/>
      <c r="CF47" s="28"/>
      <c r="CG47" s="28"/>
      <c r="CH47" s="28"/>
      <c r="CI47" s="28"/>
      <c r="CJ47" s="28"/>
      <c r="CK47" s="28"/>
      <c r="CL47" s="28"/>
      <c r="CM47" s="28"/>
      <c r="CN47" s="28"/>
      <c r="CO47" s="28"/>
      <c r="CP47" s="28"/>
      <c r="CQ47" s="28" t="s">
        <v>135</v>
      </c>
      <c r="CR47" s="28"/>
      <c r="CS47" s="28"/>
      <c r="CT47" s="28"/>
      <c r="CU47" s="28"/>
      <c r="CV47" s="28"/>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row>
    <row r="48" spans="1:150">
      <c r="A48" s="11"/>
      <c r="B48"/>
      <c r="C48" s="11"/>
      <c r="D48" s="11"/>
      <c r="E48" s="11"/>
      <c r="F48" s="11"/>
      <c r="G48" s="11"/>
      <c r="H48" s="11"/>
      <c r="I48" s="28"/>
      <c r="J48" s="28"/>
      <c r="K48" s="28"/>
      <c r="L48" s="28"/>
      <c r="M48" s="28"/>
      <c r="N48" s="28"/>
      <c r="O48" s="28"/>
      <c r="P48" s="28"/>
      <c r="Q48" s="28"/>
      <c r="R48" s="28"/>
      <c r="S48" s="28"/>
      <c r="T48" s="28"/>
      <c r="U48" s="28"/>
      <c r="V48" s="28"/>
      <c r="W48" s="28"/>
      <c r="X48" s="28"/>
      <c r="Y48" s="28"/>
      <c r="Z48" s="28"/>
      <c r="AA48" s="28"/>
      <c r="AB48" s="11"/>
      <c r="AC48" s="11"/>
      <c r="AD48" s="11"/>
      <c r="AE48" s="11"/>
      <c r="AF48" s="11"/>
      <c r="AG48" s="11"/>
      <c r="AH48" s="28"/>
      <c r="AI48" s="28"/>
      <c r="AJ48" s="28"/>
      <c r="AK48" s="28"/>
      <c r="AL48" s="28"/>
      <c r="AM48" s="28"/>
      <c r="AN48" s="28"/>
      <c r="AO48" s="28"/>
      <c r="AP48" s="28"/>
      <c r="AQ48" s="28"/>
      <c r="AR48" s="28"/>
      <c r="AS48" s="28"/>
      <c r="AT48" s="28"/>
      <c r="AU48" s="28"/>
      <c r="AV48" s="28"/>
      <c r="AW48" s="28"/>
      <c r="AX48" s="28"/>
      <c r="AY48" s="28"/>
      <c r="AZ48" s="28"/>
      <c r="BA48" s="11"/>
      <c r="BB48" s="11"/>
      <c r="BC48" s="11"/>
      <c r="BD48" s="11"/>
      <c r="BE48" s="11"/>
      <c r="BF48" s="28"/>
      <c r="BG48" s="28"/>
      <c r="BH48" s="28"/>
      <c r="BI48" s="28"/>
      <c r="BJ48" s="28"/>
      <c r="BK48" s="28"/>
      <c r="BL48" s="28"/>
      <c r="BM48" s="28"/>
      <c r="BN48" s="28"/>
      <c r="BO48" s="28"/>
      <c r="BP48" s="28"/>
      <c r="BQ48" s="28"/>
      <c r="BR48" s="28"/>
      <c r="BS48" s="28"/>
      <c r="BT48" s="28"/>
      <c r="BU48" s="28"/>
      <c r="BV48" s="28"/>
      <c r="BW48" s="28"/>
      <c r="BX48" s="28"/>
      <c r="BY48" s="28"/>
      <c r="BZ48" s="28"/>
      <c r="CA48" s="11"/>
      <c r="CB48" s="11"/>
      <c r="CC48" s="11"/>
      <c r="CD48" s="11"/>
      <c r="CE48" s="11"/>
      <c r="CF48" s="28"/>
      <c r="CG48" s="28"/>
      <c r="CH48" s="28"/>
      <c r="CI48" s="28"/>
      <c r="CJ48" s="28"/>
      <c r="CK48" s="28"/>
      <c r="CL48" s="28"/>
      <c r="CM48" s="28"/>
      <c r="CN48" s="28"/>
      <c r="CO48" s="28"/>
      <c r="CP48" s="28"/>
      <c r="CQ48" s="28"/>
      <c r="CR48" s="28"/>
      <c r="CS48" s="28"/>
      <c r="CT48" s="28"/>
      <c r="CU48" s="28"/>
      <c r="CV48" s="28"/>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row>
    <row r="49" spans="1:144">
      <c r="A49" s="11"/>
      <c r="B49"/>
      <c r="C49" s="11"/>
      <c r="D49" s="11"/>
      <c r="E49" s="11"/>
      <c r="F49" s="11"/>
      <c r="G49" s="11"/>
      <c r="H49" s="11"/>
      <c r="I49" s="28"/>
      <c r="J49" s="28"/>
      <c r="K49" s="28"/>
      <c r="L49" s="28"/>
      <c r="M49" s="28"/>
      <c r="N49" s="28"/>
      <c r="O49" s="28"/>
      <c r="P49" s="28"/>
      <c r="Q49" s="28"/>
      <c r="R49" s="28"/>
      <c r="S49" s="28"/>
      <c r="T49" s="28"/>
      <c r="U49" s="28"/>
      <c r="V49" s="28"/>
      <c r="W49" s="28"/>
      <c r="X49" s="28"/>
      <c r="Y49" s="28"/>
      <c r="Z49" s="28"/>
      <c r="AA49" s="28"/>
      <c r="AB49" s="11"/>
      <c r="AC49" s="11"/>
      <c r="AD49" s="11"/>
      <c r="AE49" s="11"/>
      <c r="AF49" s="11"/>
      <c r="AG49" s="11"/>
      <c r="AH49" s="28"/>
      <c r="AI49" s="28"/>
      <c r="AJ49" s="28"/>
      <c r="AK49" s="28"/>
      <c r="AL49" s="28"/>
      <c r="AM49" s="28"/>
      <c r="AN49" s="28"/>
      <c r="AO49" s="28"/>
      <c r="AP49" s="28"/>
      <c r="AQ49" s="28"/>
      <c r="AR49" s="28"/>
      <c r="AS49" s="28"/>
      <c r="AT49" s="28"/>
      <c r="AU49" s="28"/>
      <c r="AV49" s="28"/>
      <c r="AW49" s="28"/>
      <c r="AX49" s="28"/>
      <c r="AY49" s="28"/>
      <c r="AZ49" s="28"/>
      <c r="BA49" s="11"/>
      <c r="BB49" s="11"/>
      <c r="BC49" s="11"/>
      <c r="BD49" s="11"/>
      <c r="BE49" s="11"/>
      <c r="BF49" s="28"/>
      <c r="BG49" s="28"/>
      <c r="BH49" s="28"/>
      <c r="BI49" s="28"/>
      <c r="BJ49" s="28"/>
      <c r="BK49" s="28"/>
      <c r="BL49" s="28"/>
      <c r="BM49" s="28"/>
      <c r="BN49" s="28"/>
      <c r="BO49" s="28"/>
      <c r="BP49" s="28"/>
      <c r="BQ49" s="28"/>
      <c r="BR49" s="28"/>
      <c r="BS49" s="28"/>
      <c r="BT49" s="28"/>
      <c r="BU49" s="28"/>
      <c r="BV49" s="28"/>
      <c r="BW49" s="28"/>
      <c r="BX49" s="28"/>
      <c r="BY49" s="28"/>
      <c r="BZ49" s="28"/>
      <c r="CA49" s="11"/>
      <c r="CB49" s="11"/>
      <c r="CC49" s="11"/>
      <c r="CD49" s="11"/>
      <c r="CE49" s="11"/>
      <c r="CF49" s="28"/>
      <c r="CG49" s="28"/>
      <c r="CH49" s="28"/>
      <c r="CI49" s="28"/>
      <c r="CJ49" s="28"/>
      <c r="CK49" s="28"/>
      <c r="CL49" s="28"/>
      <c r="CM49" s="28"/>
      <c r="CN49" s="28"/>
      <c r="CO49" s="28"/>
      <c r="CP49" s="28"/>
      <c r="CQ49" s="28"/>
      <c r="CR49" s="28"/>
      <c r="CS49" s="28"/>
      <c r="CT49" s="28"/>
      <c r="CU49" s="28"/>
      <c r="CV49" s="28"/>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row>
    <row r="50" spans="1:144">
      <c r="A50" s="11"/>
      <c r="B50"/>
      <c r="C50" s="11"/>
      <c r="D50" s="11"/>
      <c r="E50" s="11"/>
      <c r="F50" s="11"/>
      <c r="G50" s="11"/>
      <c r="H50" s="11"/>
      <c r="I50" s="28"/>
      <c r="J50" s="28"/>
      <c r="K50" s="28"/>
      <c r="L50" s="28"/>
      <c r="M50" s="28"/>
      <c r="N50" s="28"/>
      <c r="O50" s="28"/>
      <c r="P50" s="28"/>
      <c r="Q50" s="28"/>
      <c r="R50" s="28"/>
      <c r="S50" s="28"/>
      <c r="T50" s="28"/>
      <c r="U50" s="28"/>
      <c r="V50" s="28"/>
      <c r="W50" s="28"/>
      <c r="X50" s="28"/>
      <c r="Y50" s="28"/>
      <c r="Z50" s="28"/>
      <c r="AA50" s="28"/>
      <c r="AB50" s="11"/>
      <c r="AC50" s="11"/>
      <c r="AD50" s="11"/>
      <c r="AE50" s="11"/>
      <c r="AF50" s="11"/>
      <c r="AG50" s="11"/>
      <c r="AH50" s="28"/>
      <c r="AI50" s="28"/>
      <c r="AJ50" s="28"/>
      <c r="AK50" s="28"/>
      <c r="AL50" s="28"/>
      <c r="AM50" s="28"/>
      <c r="AN50" s="28"/>
      <c r="AO50" s="28"/>
      <c r="AP50" s="28"/>
      <c r="AQ50" s="28"/>
      <c r="AR50" s="28"/>
      <c r="AS50" s="28"/>
      <c r="AT50" s="28"/>
      <c r="AU50" s="28"/>
      <c r="AV50" s="28"/>
      <c r="AW50" s="28"/>
      <c r="AX50" s="28"/>
      <c r="AY50" s="28"/>
      <c r="AZ50" s="28"/>
      <c r="BA50" s="11"/>
      <c r="BB50" s="11"/>
      <c r="BC50" s="11"/>
      <c r="BD50" s="11"/>
      <c r="BE50" s="11"/>
      <c r="BF50" s="28"/>
      <c r="BG50" s="28"/>
      <c r="BH50" s="28"/>
      <c r="BI50" s="28"/>
      <c r="BJ50" s="28"/>
      <c r="BK50" s="28"/>
      <c r="BL50" s="28"/>
      <c r="BM50" s="28"/>
      <c r="BN50" s="28"/>
      <c r="BO50" s="28"/>
      <c r="BP50" s="28"/>
      <c r="BQ50" s="28"/>
      <c r="BR50" s="28"/>
      <c r="BS50" s="28"/>
      <c r="BT50" s="28"/>
      <c r="BU50" s="28"/>
      <c r="BV50" s="28"/>
      <c r="BW50" s="28"/>
      <c r="BX50" s="28"/>
      <c r="BY50" s="28"/>
      <c r="BZ50" s="28"/>
      <c r="CA50" s="11"/>
      <c r="CB50" s="11"/>
      <c r="CC50" s="11"/>
      <c r="CD50" s="11"/>
      <c r="CE50" s="11"/>
      <c r="CF50" s="28"/>
      <c r="CG50" s="28"/>
      <c r="CH50" s="28"/>
      <c r="CI50" s="28"/>
      <c r="CJ50" s="28"/>
      <c r="CK50" s="28"/>
      <c r="CL50" s="28"/>
      <c r="CM50" s="28"/>
      <c r="CN50" s="28"/>
      <c r="CO50" s="28"/>
      <c r="CP50" s="28"/>
      <c r="CQ50" s="28"/>
      <c r="CR50" s="28"/>
      <c r="CS50" s="28"/>
      <c r="CT50" s="28"/>
      <c r="CU50" s="28"/>
      <c r="CV50" s="28"/>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row>
    <row r="51" spans="1:144">
      <c r="A51" s="11"/>
      <c r="B51"/>
      <c r="C51" s="11"/>
      <c r="D51" s="11"/>
      <c r="E51" s="11"/>
      <c r="F51" s="11"/>
      <c r="G51" s="11"/>
      <c r="H51" s="11"/>
      <c r="I51" s="28"/>
      <c r="J51" s="28"/>
      <c r="K51" s="28"/>
      <c r="L51" s="28"/>
      <c r="M51" s="28"/>
      <c r="N51" s="28"/>
      <c r="O51" s="28"/>
      <c r="P51" s="28"/>
      <c r="Q51" s="28"/>
      <c r="R51" s="28"/>
      <c r="S51" s="28"/>
      <c r="T51" s="28"/>
      <c r="U51" s="28"/>
      <c r="V51" s="28"/>
      <c r="W51" s="28"/>
      <c r="X51" s="28"/>
      <c r="Y51" s="28"/>
      <c r="Z51" s="28"/>
      <c r="AA51" s="28"/>
      <c r="AB51" s="11"/>
      <c r="AC51" s="11"/>
      <c r="AD51" s="11"/>
      <c r="AE51" s="11"/>
      <c r="AF51" s="11"/>
      <c r="AG51" s="11"/>
      <c r="AH51" s="28"/>
      <c r="AI51" s="28"/>
      <c r="AJ51" s="28"/>
      <c r="AK51" s="28"/>
      <c r="AL51" s="28"/>
      <c r="AM51" s="28"/>
      <c r="AN51" s="28"/>
      <c r="AO51" s="28"/>
      <c r="AP51" s="28"/>
      <c r="AQ51" s="28"/>
      <c r="AR51" s="28"/>
      <c r="AS51" s="28"/>
      <c r="AT51" s="28"/>
      <c r="AU51" s="28"/>
      <c r="AV51" s="28"/>
      <c r="AW51" s="28"/>
      <c r="AX51" s="28"/>
      <c r="AY51" s="28"/>
      <c r="AZ51" s="28"/>
      <c r="BA51" s="11"/>
      <c r="BB51" s="11"/>
      <c r="BC51" s="11"/>
      <c r="BD51" s="11"/>
      <c r="BE51" s="11"/>
      <c r="BF51" s="28"/>
      <c r="BG51" s="28"/>
      <c r="BH51" s="28"/>
      <c r="BI51" s="28"/>
      <c r="BJ51" s="28"/>
      <c r="BK51" s="28"/>
      <c r="BL51" s="28"/>
      <c r="BM51" s="28"/>
      <c r="BN51" s="28"/>
      <c r="BO51" s="28"/>
      <c r="BP51" s="28"/>
      <c r="BQ51" s="28"/>
      <c r="BR51" s="28"/>
      <c r="BS51" s="28"/>
      <c r="BT51" s="28"/>
      <c r="BU51" s="28"/>
      <c r="BV51" s="28"/>
      <c r="BW51" s="28"/>
      <c r="BX51" s="28"/>
      <c r="BY51" s="28"/>
      <c r="BZ51" s="28"/>
      <c r="CA51" s="11"/>
      <c r="CB51" s="11"/>
      <c r="CC51" s="11"/>
      <c r="CD51" s="11"/>
      <c r="CE51" s="11"/>
      <c r="CF51" s="28"/>
      <c r="CG51" s="28"/>
      <c r="CH51" s="28"/>
      <c r="CI51" s="28"/>
      <c r="CJ51" s="28"/>
      <c r="CK51" s="28"/>
      <c r="CL51" s="28"/>
      <c r="CM51" s="28"/>
      <c r="CN51" s="28"/>
      <c r="CO51" s="28"/>
      <c r="CP51" s="28"/>
      <c r="CQ51" s="28"/>
      <c r="CR51" s="28"/>
      <c r="CS51" s="28"/>
      <c r="CT51" s="28"/>
      <c r="CU51" s="28"/>
      <c r="CV51" s="28"/>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row>
    <row r="52" spans="1:144">
      <c r="A52" s="11"/>
      <c r="B52"/>
      <c r="C52" s="11"/>
      <c r="D52" s="11"/>
      <c r="E52" s="11"/>
      <c r="F52" s="11"/>
      <c r="G52" s="11"/>
      <c r="H52" s="11"/>
      <c r="I52" s="28"/>
      <c r="J52" s="28"/>
      <c r="K52" s="28"/>
      <c r="L52" s="28"/>
      <c r="M52" s="28"/>
      <c r="N52" s="28"/>
      <c r="O52" s="28"/>
      <c r="P52" s="28"/>
      <c r="Q52" s="28"/>
      <c r="R52" s="28"/>
      <c r="S52" s="28"/>
      <c r="T52" s="28"/>
      <c r="U52" s="28"/>
      <c r="V52" s="28"/>
      <c r="W52" s="28"/>
      <c r="X52" s="28"/>
      <c r="Y52" s="28"/>
      <c r="Z52" s="28"/>
      <c r="AA52" s="28"/>
      <c r="AB52" s="11"/>
      <c r="AC52" s="11"/>
      <c r="AD52" s="11"/>
      <c r="AE52" s="11"/>
      <c r="AF52" s="11"/>
      <c r="AG52" s="11"/>
      <c r="AH52" s="28"/>
      <c r="AI52" s="28"/>
      <c r="AJ52" s="28"/>
      <c r="AK52" s="28"/>
      <c r="AL52" s="28"/>
      <c r="AM52" s="28"/>
      <c r="AN52" s="28"/>
      <c r="AO52" s="28"/>
      <c r="AP52" s="28"/>
      <c r="AQ52" s="28"/>
      <c r="AR52" s="28"/>
      <c r="AS52" s="28"/>
      <c r="AT52" s="28"/>
      <c r="AU52" s="28"/>
      <c r="AV52" s="28"/>
      <c r="AW52" s="28"/>
      <c r="AX52" s="28"/>
      <c r="AY52" s="28"/>
      <c r="AZ52" s="28"/>
      <c r="BA52" s="11"/>
      <c r="BB52" s="11"/>
      <c r="BC52" s="11"/>
      <c r="BD52" s="11"/>
      <c r="BE52" s="11"/>
      <c r="BF52" s="28"/>
      <c r="BG52" s="28"/>
      <c r="BH52" s="28"/>
      <c r="BI52" s="28"/>
      <c r="BJ52" s="28"/>
      <c r="BK52" s="28"/>
      <c r="BL52" s="28"/>
      <c r="BM52" s="28"/>
      <c r="BN52" s="28"/>
      <c r="BO52" s="28"/>
      <c r="BP52" s="28"/>
      <c r="BQ52" s="28"/>
      <c r="BR52" s="28"/>
      <c r="BS52" s="28"/>
      <c r="BT52" s="28"/>
      <c r="BU52" s="28"/>
      <c r="BV52" s="28"/>
      <c r="BW52" s="28"/>
      <c r="BX52" s="28"/>
      <c r="BY52" s="28"/>
      <c r="BZ52" s="28"/>
      <c r="CA52" s="11"/>
      <c r="CB52" s="11"/>
      <c r="CC52" s="11"/>
      <c r="CD52" s="11"/>
      <c r="CE52" s="11"/>
      <c r="CF52" s="28"/>
      <c r="CG52" s="28"/>
      <c r="CH52" s="28"/>
      <c r="CI52" s="28"/>
      <c r="CJ52" s="28"/>
      <c r="CK52" s="28"/>
      <c r="CL52" s="28"/>
      <c r="CM52" s="28"/>
      <c r="CN52" s="28"/>
      <c r="CO52" s="28"/>
      <c r="CP52" s="28"/>
      <c r="CQ52" s="28"/>
      <c r="CR52" s="28"/>
      <c r="CS52" s="28"/>
      <c r="CT52" s="28"/>
      <c r="CU52" s="28"/>
      <c r="CV52" s="28"/>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row>
    <row r="53" spans="1:144">
      <c r="A53" s="11"/>
      <c r="B53"/>
      <c r="C53" s="11"/>
      <c r="D53" s="11"/>
      <c r="E53" s="11"/>
      <c r="F53" s="11"/>
      <c r="G53" s="11"/>
      <c r="H53" s="11"/>
      <c r="I53" s="28"/>
      <c r="J53" s="28"/>
      <c r="K53" s="28"/>
      <c r="L53" s="28"/>
      <c r="M53" s="28"/>
      <c r="N53" s="28"/>
      <c r="O53" s="28"/>
      <c r="P53" s="28"/>
      <c r="Q53" s="28"/>
      <c r="R53" s="28"/>
      <c r="S53" s="28"/>
      <c r="T53" s="28"/>
      <c r="U53" s="28"/>
      <c r="V53" s="28"/>
      <c r="W53" s="28"/>
      <c r="X53" s="28"/>
      <c r="Y53" s="28"/>
      <c r="Z53" s="28"/>
      <c r="AA53" s="28"/>
      <c r="AB53" s="11"/>
      <c r="AC53" s="11"/>
      <c r="AD53" s="11"/>
      <c r="AE53" s="11"/>
      <c r="AF53" s="11"/>
      <c r="AG53" s="11"/>
      <c r="AH53" s="28"/>
      <c r="AI53" s="28"/>
      <c r="AJ53" s="28"/>
      <c r="AK53" s="28"/>
      <c r="AL53" s="28"/>
      <c r="AM53" s="28"/>
      <c r="AN53" s="28"/>
      <c r="AO53" s="28"/>
      <c r="AP53" s="28"/>
      <c r="AQ53" s="28"/>
      <c r="AR53" s="28"/>
      <c r="AS53" s="28"/>
      <c r="AT53" s="28"/>
      <c r="AU53" s="28"/>
      <c r="AV53" s="28"/>
      <c r="AW53" s="28"/>
      <c r="AX53" s="28"/>
      <c r="AY53" s="28"/>
      <c r="AZ53" s="28"/>
      <c r="BA53" s="11"/>
      <c r="BB53" s="11"/>
      <c r="BC53" s="11"/>
      <c r="BD53" s="11"/>
      <c r="BE53" s="11"/>
      <c r="BF53" s="28"/>
      <c r="BG53" s="28"/>
      <c r="BH53" s="28"/>
      <c r="BI53" s="28"/>
      <c r="BJ53" s="28"/>
      <c r="BK53" s="28"/>
      <c r="BL53" s="28"/>
      <c r="BM53" s="28"/>
      <c r="BN53" s="28"/>
      <c r="BO53" s="28"/>
      <c r="BP53" s="28"/>
      <c r="BQ53" s="28"/>
      <c r="BR53" s="28"/>
      <c r="BS53" s="28"/>
      <c r="BT53" s="28"/>
      <c r="BU53" s="28"/>
      <c r="BV53" s="28"/>
      <c r="BW53" s="28"/>
      <c r="BX53" s="28"/>
      <c r="BY53" s="28"/>
      <c r="BZ53" s="28"/>
      <c r="CA53" s="11"/>
      <c r="CB53" s="11"/>
      <c r="CC53" s="11"/>
      <c r="CD53" s="11"/>
      <c r="CE53" s="11"/>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row>
    <row r="54" spans="1:144">
      <c r="A54" s="11"/>
      <c r="B54"/>
      <c r="C54" s="11"/>
      <c r="D54" s="11"/>
      <c r="E54" s="11"/>
      <c r="F54" s="11"/>
      <c r="G54" s="11"/>
      <c r="H54" s="11"/>
      <c r="I54" s="28"/>
      <c r="J54" s="28"/>
      <c r="K54" s="28"/>
      <c r="L54" s="28"/>
      <c r="M54" s="28"/>
      <c r="N54" s="28"/>
      <c r="O54" s="28"/>
      <c r="P54" s="28"/>
      <c r="Q54" s="28"/>
      <c r="R54" s="28"/>
      <c r="S54" s="28"/>
      <c r="T54" s="28"/>
      <c r="U54" s="28"/>
      <c r="V54" s="28"/>
      <c r="W54" s="28"/>
      <c r="X54" s="28"/>
      <c r="Y54" s="28"/>
      <c r="Z54" s="28"/>
      <c r="AA54" s="28"/>
      <c r="AB54" s="11"/>
      <c r="AC54" s="11"/>
      <c r="AD54" s="11"/>
      <c r="AE54" s="11"/>
      <c r="AF54" s="11"/>
      <c r="AG54" s="11"/>
      <c r="AH54" s="28"/>
      <c r="AI54" s="28"/>
      <c r="AJ54" s="28"/>
      <c r="AK54" s="28"/>
      <c r="AL54" s="28"/>
      <c r="AM54" s="28"/>
      <c r="AN54" s="28"/>
      <c r="AO54" s="28"/>
      <c r="AP54" s="28"/>
      <c r="AQ54" s="28"/>
      <c r="AR54" s="28"/>
      <c r="AS54" s="28"/>
      <c r="AT54" s="28"/>
      <c r="AU54" s="28"/>
      <c r="AV54" s="28"/>
      <c r="AW54" s="28"/>
      <c r="AX54" s="28"/>
      <c r="AY54" s="28"/>
      <c r="AZ54" s="28"/>
      <c r="BA54" s="11"/>
      <c r="BB54" s="11"/>
      <c r="BC54" s="11"/>
      <c r="BD54" s="11"/>
      <c r="BE54" s="11"/>
      <c r="BF54" s="28"/>
      <c r="BG54" s="28"/>
      <c r="BH54" s="28"/>
      <c r="BI54" s="28"/>
      <c r="BJ54" s="28"/>
      <c r="BK54" s="28"/>
      <c r="BL54" s="28"/>
      <c r="BM54" s="28"/>
      <c r="BN54" s="28"/>
      <c r="BO54" s="28"/>
      <c r="BP54" s="28"/>
      <c r="BQ54" s="28"/>
      <c r="BR54" s="28"/>
      <c r="BS54" s="28"/>
      <c r="BT54" s="28"/>
      <c r="BU54" s="28"/>
      <c r="BV54" s="28"/>
      <c r="BW54" s="28"/>
      <c r="BX54" s="28"/>
      <c r="BY54" s="28"/>
      <c r="BZ54" s="28"/>
      <c r="CA54" s="11"/>
      <c r="CB54" s="11"/>
      <c r="CC54" s="11"/>
      <c r="CD54" s="11"/>
      <c r="CE54" s="11"/>
      <c r="CF54" s="28"/>
      <c r="CG54" s="28"/>
      <c r="CH54" s="28"/>
      <c r="CI54" s="28"/>
      <c r="CJ54" s="28"/>
      <c r="CK54" s="28"/>
      <c r="CL54" s="28"/>
      <c r="CM54" s="28"/>
      <c r="CN54" s="28"/>
      <c r="CO54" s="28"/>
      <c r="CP54" s="28"/>
      <c r="CQ54" s="28"/>
      <c r="CR54" s="28"/>
      <c r="CS54" s="28"/>
      <c r="CT54" s="28"/>
      <c r="CU54" s="28"/>
      <c r="CV54" s="28"/>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row>
    <row r="55" spans="1:144">
      <c r="A55" s="11"/>
      <c r="B55"/>
      <c r="C55" s="11"/>
      <c r="D55" s="11"/>
      <c r="E55" s="11"/>
      <c r="F55" s="11"/>
      <c r="G55" s="11"/>
      <c r="H55" s="11"/>
      <c r="I55" s="28"/>
      <c r="J55" s="28"/>
      <c r="K55" s="28"/>
      <c r="L55" s="28"/>
      <c r="M55" s="28"/>
      <c r="N55" s="28"/>
      <c r="O55" s="28"/>
      <c r="P55" s="28"/>
      <c r="Q55" s="28"/>
      <c r="R55" s="28"/>
      <c r="S55" s="28"/>
      <c r="T55" s="28"/>
      <c r="U55" s="28"/>
      <c r="V55" s="28"/>
      <c r="W55" s="28"/>
      <c r="X55" s="28"/>
      <c r="Y55" s="28"/>
      <c r="Z55" s="28"/>
      <c r="AA55" s="28"/>
      <c r="AB55" s="11"/>
      <c r="AC55" s="11"/>
      <c r="AD55" s="11"/>
      <c r="AE55" s="11"/>
      <c r="AF55" s="11"/>
      <c r="AG55" s="11"/>
      <c r="AH55" s="28"/>
      <c r="AI55" s="28"/>
      <c r="AJ55" s="28"/>
      <c r="AK55" s="28"/>
      <c r="AL55" s="28"/>
      <c r="AM55" s="28"/>
      <c r="AN55" s="28"/>
      <c r="AO55" s="28"/>
      <c r="AP55" s="28"/>
      <c r="AQ55" s="28"/>
      <c r="AR55" s="28"/>
      <c r="AS55" s="28"/>
      <c r="AT55" s="28"/>
      <c r="AU55" s="28"/>
      <c r="AV55" s="28"/>
      <c r="AW55" s="28"/>
      <c r="AX55" s="28"/>
      <c r="AY55" s="28"/>
      <c r="AZ55" s="28"/>
      <c r="BA55" s="11"/>
      <c r="BB55" s="11"/>
      <c r="BC55" s="11"/>
      <c r="BD55" s="11"/>
      <c r="BE55" s="11"/>
      <c r="BF55" s="28"/>
      <c r="BG55" s="28"/>
      <c r="BH55" s="28"/>
      <c r="BI55" s="28"/>
      <c r="BJ55" s="28"/>
      <c r="BK55" s="28"/>
      <c r="BL55" s="28"/>
      <c r="BM55" s="28"/>
      <c r="BN55" s="28"/>
      <c r="BO55" s="28"/>
      <c r="BP55" s="28"/>
      <c r="BQ55" s="28"/>
      <c r="BR55" s="28"/>
      <c r="BS55" s="28"/>
      <c r="BT55" s="28"/>
      <c r="BU55" s="28"/>
      <c r="BV55" s="28"/>
      <c r="BW55" s="28"/>
      <c r="BX55" s="28"/>
      <c r="BY55" s="28"/>
      <c r="BZ55" s="28"/>
      <c r="CA55" s="11"/>
      <c r="CB55" s="11"/>
      <c r="CC55" s="11"/>
      <c r="CD55" s="11"/>
      <c r="CE55" s="11"/>
      <c r="CF55" s="28"/>
      <c r="CG55" s="28"/>
      <c r="CH55" s="28"/>
      <c r="CI55" s="28"/>
      <c r="CJ55" s="28"/>
      <c r="CK55" s="28"/>
      <c r="CL55" s="28"/>
      <c r="CM55" s="28"/>
      <c r="CN55" s="28"/>
      <c r="CO55" s="28"/>
      <c r="CP55" s="28"/>
      <c r="CQ55" s="28"/>
      <c r="CR55" s="28"/>
      <c r="CS55" s="28"/>
      <c r="CT55" s="28"/>
      <c r="CU55" s="28"/>
      <c r="CV55" s="28"/>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row>
    <row r="56" spans="1:144">
      <c r="A56" s="11"/>
      <c r="B56" s="11"/>
      <c r="C56" s="11"/>
      <c r="D56" s="11"/>
      <c r="E56" s="11"/>
      <c r="F56" s="11"/>
      <c r="G56" s="11"/>
      <c r="H56" s="11"/>
      <c r="I56" s="28"/>
      <c r="J56" s="28"/>
      <c r="K56" s="28"/>
      <c r="L56" s="28"/>
      <c r="M56" s="28"/>
      <c r="N56" s="28"/>
      <c r="O56" s="28"/>
      <c r="P56" s="28"/>
      <c r="Q56" s="28"/>
      <c r="R56" s="28"/>
      <c r="S56" s="28"/>
      <c r="T56" s="28"/>
      <c r="U56" s="28"/>
      <c r="V56" s="28"/>
      <c r="W56" s="28"/>
      <c r="X56" s="28"/>
      <c r="Y56" s="28"/>
      <c r="Z56" s="28"/>
      <c r="AA56" s="28"/>
      <c r="AB56" s="11"/>
      <c r="AC56" s="11"/>
      <c r="AD56" s="11"/>
      <c r="AE56" s="11"/>
      <c r="AF56" s="11"/>
      <c r="AG56" s="11"/>
      <c r="AH56" s="28"/>
      <c r="AI56" s="28"/>
      <c r="AJ56" s="28"/>
      <c r="AK56" s="28"/>
      <c r="AL56" s="28"/>
      <c r="AM56" s="28"/>
      <c r="AN56" s="28"/>
      <c r="AO56" s="28"/>
      <c r="AP56" s="28"/>
      <c r="AQ56" s="28"/>
      <c r="AR56" s="28"/>
      <c r="AS56" s="28"/>
      <c r="AT56" s="28"/>
      <c r="AU56" s="28"/>
      <c r="AV56" s="28"/>
      <c r="AW56" s="28"/>
      <c r="AX56" s="28"/>
      <c r="AY56" s="28"/>
      <c r="AZ56" s="28"/>
      <c r="BA56" s="11"/>
      <c r="BB56" s="11"/>
      <c r="BC56" s="11"/>
      <c r="BD56" s="11"/>
      <c r="BE56" s="11"/>
      <c r="BF56" s="28"/>
      <c r="BG56" s="28"/>
      <c r="BH56" s="28"/>
      <c r="BI56" s="28"/>
      <c r="BJ56" s="28"/>
      <c r="BK56" s="28"/>
      <c r="BL56" s="28"/>
      <c r="BM56" s="28"/>
      <c r="BN56" s="28"/>
      <c r="BO56" s="28"/>
      <c r="BP56" s="28"/>
      <c r="BQ56" s="28"/>
      <c r="BR56" s="28"/>
      <c r="BS56" s="28"/>
      <c r="BT56" s="28"/>
      <c r="BU56" s="28"/>
      <c r="BV56" s="28"/>
      <c r="BW56" s="28"/>
      <c r="BX56" s="28"/>
      <c r="BY56" s="28"/>
      <c r="BZ56" s="28"/>
      <c r="CA56" s="11"/>
      <c r="CB56" s="11"/>
      <c r="CC56" s="11"/>
      <c r="CD56" s="11"/>
      <c r="CE56" s="11"/>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row>
    <row r="57" spans="1:144">
      <c r="A57" s="11"/>
      <c r="B57" s="11"/>
      <c r="C57" s="11"/>
      <c r="D57" s="11"/>
      <c r="E57" s="11"/>
      <c r="F57" s="11"/>
      <c r="G57" s="11"/>
      <c r="H57" s="11"/>
      <c r="I57" s="28"/>
      <c r="J57" s="28"/>
      <c r="K57" s="28"/>
      <c r="L57" s="28"/>
      <c r="M57" s="28"/>
      <c r="N57" s="28"/>
      <c r="O57" s="28"/>
      <c r="P57" s="28"/>
      <c r="Q57" s="28"/>
      <c r="R57" s="28"/>
      <c r="S57" s="28"/>
      <c r="T57" s="28"/>
      <c r="U57" s="28"/>
      <c r="V57" s="28"/>
      <c r="W57" s="28"/>
      <c r="X57" s="28"/>
      <c r="Y57" s="28"/>
      <c r="Z57" s="28"/>
      <c r="AA57" s="28"/>
      <c r="AB57" s="11"/>
      <c r="AC57" s="11"/>
      <c r="AD57" s="11"/>
      <c r="AE57" s="11"/>
      <c r="AF57" s="11"/>
      <c r="AG57" s="11"/>
      <c r="AH57" s="28"/>
      <c r="AI57" s="28"/>
      <c r="AJ57" s="28"/>
      <c r="AK57" s="28"/>
      <c r="AL57" s="28"/>
      <c r="AM57" s="28"/>
      <c r="AN57" s="28"/>
      <c r="AO57" s="28"/>
      <c r="AP57" s="28"/>
      <c r="AQ57" s="28"/>
      <c r="AR57" s="28"/>
      <c r="AS57" s="28"/>
      <c r="AT57" s="28"/>
      <c r="AU57" s="28"/>
      <c r="AV57" s="28"/>
      <c r="AW57" s="28"/>
      <c r="AX57" s="28"/>
      <c r="AY57" s="28"/>
      <c r="AZ57" s="28"/>
      <c r="BA57" s="11"/>
      <c r="BB57" s="11"/>
      <c r="BC57" s="11"/>
      <c r="BD57" s="11"/>
      <c r="BE57" s="11"/>
      <c r="BF57" s="28"/>
      <c r="BG57" s="28"/>
      <c r="BH57" s="28"/>
      <c r="BI57" s="28"/>
      <c r="BJ57" s="28"/>
      <c r="BK57" s="28"/>
      <c r="BL57" s="28"/>
      <c r="BM57" s="28"/>
      <c r="BN57" s="28"/>
      <c r="BO57" s="28"/>
      <c r="BP57" s="28"/>
      <c r="BQ57" s="28"/>
      <c r="BR57" s="28"/>
      <c r="BS57" s="28"/>
      <c r="BT57" s="28"/>
      <c r="BU57" s="28"/>
      <c r="BV57" s="28"/>
      <c r="BW57" s="28"/>
      <c r="BX57" s="28"/>
      <c r="BY57" s="28"/>
      <c r="BZ57" s="28"/>
      <c r="CA57" s="11"/>
      <c r="CB57" s="11"/>
      <c r="CC57" s="11"/>
      <c r="CD57" s="11"/>
      <c r="CE57" s="11"/>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row>
    <row r="58" spans="1:144">
      <c r="A58" s="11"/>
      <c r="B58" s="11"/>
      <c r="C58" s="11"/>
      <c r="D58" s="11"/>
      <c r="E58" s="11"/>
      <c r="F58" s="11"/>
      <c r="G58" s="11"/>
      <c r="H58" s="11"/>
      <c r="I58" s="28"/>
      <c r="J58" s="28"/>
      <c r="K58" s="28"/>
      <c r="L58" s="28"/>
      <c r="M58" s="28"/>
      <c r="N58" s="28"/>
      <c r="O58" s="28"/>
      <c r="P58" s="28"/>
      <c r="Q58" s="28"/>
      <c r="R58" s="28"/>
      <c r="S58" s="28"/>
      <c r="T58" s="28"/>
      <c r="U58" s="28"/>
      <c r="V58" s="28"/>
      <c r="W58" s="28"/>
      <c r="X58" s="28"/>
      <c r="Y58" s="28"/>
      <c r="Z58" s="28"/>
      <c r="AA58" s="28"/>
      <c r="AB58" s="11"/>
      <c r="AC58" s="11"/>
      <c r="AD58" s="11"/>
      <c r="AE58" s="11"/>
      <c r="AF58" s="11"/>
      <c r="AG58" s="11"/>
      <c r="AH58" s="28"/>
      <c r="AI58" s="28"/>
      <c r="AJ58" s="28"/>
      <c r="AK58" s="28"/>
      <c r="AL58" s="28"/>
      <c r="AM58" s="28"/>
      <c r="AN58" s="28"/>
      <c r="AO58" s="28"/>
      <c r="AP58" s="28"/>
      <c r="AQ58" s="28"/>
      <c r="AR58" s="28"/>
      <c r="AS58" s="28"/>
      <c r="AT58" s="28"/>
      <c r="AU58" s="28"/>
      <c r="AV58" s="28"/>
      <c r="AW58" s="28"/>
      <c r="AX58" s="28"/>
      <c r="AY58" s="28"/>
      <c r="AZ58" s="28"/>
      <c r="BA58" s="11"/>
      <c r="BB58" s="11"/>
      <c r="BC58" s="11"/>
      <c r="BD58" s="11"/>
      <c r="BE58" s="11"/>
      <c r="BF58" s="11"/>
      <c r="BG58" s="11"/>
      <c r="BH58" s="11"/>
      <c r="BI58" s="11"/>
      <c r="BJ58" s="11"/>
      <c r="BK58" s="11"/>
      <c r="BL58" s="11"/>
      <c r="BM58" s="11"/>
      <c r="BN58" s="11"/>
      <c r="BO58" s="11"/>
      <c r="BP58" s="11"/>
      <c r="BQ58" s="28"/>
      <c r="BR58" s="28"/>
      <c r="BS58" s="28"/>
      <c r="BT58" s="28"/>
      <c r="BU58" s="28"/>
      <c r="BV58" s="28"/>
      <c r="BW58" s="28"/>
      <c r="BX58" s="28"/>
      <c r="BY58" s="28"/>
      <c r="BZ58" s="28"/>
      <c r="CA58" s="11"/>
      <c r="CB58" s="11"/>
      <c r="CC58" s="11"/>
      <c r="CD58" s="11"/>
      <c r="CE58" s="11"/>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row>
    <row r="59" spans="1:144" ht="12.75" customHeight="1">
      <c r="A59" s="11"/>
      <c r="B59" s="11"/>
      <c r="C59" s="11"/>
      <c r="D59" s="11"/>
      <c r="E59" s="11"/>
      <c r="F59" s="11"/>
      <c r="G59" s="11"/>
      <c r="H59" s="11"/>
      <c r="I59" s="28"/>
      <c r="J59" s="28"/>
      <c r="K59" s="28"/>
      <c r="L59" s="28"/>
      <c r="M59" s="28"/>
      <c r="N59" s="28"/>
      <c r="O59" s="28"/>
      <c r="P59" s="28"/>
      <c r="Q59" s="28"/>
      <c r="R59" s="28"/>
      <c r="S59" s="28"/>
      <c r="T59" s="28"/>
      <c r="U59" s="28"/>
      <c r="V59" s="28"/>
      <c r="W59" s="28"/>
      <c r="X59" s="28"/>
      <c r="Y59" s="28"/>
      <c r="Z59" s="28"/>
      <c r="AA59" s="28"/>
      <c r="AB59" s="11"/>
      <c r="AC59" s="11"/>
      <c r="AD59" s="11"/>
      <c r="AE59" s="11"/>
      <c r="AF59" s="11"/>
      <c r="AG59" s="11"/>
      <c r="AH59" s="28"/>
      <c r="AI59" s="28"/>
      <c r="AJ59" s="28"/>
      <c r="AK59" s="28"/>
      <c r="AL59" s="28"/>
      <c r="AM59" s="28"/>
      <c r="AN59" s="28"/>
      <c r="AO59" s="28"/>
      <c r="AP59" s="28"/>
      <c r="AQ59" s="28"/>
      <c r="AR59" s="28"/>
      <c r="AS59" s="28"/>
      <c r="AT59" s="28"/>
      <c r="AU59" s="28"/>
      <c r="AV59" s="28"/>
      <c r="AW59" s="28"/>
      <c r="AX59" s="28"/>
      <c r="AY59" s="28"/>
      <c r="AZ59" s="28"/>
      <c r="BA59" s="11"/>
      <c r="BB59" s="11"/>
      <c r="BC59" s="11"/>
      <c r="BD59" s="11"/>
      <c r="BE59" s="11"/>
      <c r="BF59" s="11"/>
      <c r="BG59" s="11"/>
      <c r="BH59" s="11"/>
      <c r="BI59" s="11"/>
      <c r="BJ59" s="11"/>
      <c r="BK59" s="11"/>
      <c r="BL59" s="11"/>
      <c r="BM59" s="11"/>
      <c r="BN59" s="11"/>
      <c r="BO59" s="11"/>
      <c r="BP59" s="11"/>
      <c r="BQ59" s="28"/>
      <c r="BR59" s="28"/>
      <c r="BS59" s="28"/>
      <c r="BT59" s="28"/>
      <c r="BU59" s="28"/>
      <c r="BV59" s="28"/>
      <c r="BW59" s="28"/>
      <c r="BX59" s="28"/>
      <c r="BY59" s="28"/>
      <c r="BZ59" s="28"/>
      <c r="CA59" s="11"/>
      <c r="CB59" s="11"/>
      <c r="CC59" s="11"/>
      <c r="CD59" s="11"/>
      <c r="CE59" s="11"/>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row>
    <row r="60" spans="1:144" ht="12.75" customHeight="1">
      <c r="A60" s="11"/>
      <c r="B60" s="11"/>
      <c r="C60" s="11"/>
      <c r="D60" s="11"/>
      <c r="E60" s="11"/>
      <c r="F60" s="11"/>
      <c r="G60" s="11"/>
      <c r="H60" s="11"/>
      <c r="I60" s="28"/>
      <c r="J60" s="28"/>
      <c r="K60" s="28"/>
      <c r="L60" s="28"/>
      <c r="M60" s="28"/>
      <c r="N60" s="28"/>
      <c r="O60" s="28"/>
      <c r="P60" s="28"/>
      <c r="Q60" s="28"/>
      <c r="R60" s="28"/>
      <c r="S60" s="28"/>
      <c r="T60" s="28"/>
      <c r="U60" s="28"/>
      <c r="V60" s="28"/>
      <c r="W60" s="28"/>
      <c r="X60" s="28"/>
      <c r="Y60" s="28"/>
      <c r="Z60" s="28"/>
      <c r="AA60" s="28"/>
      <c r="AB60" s="11"/>
      <c r="AC60" s="11"/>
      <c r="AD60" s="11"/>
      <c r="AE60" s="11"/>
      <c r="AF60" s="11"/>
      <c r="AG60" s="11"/>
      <c r="AH60" s="28"/>
      <c r="AI60" s="28"/>
      <c r="AJ60" s="28"/>
      <c r="AK60" s="28"/>
      <c r="AL60" s="28"/>
      <c r="AM60" s="28"/>
      <c r="AN60" s="28"/>
      <c r="AO60" s="28"/>
      <c r="AP60" s="28"/>
      <c r="AQ60" s="28"/>
      <c r="AR60" s="28"/>
      <c r="AS60" s="28"/>
      <c r="AT60" s="28"/>
      <c r="AU60" s="28"/>
      <c r="AV60" s="28"/>
      <c r="AW60" s="28"/>
      <c r="AX60" s="28"/>
      <c r="AY60" s="28"/>
      <c r="AZ60" s="28"/>
      <c r="BA60" s="11"/>
      <c r="BB60" s="11"/>
      <c r="BC60" s="11"/>
      <c r="BD60" s="11"/>
      <c r="BE60" s="11"/>
      <c r="BF60" s="11"/>
      <c r="BG60" s="11"/>
      <c r="BH60" s="11"/>
      <c r="BI60" s="11"/>
      <c r="BJ60" s="11"/>
      <c r="BK60" s="11"/>
      <c r="BL60" s="11"/>
      <c r="BM60" s="11"/>
      <c r="BN60" s="11"/>
      <c r="BO60" s="11"/>
      <c r="BP60" s="11"/>
      <c r="BQ60" s="28"/>
      <c r="BR60" s="28"/>
      <c r="BS60" s="28"/>
      <c r="BT60" s="28"/>
      <c r="BU60" s="28"/>
      <c r="BV60" s="28"/>
      <c r="BW60" s="28"/>
      <c r="BX60" s="28"/>
      <c r="BY60" s="28"/>
      <c r="BZ60" s="28"/>
      <c r="CA60" s="11"/>
      <c r="CB60" s="11"/>
      <c r="CC60" s="11"/>
      <c r="CD60" s="11"/>
      <c r="CE60" s="11"/>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row>
    <row r="61" spans="1:144" ht="12.75" customHeight="1">
      <c r="A61" s="11"/>
      <c r="B61" s="11"/>
      <c r="C61" s="11"/>
      <c r="D61" s="11"/>
      <c r="E61" s="11"/>
      <c r="F61" s="11"/>
      <c r="G61" s="11"/>
      <c r="H61" s="11"/>
      <c r="I61" s="28"/>
      <c r="J61" s="28"/>
      <c r="K61" s="28"/>
      <c r="L61" s="28"/>
      <c r="M61" s="28"/>
      <c r="N61" s="28"/>
      <c r="O61" s="28"/>
      <c r="P61" s="28"/>
      <c r="Q61" s="28"/>
      <c r="R61" s="28"/>
      <c r="S61" s="28"/>
      <c r="T61" s="28"/>
      <c r="U61" s="28"/>
      <c r="V61" s="28"/>
      <c r="W61" s="28"/>
      <c r="X61" s="28"/>
      <c r="Y61" s="28"/>
      <c r="Z61" s="28"/>
      <c r="AA61" s="28"/>
      <c r="AB61" s="11"/>
      <c r="AC61" s="11"/>
      <c r="AD61" s="11"/>
      <c r="AE61" s="11"/>
      <c r="AF61" s="11"/>
      <c r="AG61" s="11"/>
      <c r="AH61" s="28"/>
      <c r="AI61" s="28"/>
      <c r="AJ61" s="28"/>
      <c r="AK61" s="28"/>
      <c r="AL61" s="28"/>
      <c r="AM61" s="28"/>
      <c r="AN61" s="28"/>
      <c r="AO61" s="28"/>
      <c r="AP61" s="28"/>
      <c r="AQ61" s="28"/>
      <c r="AR61" s="28"/>
      <c r="AS61" s="28"/>
      <c r="AT61" s="28"/>
      <c r="AU61" s="28"/>
      <c r="AV61" s="28"/>
      <c r="AW61" s="28"/>
      <c r="AX61" s="28"/>
      <c r="AY61" s="28"/>
      <c r="AZ61" s="28"/>
      <c r="BA61" s="11"/>
      <c r="BB61" s="11"/>
      <c r="BC61" s="11"/>
      <c r="BD61" s="11"/>
      <c r="BE61" s="11"/>
      <c r="BF61" s="11"/>
      <c r="BG61" s="11"/>
      <c r="BH61" s="11"/>
      <c r="BI61" s="11"/>
      <c r="BJ61" s="11"/>
      <c r="BK61" s="11"/>
      <c r="BL61" s="11"/>
      <c r="BM61" s="11"/>
      <c r="BN61" s="11"/>
      <c r="BO61" s="11"/>
      <c r="BP61" s="11"/>
      <c r="BQ61" s="28"/>
      <c r="BR61" s="28"/>
      <c r="BS61" s="28"/>
      <c r="BT61" s="28"/>
      <c r="BU61" s="28"/>
      <c r="BV61" s="28"/>
      <c r="BW61" s="28"/>
      <c r="BX61" s="28"/>
      <c r="BY61" s="28"/>
      <c r="BZ61" s="28"/>
      <c r="CA61" s="11"/>
      <c r="CB61" s="11"/>
      <c r="CC61" s="11"/>
      <c r="CD61" s="11"/>
      <c r="CE61" s="11"/>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row>
    <row r="62" spans="1:144" ht="12.75" customHeight="1">
      <c r="A62" s="11"/>
      <c r="B62" s="11"/>
      <c r="C62" s="11"/>
      <c r="D62" s="11"/>
      <c r="E62" s="11"/>
      <c r="F62" s="11"/>
      <c r="G62" s="11"/>
      <c r="H62" s="11"/>
      <c r="I62" s="28"/>
      <c r="J62" s="28"/>
      <c r="K62" s="28"/>
      <c r="L62" s="28"/>
      <c r="M62" s="28"/>
      <c r="N62" s="28"/>
      <c r="O62" s="28"/>
      <c r="P62" s="28"/>
      <c r="Q62" s="28"/>
      <c r="R62" s="28"/>
      <c r="S62" s="28"/>
      <c r="T62" s="28"/>
      <c r="U62" s="28"/>
      <c r="V62" s="28"/>
      <c r="W62" s="28"/>
      <c r="X62" s="28"/>
      <c r="Y62" s="28"/>
      <c r="Z62" s="28"/>
      <c r="AA62" s="28"/>
      <c r="AB62" s="11"/>
      <c r="AC62" s="11"/>
      <c r="AD62" s="11"/>
      <c r="AE62" s="11"/>
      <c r="AF62" s="11"/>
      <c r="AG62" s="11"/>
      <c r="AH62" s="28"/>
      <c r="AI62" s="28"/>
      <c r="AJ62" s="28"/>
      <c r="AK62" s="28"/>
      <c r="AL62" s="28"/>
      <c r="AM62" s="28"/>
      <c r="AN62" s="28"/>
      <c r="AO62" s="28"/>
      <c r="AP62" s="28"/>
      <c r="AQ62" s="28"/>
      <c r="AR62" s="28"/>
      <c r="AS62" s="28"/>
      <c r="AT62" s="28"/>
      <c r="AU62" s="28"/>
      <c r="AV62" s="28"/>
      <c r="AW62" s="28"/>
      <c r="AX62" s="28"/>
      <c r="AY62" s="28"/>
      <c r="AZ62" s="28"/>
      <c r="BA62" s="11"/>
      <c r="BB62" s="11"/>
      <c r="BC62" s="11"/>
      <c r="BD62" s="11"/>
      <c r="BE62" s="11"/>
      <c r="BF62" s="11"/>
      <c r="BG62" s="11"/>
      <c r="BH62" s="11"/>
      <c r="BI62" s="11"/>
      <c r="BJ62" s="11"/>
      <c r="BK62" s="11"/>
      <c r="BL62" s="11"/>
      <c r="BM62" s="11"/>
      <c r="BN62" s="11"/>
      <c r="BO62" s="11"/>
      <c r="BP62" s="11"/>
      <c r="BQ62" s="28"/>
      <c r="BR62" s="28"/>
      <c r="BS62" s="28"/>
      <c r="BT62" s="28"/>
      <c r="BU62" s="28"/>
      <c r="BV62" s="28"/>
      <c r="BW62" s="28"/>
      <c r="BX62" s="28"/>
      <c r="BY62" s="28"/>
      <c r="BZ62" s="28"/>
      <c r="CA62" s="11"/>
      <c r="CB62" s="11"/>
      <c r="CC62" s="11"/>
      <c r="CD62" s="11"/>
      <c r="CE62" s="11"/>
      <c r="CF62" s="28"/>
      <c r="CG62" s="28"/>
      <c r="CH62" s="28"/>
      <c r="CI62" s="28"/>
      <c r="CJ62" s="28"/>
      <c r="CK62" s="28"/>
      <c r="CL62" s="28"/>
      <c r="CM62" s="28"/>
      <c r="CN62" s="28"/>
      <c r="CO62" s="28"/>
      <c r="CP62" s="28"/>
      <c r="CQ62" s="28"/>
      <c r="CR62" s="28"/>
      <c r="CS62" s="28"/>
      <c r="CT62" s="28"/>
      <c r="CU62" s="28"/>
      <c r="CV62" s="28"/>
      <c r="CW62" s="28"/>
      <c r="CX62" s="28"/>
      <c r="CY62" s="28"/>
      <c r="CZ62" s="28"/>
      <c r="DA62" s="28"/>
      <c r="DB62" s="28"/>
      <c r="DC62" s="28"/>
      <c r="DD62" s="28"/>
      <c r="DE62" s="28"/>
      <c r="DF62" s="28"/>
      <c r="DG62" s="28"/>
      <c r="DH62" s="28"/>
      <c r="DI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row>
    <row r="63" spans="1:144" ht="12.75" customHeight="1">
      <c r="A63" s="11"/>
      <c r="B63" s="11"/>
      <c r="C63" s="11"/>
      <c r="D63" s="11"/>
      <c r="E63" s="11"/>
      <c r="F63" s="11"/>
      <c r="G63" s="11"/>
      <c r="H63" s="11"/>
      <c r="I63" s="28"/>
      <c r="J63" s="28"/>
      <c r="K63" s="28"/>
      <c r="L63" s="28"/>
      <c r="M63" s="28"/>
      <c r="N63" s="28"/>
      <c r="O63" s="28"/>
      <c r="P63" s="28"/>
      <c r="Q63" s="28"/>
      <c r="R63" s="28"/>
      <c r="S63" s="28"/>
      <c r="T63" s="28"/>
      <c r="U63" s="28"/>
      <c r="V63" s="28"/>
      <c r="W63" s="28"/>
      <c r="X63" s="28"/>
      <c r="Y63" s="28"/>
      <c r="Z63" s="28"/>
      <c r="AA63" s="28"/>
      <c r="AB63" s="11"/>
      <c r="AC63" s="11"/>
      <c r="AD63" s="11"/>
      <c r="AE63" s="11"/>
      <c r="AF63" s="11"/>
      <c r="AG63" s="11"/>
      <c r="AH63" s="28"/>
      <c r="AI63" s="28"/>
      <c r="AJ63" s="28"/>
      <c r="AK63" s="28"/>
      <c r="AL63" s="28"/>
      <c r="AM63" s="28"/>
      <c r="AN63" s="28"/>
      <c r="AO63" s="28"/>
      <c r="AP63" s="28"/>
      <c r="AQ63" s="28"/>
      <c r="AR63" s="28"/>
      <c r="AS63" s="28"/>
      <c r="AT63" s="28"/>
      <c r="AU63" s="28"/>
      <c r="AV63" s="28"/>
      <c r="AW63" s="28"/>
      <c r="AX63" s="28"/>
      <c r="AY63" s="28"/>
      <c r="AZ63" s="28"/>
      <c r="BA63" s="11"/>
      <c r="BB63" s="11"/>
      <c r="BC63" s="11"/>
      <c r="BD63" s="11"/>
      <c r="BE63" s="11"/>
      <c r="BF63" s="11"/>
      <c r="BG63" s="11"/>
      <c r="BH63" s="11"/>
      <c r="BI63" s="11"/>
      <c r="BJ63" s="11"/>
      <c r="BK63" s="11"/>
      <c r="BL63" s="11"/>
      <c r="BM63" s="11"/>
      <c r="BN63" s="11"/>
      <c r="BO63" s="11"/>
      <c r="BP63" s="11"/>
      <c r="BQ63" s="28"/>
      <c r="BR63" s="28"/>
      <c r="BS63" s="28"/>
      <c r="BT63" s="28"/>
      <c r="BU63" s="28"/>
      <c r="BV63" s="28"/>
      <c r="BW63" s="28"/>
      <c r="BX63" s="28"/>
      <c r="BY63" s="28"/>
      <c r="BZ63" s="28"/>
      <c r="CA63" s="11"/>
      <c r="CB63" s="11"/>
      <c r="CC63" s="11"/>
      <c r="CD63" s="11"/>
      <c r="CE63" s="11"/>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row>
    <row r="64" spans="1:144">
      <c r="A64" s="11"/>
      <c r="B64" s="11"/>
      <c r="C64" s="11"/>
      <c r="D64" s="11"/>
      <c r="E64" s="11"/>
      <c r="F64" s="11"/>
      <c r="G64" s="11"/>
      <c r="H64" s="11"/>
      <c r="I64" s="28"/>
      <c r="J64" s="28"/>
      <c r="K64" s="28"/>
      <c r="L64" s="28"/>
      <c r="M64" s="28"/>
      <c r="N64" s="28"/>
      <c r="O64" s="28"/>
      <c r="P64" s="28"/>
      <c r="Q64" s="28"/>
      <c r="R64" s="28"/>
      <c r="S64" s="28"/>
      <c r="T64" s="28"/>
      <c r="U64" s="28"/>
      <c r="V64" s="28"/>
      <c r="W64" s="28"/>
      <c r="X64" s="28"/>
      <c r="Y64" s="28"/>
      <c r="Z64" s="28"/>
      <c r="AA64" s="28"/>
      <c r="AB64" s="11"/>
      <c r="AC64" s="11"/>
      <c r="AD64" s="11"/>
      <c r="AE64" s="11"/>
      <c r="AF64" s="11"/>
      <c r="AG64" s="11"/>
      <c r="AH64" s="28"/>
      <c r="AI64" s="28"/>
      <c r="AJ64" s="28"/>
      <c r="AK64" s="28"/>
      <c r="AL64" s="28"/>
      <c r="AM64" s="28"/>
      <c r="AN64" s="28"/>
      <c r="AO64" s="28"/>
      <c r="AP64" s="28"/>
      <c r="AQ64" s="28"/>
      <c r="AR64" s="28"/>
      <c r="AS64" s="28"/>
      <c r="AT64" s="28"/>
      <c r="AU64" s="28"/>
      <c r="AV64" s="28"/>
      <c r="AW64" s="28"/>
      <c r="AX64" s="28"/>
      <c r="AY64" s="28"/>
      <c r="AZ64" s="28"/>
      <c r="BA64" s="11"/>
      <c r="BB64" s="11"/>
      <c r="BC64" s="11"/>
      <c r="BD64" s="11"/>
      <c r="BE64" s="11"/>
      <c r="BF64" s="11"/>
      <c r="BG64" s="11"/>
      <c r="BH64" s="11"/>
      <c r="BI64" s="11"/>
      <c r="BJ64" s="11"/>
      <c r="BK64" s="11"/>
      <c r="BL64" s="11"/>
      <c r="BM64" s="11"/>
      <c r="BN64" s="11"/>
      <c r="BO64" s="11"/>
      <c r="BP64" s="11"/>
      <c r="BQ64" s="28"/>
      <c r="BR64" s="28"/>
      <c r="BS64" s="28"/>
      <c r="BT64" s="28"/>
      <c r="BU64" s="28"/>
      <c r="BV64" s="28"/>
      <c r="BW64" s="28"/>
      <c r="BX64" s="28"/>
      <c r="BY64" s="28"/>
      <c r="BZ64" s="28"/>
      <c r="CA64" s="11"/>
      <c r="CB64" s="11"/>
      <c r="CC64" s="11"/>
      <c r="CD64" s="11"/>
      <c r="CE64" s="11"/>
      <c r="CF64" s="28"/>
      <c r="CG64" s="28"/>
      <c r="CH64" s="28"/>
      <c r="CI64" s="28"/>
      <c r="CJ64" s="28"/>
      <c r="CK64" s="28"/>
      <c r="CL64" s="28"/>
      <c r="CM64" s="28"/>
      <c r="CN64" s="28"/>
      <c r="CO64" s="28"/>
      <c r="CP64" s="28"/>
      <c r="CQ64" s="28"/>
      <c r="CR64" s="28"/>
      <c r="CS64" s="28"/>
      <c r="CT64" s="28"/>
      <c r="CU64" s="28"/>
      <c r="CV64" s="28"/>
      <c r="CW64" s="28"/>
      <c r="CX64" s="28"/>
      <c r="CY64" s="28"/>
      <c r="CZ64" s="28"/>
      <c r="DA64" s="28"/>
      <c r="DB64" s="28"/>
      <c r="DC64" s="28"/>
      <c r="DD64" s="28"/>
      <c r="DE64" s="28"/>
      <c r="DF64" s="28"/>
      <c r="DG64" s="28"/>
      <c r="DH64" s="28"/>
      <c r="DI64" s="28"/>
      <c r="DJ64" s="28"/>
      <c r="DK64" s="28"/>
      <c r="DL64" s="28"/>
      <c r="DM64" s="28"/>
      <c r="DN64" s="28"/>
      <c r="DO64" s="28"/>
      <c r="DP64" s="28"/>
      <c r="DQ64" s="28"/>
      <c r="DR64" s="28"/>
      <c r="DS64" s="28"/>
      <c r="DT64" s="28"/>
      <c r="DU64" s="28"/>
      <c r="DV64" s="28"/>
      <c r="DW64" s="28"/>
      <c r="DX64" s="28"/>
      <c r="DY64" s="28"/>
      <c r="DZ64" s="28"/>
      <c r="EA64" s="28"/>
      <c r="EB64" s="28"/>
      <c r="EC64" s="28"/>
      <c r="ED64" s="28"/>
      <c r="EE64" s="28"/>
      <c r="EF64" s="28"/>
      <c r="EG64" s="28"/>
      <c r="EH64" s="28"/>
      <c r="EI64" s="28"/>
      <c r="EJ64" s="28"/>
      <c r="EK64" s="28"/>
      <c r="EL64" s="28"/>
      <c r="EM64" s="28"/>
      <c r="EN64" s="28"/>
    </row>
    <row r="65" spans="1:144" ht="12.75" customHeight="1">
      <c r="A65" s="11"/>
      <c r="B65" s="11"/>
      <c r="C65" s="11"/>
      <c r="D65" s="11"/>
      <c r="E65" s="11"/>
      <c r="F65" s="11"/>
      <c r="G65" s="11"/>
      <c r="H65" s="11"/>
      <c r="I65" s="28"/>
      <c r="J65" s="28"/>
      <c r="K65" s="28"/>
      <c r="L65" s="28"/>
      <c r="M65" s="28"/>
      <c r="N65" s="28"/>
      <c r="O65" s="28"/>
      <c r="P65" s="28"/>
      <c r="Q65" s="28"/>
      <c r="R65" s="28"/>
      <c r="S65" s="28"/>
      <c r="T65" s="28"/>
      <c r="U65" s="28"/>
      <c r="V65" s="28"/>
      <c r="W65" s="28"/>
      <c r="X65" s="28"/>
      <c r="Y65" s="28"/>
      <c r="Z65" s="28"/>
      <c r="AA65" s="28"/>
      <c r="AB65" s="11"/>
      <c r="AC65" s="11"/>
      <c r="AD65" s="11"/>
      <c r="AE65" s="11"/>
      <c r="AF65" s="11"/>
      <c r="AG65" s="11"/>
      <c r="AH65" s="28"/>
      <c r="AI65" s="28"/>
      <c r="AJ65" s="28"/>
      <c r="AK65" s="28"/>
      <c r="AL65" s="28"/>
      <c r="AM65" s="28"/>
      <c r="AN65" s="28"/>
      <c r="AO65" s="28"/>
      <c r="AP65" s="28"/>
      <c r="AQ65" s="28"/>
      <c r="AR65" s="28"/>
      <c r="AS65" s="28"/>
      <c r="AT65" s="28"/>
      <c r="AU65" s="28"/>
      <c r="AV65" s="28"/>
      <c r="AW65" s="28"/>
      <c r="AX65" s="28"/>
      <c r="AY65" s="28"/>
      <c r="AZ65" s="28"/>
      <c r="BA65" s="11"/>
      <c r="BB65" s="11"/>
      <c r="BC65" s="11"/>
      <c r="BD65" s="11"/>
      <c r="BE65" s="11"/>
      <c r="BF65" s="11"/>
      <c r="BG65" s="11"/>
      <c r="BH65" s="11"/>
      <c r="BI65" s="11"/>
      <c r="BJ65" s="11"/>
      <c r="BK65" s="11"/>
      <c r="BL65" s="11"/>
      <c r="BM65" s="11"/>
      <c r="BN65" s="11"/>
      <c r="BO65" s="11"/>
      <c r="BP65" s="11"/>
      <c r="BQ65" s="28"/>
      <c r="BR65" s="28"/>
      <c r="BS65" s="28"/>
      <c r="BT65" s="28"/>
      <c r="BU65" s="28"/>
      <c r="BV65" s="28"/>
      <c r="BW65" s="28"/>
      <c r="BX65" s="28"/>
      <c r="BY65" s="28"/>
      <c r="BZ65" s="28"/>
      <c r="CA65" s="11"/>
      <c r="CB65" s="11"/>
      <c r="CC65" s="11"/>
      <c r="CD65" s="11"/>
      <c r="CE65" s="11"/>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row>
    <row r="66" spans="1:144" ht="12.75" customHeight="1">
      <c r="A66" s="11"/>
      <c r="B66" s="11"/>
      <c r="C66" s="11"/>
      <c r="D66" s="11"/>
      <c r="E66" s="11"/>
      <c r="F66" s="11"/>
      <c r="G66" s="11"/>
      <c r="H66" s="11"/>
      <c r="I66" s="28"/>
      <c r="J66" s="28"/>
      <c r="K66" s="28"/>
      <c r="L66" s="28"/>
      <c r="M66" s="28"/>
      <c r="N66" s="28"/>
      <c r="O66" s="28"/>
      <c r="P66" s="28"/>
      <c r="Q66" s="28"/>
      <c r="R66" s="28"/>
      <c r="S66" s="28"/>
      <c r="T66" s="28"/>
      <c r="U66" s="28"/>
      <c r="V66" s="28"/>
      <c r="W66" s="28"/>
      <c r="X66" s="28"/>
      <c r="Y66" s="28"/>
      <c r="Z66" s="28"/>
      <c r="AA66" s="28"/>
      <c r="AB66" s="11"/>
      <c r="AC66" s="11"/>
      <c r="AD66" s="11"/>
      <c r="AE66" s="11"/>
      <c r="AF66" s="11"/>
      <c r="AG66" s="11"/>
      <c r="AH66" s="28"/>
      <c r="AI66" s="28"/>
      <c r="AJ66" s="28"/>
      <c r="AK66" s="28"/>
      <c r="AL66" s="28"/>
      <c r="AM66" s="28"/>
      <c r="AN66" s="28"/>
      <c r="AO66" s="28"/>
      <c r="AP66" s="28"/>
      <c r="AQ66" s="28"/>
      <c r="AR66" s="28"/>
      <c r="AS66" s="28"/>
      <c r="AT66" s="28"/>
      <c r="AU66" s="28"/>
      <c r="AV66" s="28"/>
      <c r="AW66" s="28"/>
      <c r="AX66" s="28"/>
      <c r="AY66" s="28"/>
      <c r="AZ66" s="28"/>
      <c r="BA66" s="11"/>
      <c r="BB66" s="11"/>
      <c r="BC66" s="11"/>
      <c r="BD66" s="11"/>
      <c r="BE66" s="11"/>
      <c r="BF66" s="11"/>
      <c r="BG66" s="11"/>
      <c r="BH66" s="11"/>
      <c r="BI66" s="11"/>
      <c r="BJ66" s="11"/>
      <c r="BK66" s="11"/>
      <c r="BL66" s="11"/>
      <c r="BM66" s="11"/>
      <c r="BN66" s="11"/>
      <c r="BO66" s="11"/>
      <c r="BP66" s="11"/>
      <c r="BQ66" s="28"/>
      <c r="BR66" s="28"/>
      <c r="BS66" s="28"/>
      <c r="BT66" s="28"/>
      <c r="BU66" s="28"/>
      <c r="BV66" s="28"/>
      <c r="BW66" s="28"/>
      <c r="BX66" s="28"/>
      <c r="BY66" s="28"/>
      <c r="BZ66" s="28"/>
      <c r="CA66" s="11"/>
      <c r="CB66" s="11"/>
      <c r="CC66" s="11"/>
      <c r="CD66" s="11"/>
      <c r="CE66" s="11"/>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row>
    <row r="67" spans="1:144" ht="12.75" customHeight="1">
      <c r="A67" s="11"/>
      <c r="B67" s="11"/>
      <c r="C67" s="11"/>
      <c r="D67" s="11"/>
      <c r="E67" s="11"/>
      <c r="F67" s="11"/>
      <c r="G67" s="11"/>
      <c r="H67" s="11"/>
      <c r="I67" s="28"/>
      <c r="J67" s="28"/>
      <c r="K67" s="28"/>
      <c r="L67" s="28"/>
      <c r="M67" s="28"/>
      <c r="N67" s="28"/>
      <c r="O67" s="28"/>
      <c r="P67" s="28"/>
      <c r="Q67" s="28"/>
      <c r="R67" s="28"/>
      <c r="S67" s="28"/>
      <c r="T67" s="28"/>
      <c r="U67" s="28"/>
      <c r="V67" s="28"/>
      <c r="W67" s="28"/>
      <c r="X67" s="28"/>
      <c r="Y67" s="28"/>
      <c r="Z67" s="28"/>
      <c r="AA67" s="28"/>
      <c r="AB67" s="11"/>
      <c r="AC67" s="11"/>
      <c r="AD67" s="11"/>
      <c r="AE67" s="11"/>
      <c r="AF67" s="11"/>
      <c r="AG67" s="11"/>
      <c r="AH67" s="28"/>
      <c r="AI67" s="28"/>
      <c r="AJ67" s="28"/>
      <c r="AK67" s="28"/>
      <c r="AL67" s="28"/>
      <c r="AM67" s="28"/>
      <c r="AN67" s="28"/>
      <c r="AO67" s="28"/>
      <c r="AP67" s="28"/>
      <c r="AQ67" s="28"/>
      <c r="AR67" s="28"/>
      <c r="AS67" s="28"/>
      <c r="AT67" s="28"/>
      <c r="AU67" s="28"/>
      <c r="AV67" s="28"/>
      <c r="AW67" s="28"/>
      <c r="AX67" s="28"/>
      <c r="AY67" s="28"/>
      <c r="AZ67" s="28"/>
      <c r="BA67" s="11"/>
      <c r="BB67" s="11"/>
      <c r="BC67" s="11"/>
      <c r="BD67" s="11"/>
      <c r="BE67" s="11"/>
      <c r="BF67" s="11"/>
      <c r="BG67" s="11"/>
      <c r="BH67" s="11"/>
      <c r="BI67" s="11"/>
      <c r="BJ67" s="11"/>
      <c r="BK67" s="11"/>
      <c r="BL67" s="11"/>
      <c r="BM67" s="11"/>
      <c r="BN67" s="11"/>
      <c r="BO67" s="11"/>
      <c r="BP67" s="11"/>
      <c r="BQ67" s="28"/>
      <c r="BR67" s="28"/>
      <c r="BS67" s="28"/>
      <c r="BT67" s="28"/>
      <c r="BU67" s="28"/>
      <c r="BV67" s="28"/>
      <c r="BW67" s="28"/>
      <c r="BX67" s="28"/>
      <c r="BY67" s="28"/>
      <c r="BZ67" s="28"/>
      <c r="CA67" s="11"/>
      <c r="CB67" s="11"/>
      <c r="CC67" s="11"/>
      <c r="CD67" s="11"/>
      <c r="CE67" s="11"/>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row>
    <row r="68" spans="1:144" ht="12.75" customHeight="1">
      <c r="A68" s="11"/>
      <c r="B68" s="11"/>
      <c r="C68" s="11"/>
      <c r="D68" s="11"/>
      <c r="E68" s="11"/>
      <c r="F68" s="11"/>
      <c r="G68" s="11"/>
      <c r="H68" s="11"/>
      <c r="I68" s="28"/>
      <c r="J68" s="28"/>
      <c r="K68" s="28"/>
      <c r="L68" s="28"/>
      <c r="M68" s="28"/>
      <c r="N68" s="28"/>
      <c r="O68" s="28"/>
      <c r="P68" s="28"/>
      <c r="Q68" s="28"/>
      <c r="R68" s="28"/>
      <c r="S68" s="28"/>
      <c r="T68" s="28"/>
      <c r="U68" s="28"/>
      <c r="V68" s="28"/>
      <c r="W68" s="28"/>
      <c r="X68" s="28"/>
      <c r="Y68" s="28"/>
      <c r="Z68" s="28"/>
      <c r="AA68" s="28"/>
      <c r="AB68" s="11"/>
      <c r="AC68" s="11"/>
      <c r="AD68" s="11"/>
      <c r="AE68" s="11"/>
      <c r="AF68" s="11"/>
      <c r="AG68" s="11"/>
      <c r="AH68" s="28"/>
      <c r="AI68" s="28"/>
      <c r="AJ68" s="28"/>
      <c r="AK68" s="28"/>
      <c r="AL68" s="28"/>
      <c r="AM68" s="28"/>
      <c r="AN68" s="28"/>
      <c r="AO68" s="28"/>
      <c r="AP68" s="28"/>
      <c r="AQ68" s="28"/>
      <c r="AR68" s="28"/>
      <c r="AS68" s="28"/>
      <c r="AT68" s="28"/>
      <c r="AU68" s="28"/>
      <c r="AV68" s="28"/>
      <c r="AW68" s="28"/>
      <c r="AX68" s="28"/>
      <c r="AY68" s="28"/>
      <c r="AZ68" s="28"/>
      <c r="BA68" s="11"/>
      <c r="BB68" s="11"/>
      <c r="BC68" s="11"/>
      <c r="BD68" s="11"/>
      <c r="BE68" s="11"/>
      <c r="BF68" s="11"/>
      <c r="BG68" s="11"/>
      <c r="BH68" s="11"/>
      <c r="BI68" s="11"/>
      <c r="BJ68" s="11"/>
      <c r="BK68" s="11"/>
      <c r="BL68" s="11"/>
      <c r="BM68" s="11"/>
      <c r="BN68" s="11"/>
      <c r="BO68" s="11"/>
      <c r="BP68" s="11"/>
      <c r="BQ68" s="28"/>
      <c r="BR68" s="28"/>
      <c r="BS68" s="28"/>
      <c r="BT68" s="28"/>
      <c r="BU68" s="28"/>
      <c r="BV68" s="28"/>
      <c r="BW68" s="28"/>
      <c r="BX68" s="28"/>
      <c r="BY68" s="28"/>
      <c r="BZ68" s="28"/>
      <c r="CA68" s="11"/>
      <c r="CB68" s="11"/>
      <c r="CC68" s="11"/>
      <c r="CD68" s="11"/>
      <c r="CE68" s="11"/>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row>
    <row r="69" spans="1:144">
      <c r="A69" s="11"/>
      <c r="B69" s="11"/>
      <c r="C69" s="11"/>
      <c r="D69" s="11"/>
      <c r="E69" s="11"/>
      <c r="F69" s="11"/>
      <c r="G69" s="11"/>
      <c r="H69" s="11"/>
      <c r="I69" s="28"/>
      <c r="J69" s="28"/>
      <c r="K69" s="28"/>
      <c r="L69" s="28"/>
      <c r="M69" s="28"/>
      <c r="N69" s="28"/>
      <c r="O69" s="28"/>
      <c r="P69" s="28"/>
      <c r="Q69" s="28"/>
      <c r="R69" s="28"/>
      <c r="S69" s="28"/>
      <c r="T69" s="28"/>
      <c r="U69" s="28"/>
      <c r="V69" s="28"/>
      <c r="W69" s="28"/>
      <c r="X69" s="28"/>
      <c r="Y69" s="28"/>
      <c r="Z69" s="28"/>
      <c r="AA69" s="28"/>
      <c r="AB69" s="11"/>
      <c r="AC69" s="11"/>
      <c r="AD69" s="11"/>
      <c r="AE69" s="11"/>
      <c r="AF69" s="11"/>
      <c r="AG69" s="11"/>
      <c r="AH69" s="28"/>
      <c r="AI69" s="28"/>
      <c r="AJ69" s="28"/>
      <c r="AK69" s="28"/>
      <c r="AL69" s="28"/>
      <c r="AM69" s="28"/>
      <c r="AN69" s="28"/>
      <c r="AO69" s="28"/>
      <c r="AP69" s="28"/>
      <c r="AQ69" s="28"/>
      <c r="AR69" s="28"/>
      <c r="AS69" s="28"/>
      <c r="AT69" s="28"/>
      <c r="AU69" s="28"/>
      <c r="AV69" s="28"/>
      <c r="AW69" s="28"/>
      <c r="AX69" s="28"/>
      <c r="AY69" s="28"/>
      <c r="AZ69" s="28"/>
      <c r="BA69" s="11"/>
      <c r="BB69" s="11"/>
      <c r="BC69" s="11"/>
      <c r="BD69" s="11"/>
      <c r="BE69" s="11"/>
      <c r="BF69" s="11"/>
      <c r="BG69" s="11"/>
      <c r="BH69" s="11"/>
      <c r="BI69" s="11"/>
      <c r="BJ69" s="11"/>
      <c r="BK69" s="11"/>
      <c r="BL69" s="11"/>
      <c r="BM69" s="11"/>
      <c r="BN69" s="11"/>
      <c r="BO69" s="11"/>
      <c r="BP69" s="11"/>
      <c r="BQ69" s="28"/>
      <c r="BR69" s="28"/>
      <c r="BS69" s="28"/>
      <c r="BT69" s="28"/>
      <c r="BU69" s="28"/>
      <c r="BV69" s="28"/>
      <c r="BW69" s="28"/>
      <c r="BX69" s="28"/>
      <c r="BY69" s="28"/>
      <c r="BZ69" s="28"/>
      <c r="CA69" s="11"/>
      <c r="CB69" s="11"/>
      <c r="CC69" s="11"/>
      <c r="CD69" s="11"/>
      <c r="CE69" s="11"/>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row>
    <row r="70" spans="1:144">
      <c r="A70" s="11"/>
      <c r="B70" s="11"/>
      <c r="C70" s="11"/>
      <c r="D70" s="11"/>
      <c r="E70" s="11"/>
      <c r="F70" s="11"/>
      <c r="G70" s="11"/>
      <c r="H70" s="11"/>
      <c r="I70" s="28"/>
      <c r="J70" s="28"/>
      <c r="K70" s="28"/>
      <c r="L70" s="28"/>
      <c r="M70" s="28"/>
      <c r="N70" s="28"/>
      <c r="O70" s="28"/>
      <c r="P70" s="28"/>
      <c r="Q70" s="28"/>
      <c r="R70" s="28"/>
      <c r="S70" s="28"/>
      <c r="T70" s="28"/>
      <c r="U70" s="28"/>
      <c r="V70" s="28"/>
      <c r="W70" s="28"/>
      <c r="X70" s="28"/>
      <c r="Y70" s="28"/>
      <c r="Z70" s="28"/>
      <c r="AA70" s="28"/>
      <c r="AB70" s="11"/>
      <c r="AC70" s="11"/>
      <c r="AD70" s="11"/>
      <c r="AE70" s="11"/>
      <c r="AF70" s="11"/>
      <c r="AG70" s="11"/>
      <c r="AH70" s="28"/>
      <c r="AI70" s="28"/>
      <c r="AJ70" s="28"/>
      <c r="AK70" s="28"/>
      <c r="AL70" s="28"/>
      <c r="AM70" s="28"/>
      <c r="AN70" s="28"/>
      <c r="AO70" s="28"/>
      <c r="AP70" s="28"/>
      <c r="AQ70" s="28"/>
      <c r="AR70" s="28"/>
      <c r="AS70" s="28"/>
      <c r="AT70" s="28"/>
      <c r="AU70" s="28"/>
      <c r="AV70" s="28"/>
      <c r="AW70" s="28"/>
      <c r="AX70" s="28"/>
      <c r="AY70" s="28"/>
      <c r="AZ70" s="28"/>
      <c r="BA70" s="11"/>
      <c r="BB70" s="11"/>
      <c r="BC70" s="11"/>
      <c r="BD70" s="11"/>
      <c r="BE70" s="11"/>
      <c r="BF70" s="11"/>
      <c r="BG70" s="11"/>
      <c r="BH70" s="11"/>
      <c r="BI70" s="11"/>
      <c r="BJ70" s="11"/>
      <c r="BK70" s="11"/>
      <c r="BL70" s="11"/>
      <c r="BM70" s="11"/>
      <c r="BN70" s="11"/>
      <c r="BO70" s="11"/>
      <c r="BP70" s="11"/>
      <c r="BQ70" s="28"/>
      <c r="BR70" s="28"/>
      <c r="BS70" s="28"/>
      <c r="BT70" s="28"/>
      <c r="BU70" s="28"/>
      <c r="BV70" s="28"/>
      <c r="BW70" s="28"/>
      <c r="BX70" s="28"/>
      <c r="BY70" s="28"/>
      <c r="BZ70" s="28"/>
      <c r="CA70" s="11"/>
      <c r="CB70" s="11"/>
      <c r="CC70" s="11"/>
      <c r="CD70" s="11"/>
      <c r="CE70" s="11"/>
      <c r="CF70" s="28"/>
      <c r="CG70" s="28"/>
      <c r="CH70" s="28"/>
      <c r="CI70" s="28"/>
      <c r="CJ70" s="28"/>
      <c r="CK70" s="28"/>
      <c r="CL70" s="28"/>
      <c r="CM70" s="28"/>
      <c r="CN70" s="28"/>
      <c r="CO70" s="28"/>
      <c r="CP70" s="28"/>
      <c r="CQ70" s="28"/>
      <c r="CR70" s="28"/>
      <c r="CS70" s="28"/>
      <c r="CT70" s="28"/>
      <c r="CU70" s="28"/>
      <c r="CV70" s="28"/>
      <c r="CW70" s="28"/>
      <c r="CX70" s="28"/>
      <c r="CY70" s="28"/>
      <c r="CZ70" s="28"/>
      <c r="DA70" s="28"/>
      <c r="DB70" s="28"/>
      <c r="DC70" s="28"/>
      <c r="DD70" s="28"/>
      <c r="DE70" s="28"/>
      <c r="DF70" s="28"/>
      <c r="DG70" s="28"/>
      <c r="DH70" s="28"/>
      <c r="DI70" s="28"/>
      <c r="DJ70" s="28"/>
      <c r="DK70" s="28"/>
      <c r="DL70" s="28"/>
      <c r="DM70" s="28"/>
      <c r="DN70" s="28"/>
      <c r="DO70" s="28"/>
      <c r="DP70" s="28"/>
      <c r="DQ70" s="28"/>
      <c r="DR70" s="28"/>
      <c r="DS70" s="28"/>
      <c r="DT70" s="28"/>
      <c r="DU70" s="28"/>
      <c r="DV70" s="28"/>
      <c r="DW70" s="28"/>
      <c r="DX70" s="28"/>
      <c r="DY70" s="28"/>
      <c r="DZ70" s="28"/>
      <c r="EA70" s="28"/>
      <c r="EB70" s="28"/>
      <c r="EC70" s="28"/>
      <c r="ED70" s="28"/>
      <c r="EE70" s="28"/>
      <c r="EF70" s="28"/>
      <c r="EG70" s="28"/>
      <c r="EH70" s="28"/>
      <c r="EI70" s="28"/>
      <c r="EJ70" s="28"/>
      <c r="EK70" s="28"/>
      <c r="EL70" s="28"/>
      <c r="EM70" s="28"/>
      <c r="EN70" s="28"/>
    </row>
    <row r="71" spans="1:144" ht="12.75" customHeight="1">
      <c r="A71" s="11"/>
      <c r="B71" s="11"/>
      <c r="C71" s="11"/>
      <c r="D71" s="11"/>
      <c r="E71" s="11"/>
      <c r="F71" s="11"/>
      <c r="G71" s="11"/>
      <c r="H71" s="11"/>
      <c r="I71" s="28"/>
      <c r="J71" s="28"/>
      <c r="K71" s="28"/>
      <c r="L71" s="28"/>
      <c r="M71" s="28"/>
      <c r="N71" s="28"/>
      <c r="O71" s="28"/>
      <c r="P71" s="28"/>
      <c r="Q71" s="28"/>
      <c r="R71" s="28"/>
      <c r="S71" s="28"/>
      <c r="T71" s="28"/>
      <c r="U71" s="28"/>
      <c r="V71" s="28"/>
      <c r="W71" s="28"/>
      <c r="X71" s="28"/>
      <c r="Y71" s="28"/>
      <c r="Z71" s="28"/>
      <c r="AA71" s="28"/>
      <c r="AB71" s="11"/>
      <c r="AC71" s="11"/>
      <c r="AD71" s="11"/>
      <c r="AE71" s="11"/>
      <c r="AF71" s="11"/>
      <c r="AG71" s="11"/>
      <c r="AH71" s="28"/>
      <c r="AI71" s="28"/>
      <c r="AJ71" s="28"/>
      <c r="AK71" s="28"/>
      <c r="AL71" s="28"/>
      <c r="AM71" s="28"/>
      <c r="AN71" s="28"/>
      <c r="AO71" s="28"/>
      <c r="AP71" s="28"/>
      <c r="AQ71" s="28"/>
      <c r="AR71" s="28"/>
      <c r="AS71" s="28"/>
      <c r="AT71" s="28"/>
      <c r="AU71" s="28"/>
      <c r="AV71" s="28"/>
      <c r="AW71" s="28"/>
      <c r="AX71" s="28"/>
      <c r="AY71" s="28"/>
      <c r="AZ71" s="28"/>
      <c r="BA71" s="11"/>
      <c r="BB71" s="11"/>
      <c r="BC71" s="11"/>
      <c r="BD71" s="11"/>
      <c r="BE71" s="11"/>
      <c r="BF71" s="11"/>
      <c r="BG71" s="11"/>
      <c r="BH71" s="11"/>
      <c r="BI71" s="11"/>
      <c r="BJ71" s="11"/>
      <c r="BK71" s="11"/>
      <c r="BL71" s="11"/>
      <c r="BM71" s="11"/>
      <c r="BN71" s="11"/>
      <c r="BO71" s="11"/>
      <c r="BP71" s="11"/>
      <c r="BQ71" s="28"/>
      <c r="BR71" s="28"/>
      <c r="BS71" s="28"/>
      <c r="BT71" s="28"/>
      <c r="BU71" s="28"/>
      <c r="BV71" s="28"/>
      <c r="BW71" s="28"/>
      <c r="BX71" s="28"/>
      <c r="BY71" s="28"/>
      <c r="BZ71" s="28"/>
      <c r="CA71" s="11"/>
      <c r="CB71" s="11"/>
      <c r="CC71" s="11"/>
      <c r="CD71" s="11"/>
      <c r="CE71" s="11"/>
      <c r="CF71" s="28"/>
      <c r="CG71" s="28"/>
      <c r="CH71" s="28"/>
      <c r="CI71" s="28"/>
      <c r="CJ71" s="28"/>
      <c r="CK71" s="28"/>
      <c r="CL71" s="28"/>
      <c r="CM71" s="28"/>
      <c r="CN71" s="28"/>
      <c r="CO71" s="28"/>
      <c r="CP71" s="28"/>
      <c r="CQ71" s="28"/>
      <c r="CR71" s="28"/>
      <c r="CS71" s="28"/>
      <c r="CT71" s="28"/>
      <c r="CU71" s="28"/>
      <c r="CV71" s="28"/>
      <c r="CW71" s="28"/>
      <c r="CX71" s="28"/>
      <c r="CY71" s="28"/>
      <c r="CZ71" s="28"/>
      <c r="DA71" s="28"/>
      <c r="DB71" s="28"/>
      <c r="DC71" s="28"/>
      <c r="DD71" s="28"/>
      <c r="DE71" s="28"/>
      <c r="DF71" s="28"/>
      <c r="DG71" s="28"/>
      <c r="DH71" s="28"/>
      <c r="DI71" s="28"/>
      <c r="DJ71" s="28"/>
      <c r="DK71" s="28"/>
      <c r="DL71" s="28"/>
      <c r="DM71" s="28"/>
      <c r="DN71" s="28"/>
      <c r="DO71" s="28"/>
      <c r="DP71" s="28"/>
      <c r="DQ71" s="28"/>
      <c r="DR71" s="28"/>
      <c r="DS71" s="28"/>
      <c r="DT71" s="28"/>
      <c r="DU71" s="28"/>
      <c r="DV71" s="28"/>
      <c r="DW71" s="28"/>
      <c r="DX71" s="28"/>
      <c r="DY71" s="28"/>
      <c r="DZ71" s="28"/>
      <c r="EA71" s="28"/>
      <c r="EB71" s="28"/>
      <c r="EC71" s="28"/>
      <c r="ED71" s="28"/>
      <c r="EE71" s="28"/>
      <c r="EF71" s="28"/>
      <c r="EG71" s="28"/>
      <c r="EH71" s="28"/>
      <c r="EI71" s="28"/>
      <c r="EJ71" s="28"/>
      <c r="EK71" s="28"/>
      <c r="EL71" s="28"/>
      <c r="EM71" s="28"/>
      <c r="EN71" s="28"/>
    </row>
    <row r="72" spans="1:144" ht="12.75" customHeight="1">
      <c r="A72" s="11"/>
      <c r="B72" s="11"/>
      <c r="C72" s="11"/>
      <c r="D72" s="11"/>
      <c r="E72" s="11"/>
      <c r="F72" s="11"/>
      <c r="G72" s="11"/>
      <c r="H72" s="11"/>
      <c r="I72" s="28"/>
      <c r="J72" s="28"/>
      <c r="K72" s="28"/>
      <c r="L72" s="28"/>
      <c r="M72" s="28"/>
      <c r="N72" s="28"/>
      <c r="O72" s="28"/>
      <c r="P72" s="28"/>
      <c r="Q72" s="28"/>
      <c r="R72" s="28"/>
      <c r="S72" s="28"/>
      <c r="T72" s="28"/>
      <c r="U72" s="28"/>
      <c r="V72" s="28"/>
      <c r="W72" s="28"/>
      <c r="X72" s="28"/>
      <c r="Y72" s="28"/>
      <c r="Z72" s="28"/>
      <c r="AA72" s="28"/>
      <c r="AB72" s="11"/>
      <c r="AC72" s="11"/>
      <c r="AD72" s="11"/>
      <c r="AE72" s="11"/>
      <c r="AF72" s="11"/>
      <c r="AG72" s="11"/>
      <c r="AH72" s="28"/>
      <c r="AI72" s="28"/>
      <c r="AJ72" s="28"/>
      <c r="AK72" s="28"/>
      <c r="AL72" s="28"/>
      <c r="AM72" s="28"/>
      <c r="AN72" s="28"/>
      <c r="AO72" s="28"/>
      <c r="AP72" s="28"/>
      <c r="AQ72" s="28"/>
      <c r="AR72" s="28"/>
      <c r="AS72" s="28"/>
      <c r="AT72" s="28"/>
      <c r="AU72" s="28"/>
      <c r="AV72" s="28"/>
      <c r="AW72" s="28"/>
      <c r="AX72" s="28"/>
      <c r="AY72" s="28"/>
      <c r="AZ72" s="28"/>
      <c r="BA72" s="11"/>
      <c r="BB72" s="11"/>
      <c r="BC72" s="11"/>
      <c r="BD72" s="11"/>
      <c r="BE72" s="11"/>
      <c r="BF72" s="11"/>
      <c r="BG72" s="11"/>
      <c r="BH72" s="11"/>
      <c r="BI72" s="11"/>
      <c r="BJ72" s="11"/>
      <c r="BK72" s="11"/>
      <c r="BL72" s="11"/>
      <c r="BM72" s="11"/>
      <c r="BN72" s="11"/>
      <c r="BO72" s="11"/>
      <c r="BP72" s="11"/>
      <c r="BQ72" s="28"/>
      <c r="BR72" s="28"/>
      <c r="BS72" s="28"/>
      <c r="BT72" s="28"/>
      <c r="BU72" s="28"/>
      <c r="BV72" s="28"/>
      <c r="BW72" s="28"/>
      <c r="BX72" s="28"/>
      <c r="BY72" s="28"/>
      <c r="BZ72" s="28"/>
      <c r="CA72" s="11"/>
      <c r="CB72" s="11"/>
      <c r="CC72" s="11"/>
      <c r="CD72" s="11"/>
      <c r="CE72" s="11"/>
      <c r="CF72" s="28"/>
      <c r="CG72" s="28"/>
      <c r="CH72" s="28"/>
      <c r="CI72" s="28"/>
      <c r="CJ72" s="28"/>
      <c r="CK72" s="28"/>
      <c r="CL72" s="28"/>
      <c r="CM72" s="28"/>
      <c r="CN72" s="28"/>
      <c r="CO72" s="28"/>
      <c r="CP72" s="28"/>
      <c r="CQ72" s="28"/>
      <c r="CR72" s="28"/>
      <c r="CS72" s="28"/>
      <c r="CT72" s="28"/>
      <c r="CU72" s="28"/>
      <c r="CV72" s="28"/>
      <c r="CW72" s="28"/>
      <c r="CX72" s="28"/>
      <c r="CY72" s="28"/>
      <c r="CZ72" s="28"/>
      <c r="DA72" s="28"/>
      <c r="DB72" s="28"/>
      <c r="DC72" s="28"/>
      <c r="DD72" s="28"/>
      <c r="DE72" s="28"/>
      <c r="DF72" s="28"/>
      <c r="DG72" s="28"/>
      <c r="DH72" s="28"/>
      <c r="DI72" s="28"/>
      <c r="DJ72" s="28"/>
      <c r="DK72" s="28"/>
      <c r="DL72" s="28"/>
      <c r="DM72" s="28"/>
      <c r="DN72" s="28"/>
      <c r="DO72" s="28"/>
      <c r="DP72" s="28"/>
      <c r="DQ72" s="28"/>
      <c r="DR72" s="28"/>
      <c r="DS72" s="28"/>
      <c r="DT72" s="28"/>
      <c r="DU72" s="28"/>
      <c r="DV72" s="28"/>
      <c r="DW72" s="28"/>
      <c r="DX72" s="28"/>
      <c r="DY72" s="28"/>
      <c r="DZ72" s="28"/>
      <c r="EA72" s="28"/>
      <c r="EB72" s="28"/>
      <c r="EC72" s="28"/>
      <c r="ED72" s="28"/>
      <c r="EE72" s="28"/>
      <c r="EF72" s="28"/>
      <c r="EG72" s="28"/>
      <c r="EH72" s="28"/>
      <c r="EI72" s="28"/>
      <c r="EJ72" s="28"/>
      <c r="EK72" s="28"/>
      <c r="EL72" s="28"/>
      <c r="EM72" s="28"/>
      <c r="EN72" s="28"/>
    </row>
    <row r="73" spans="1:144" ht="12.75" customHeight="1">
      <c r="A73" s="11"/>
      <c r="B73" s="11"/>
      <c r="C73" s="11"/>
      <c r="D73" s="11"/>
      <c r="E73" s="11"/>
      <c r="F73" s="11"/>
      <c r="G73" s="11"/>
      <c r="H73" s="11"/>
      <c r="I73" s="28"/>
      <c r="J73" s="28"/>
      <c r="K73" s="28"/>
      <c r="L73" s="28"/>
      <c r="M73" s="28"/>
      <c r="N73" s="28"/>
      <c r="O73" s="28"/>
      <c r="P73" s="28"/>
      <c r="Q73" s="28"/>
      <c r="R73" s="28"/>
      <c r="S73" s="28"/>
      <c r="T73" s="28"/>
      <c r="U73" s="28"/>
      <c r="V73" s="28"/>
      <c r="W73" s="28"/>
      <c r="X73" s="28"/>
      <c r="Y73" s="28"/>
      <c r="Z73" s="28"/>
      <c r="AA73" s="28"/>
      <c r="AB73" s="11"/>
      <c r="AC73" s="11"/>
      <c r="AD73" s="11"/>
      <c r="AE73" s="11"/>
      <c r="AF73" s="11"/>
      <c r="AG73" s="11"/>
      <c r="AH73" s="28"/>
      <c r="AI73" s="28"/>
      <c r="AJ73" s="28"/>
      <c r="AK73" s="28"/>
      <c r="AL73" s="28"/>
      <c r="AM73" s="28"/>
      <c r="AN73" s="28"/>
      <c r="AO73" s="28"/>
      <c r="AP73" s="28"/>
      <c r="AQ73" s="28"/>
      <c r="AR73" s="28"/>
      <c r="AS73" s="28"/>
      <c r="AT73" s="28"/>
      <c r="AU73" s="28"/>
      <c r="AV73" s="28"/>
      <c r="AW73" s="28"/>
      <c r="AX73" s="28"/>
      <c r="AY73" s="28"/>
      <c r="AZ73" s="28"/>
      <c r="BA73" s="11"/>
      <c r="BB73" s="11"/>
      <c r="BC73" s="11"/>
      <c r="BD73" s="11"/>
      <c r="BE73" s="11"/>
      <c r="BF73" s="11"/>
      <c r="BG73" s="11"/>
      <c r="BH73" s="11"/>
      <c r="BI73" s="11"/>
      <c r="BJ73" s="11"/>
      <c r="BK73" s="11"/>
      <c r="BL73" s="11"/>
      <c r="BM73" s="11"/>
      <c r="BN73" s="11"/>
      <c r="BO73" s="11"/>
      <c r="BP73" s="11"/>
      <c r="BQ73" s="28"/>
      <c r="BR73" s="28"/>
      <c r="BS73" s="28"/>
      <c r="BT73" s="28"/>
      <c r="BU73" s="28"/>
      <c r="BV73" s="28"/>
      <c r="BW73" s="28"/>
      <c r="BX73" s="28"/>
      <c r="BY73" s="28"/>
      <c r="BZ73" s="28"/>
      <c r="CA73" s="11"/>
      <c r="CB73" s="11"/>
      <c r="CC73" s="11"/>
      <c r="CD73" s="11"/>
      <c r="CE73" s="11"/>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row>
    <row r="74" spans="1:144" ht="12.75" customHeight="1">
      <c r="A74" s="11"/>
      <c r="B74" s="11"/>
      <c r="C74" s="11"/>
      <c r="D74" s="11"/>
      <c r="E74" s="11"/>
      <c r="F74" s="11"/>
      <c r="G74" s="11"/>
      <c r="H74" s="11"/>
      <c r="I74" s="28"/>
      <c r="J74" s="28"/>
      <c r="K74" s="28"/>
      <c r="L74" s="28"/>
      <c r="M74" s="28"/>
      <c r="N74" s="28"/>
      <c r="O74" s="28"/>
      <c r="P74" s="28"/>
      <c r="Q74" s="28"/>
      <c r="R74" s="28"/>
      <c r="S74" s="28"/>
      <c r="T74" s="28"/>
      <c r="U74" s="28"/>
      <c r="V74" s="28"/>
      <c r="W74" s="28"/>
      <c r="X74" s="28"/>
      <c r="Y74" s="28"/>
      <c r="Z74" s="28"/>
      <c r="AA74" s="28"/>
      <c r="AB74" s="11"/>
      <c r="AC74" s="11"/>
      <c r="AD74" s="11"/>
      <c r="AE74" s="11"/>
      <c r="AF74" s="11"/>
      <c r="AG74" s="11"/>
      <c r="AH74" s="28"/>
      <c r="AI74" s="28"/>
      <c r="AJ74" s="28"/>
      <c r="AK74" s="28"/>
      <c r="AL74" s="28"/>
      <c r="AM74" s="28"/>
      <c r="AN74" s="28"/>
      <c r="AO74" s="28"/>
      <c r="AP74" s="28"/>
      <c r="AQ74" s="28"/>
      <c r="AR74" s="28"/>
      <c r="AS74" s="28"/>
      <c r="AT74" s="28"/>
      <c r="AU74" s="28"/>
      <c r="AV74" s="28"/>
      <c r="AW74" s="28"/>
      <c r="AX74" s="28"/>
      <c r="AY74" s="28"/>
      <c r="AZ74" s="28"/>
      <c r="BA74" s="11"/>
      <c r="BB74" s="11"/>
      <c r="BC74" s="11"/>
      <c r="BD74" s="11"/>
      <c r="BE74" s="11"/>
      <c r="BF74" s="11"/>
      <c r="BG74" s="11"/>
      <c r="BH74" s="11"/>
      <c r="BI74" s="11"/>
      <c r="BJ74" s="11"/>
      <c r="BK74" s="11"/>
      <c r="BL74" s="11"/>
      <c r="BM74" s="11"/>
      <c r="BN74" s="11"/>
      <c r="BO74" s="11"/>
      <c r="BP74" s="11"/>
      <c r="BQ74" s="28"/>
      <c r="BR74" s="28"/>
      <c r="BS74" s="28"/>
      <c r="BT74" s="28"/>
      <c r="BU74" s="28"/>
      <c r="BV74" s="28"/>
      <c r="BW74" s="28"/>
      <c r="BX74" s="28"/>
      <c r="BY74" s="28"/>
      <c r="BZ74" s="28"/>
      <c r="CA74" s="11"/>
      <c r="CB74" s="11"/>
      <c r="CC74" s="11"/>
      <c r="CD74" s="11"/>
      <c r="CE74" s="11"/>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row>
    <row r="75" spans="1:144" ht="12.75" customHeight="1">
      <c r="A75" s="11"/>
      <c r="B75" s="11"/>
      <c r="C75" s="11"/>
      <c r="D75" s="11"/>
      <c r="E75" s="11"/>
      <c r="F75" s="11"/>
      <c r="G75" s="11"/>
      <c r="H75" s="11"/>
      <c r="I75" s="28"/>
      <c r="J75" s="28"/>
      <c r="K75" s="28"/>
      <c r="L75" s="28"/>
      <c r="M75" s="28"/>
      <c r="N75" s="28"/>
      <c r="O75" s="28"/>
      <c r="P75" s="28"/>
      <c r="Q75" s="28"/>
      <c r="R75" s="28"/>
      <c r="S75" s="28"/>
      <c r="T75" s="28"/>
      <c r="U75" s="28"/>
      <c r="V75" s="28"/>
      <c r="W75" s="28"/>
      <c r="X75" s="28"/>
      <c r="Y75" s="28"/>
      <c r="Z75" s="28"/>
      <c r="AA75" s="28"/>
      <c r="AB75" s="11"/>
      <c r="AC75" s="11"/>
      <c r="AD75" s="11"/>
      <c r="AE75" s="11"/>
      <c r="AF75" s="11"/>
      <c r="AG75" s="11"/>
      <c r="AH75" s="28"/>
      <c r="AI75" s="28"/>
      <c r="AJ75" s="28"/>
      <c r="AK75" s="28"/>
      <c r="AL75" s="28"/>
      <c r="AM75" s="28"/>
      <c r="AN75" s="28"/>
      <c r="AO75" s="28"/>
      <c r="AP75" s="28"/>
      <c r="AQ75" s="28"/>
      <c r="AR75" s="28"/>
      <c r="AS75" s="28"/>
      <c r="AT75" s="28"/>
      <c r="AU75" s="28"/>
      <c r="AV75" s="28"/>
      <c r="AW75" s="28"/>
      <c r="AX75" s="28"/>
      <c r="AY75" s="28"/>
      <c r="AZ75" s="28"/>
      <c r="BA75" s="11"/>
      <c r="BB75" s="11"/>
      <c r="BC75" s="11"/>
      <c r="BD75" s="11"/>
      <c r="BE75" s="11"/>
      <c r="BF75" s="11"/>
      <c r="BG75" s="11"/>
      <c r="BH75" s="11"/>
      <c r="BI75" s="11"/>
      <c r="BJ75" s="11"/>
      <c r="BK75" s="11"/>
      <c r="BL75" s="11"/>
      <c r="BM75" s="11"/>
      <c r="BN75" s="11"/>
      <c r="BO75" s="11"/>
      <c r="BP75" s="11"/>
      <c r="BQ75" s="28"/>
      <c r="BR75" s="28"/>
      <c r="BS75" s="28"/>
      <c r="BT75" s="28"/>
      <c r="BU75" s="28"/>
      <c r="BV75" s="28"/>
      <c r="BW75" s="28"/>
      <c r="BX75" s="28"/>
      <c r="BY75" s="28"/>
      <c r="BZ75" s="28"/>
      <c r="CA75" s="11"/>
      <c r="CB75" s="11"/>
      <c r="CC75" s="11"/>
      <c r="CD75" s="11"/>
      <c r="CE75" s="11"/>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row>
    <row r="76" spans="1:144" ht="12.75" customHeight="1">
      <c r="A76" s="11"/>
      <c r="B76" s="11"/>
      <c r="C76" s="11"/>
      <c r="D76" s="11"/>
      <c r="E76" s="11"/>
      <c r="F76" s="11"/>
      <c r="G76" s="11"/>
      <c r="H76" s="11"/>
      <c r="I76" s="28"/>
      <c r="J76" s="28"/>
      <c r="K76" s="28"/>
      <c r="L76" s="28"/>
      <c r="M76" s="28"/>
      <c r="N76" s="28"/>
      <c r="O76" s="28"/>
      <c r="P76" s="28"/>
      <c r="Q76" s="28"/>
      <c r="R76" s="28"/>
      <c r="S76" s="28"/>
      <c r="T76" s="28"/>
      <c r="U76" s="28"/>
      <c r="V76" s="28"/>
      <c r="W76" s="28"/>
      <c r="X76" s="28"/>
      <c r="Y76" s="28"/>
      <c r="Z76" s="28"/>
      <c r="AA76" s="28"/>
      <c r="AB76" s="11"/>
      <c r="AC76" s="11"/>
      <c r="AD76" s="11"/>
      <c r="AE76" s="11"/>
      <c r="AF76" s="11"/>
      <c r="AG76" s="11"/>
      <c r="AH76" s="28"/>
      <c r="AI76" s="28"/>
      <c r="AJ76" s="28"/>
      <c r="AK76" s="28"/>
      <c r="AL76" s="28"/>
      <c r="AM76" s="28"/>
      <c r="AN76" s="28"/>
      <c r="AO76" s="28"/>
      <c r="AP76" s="28"/>
      <c r="AQ76" s="28"/>
      <c r="AR76" s="28"/>
      <c r="AS76" s="28"/>
      <c r="AT76" s="28"/>
      <c r="AU76" s="28"/>
      <c r="AV76" s="28"/>
      <c r="AW76" s="28"/>
      <c r="AX76" s="28"/>
      <c r="AY76" s="28"/>
      <c r="AZ76" s="28"/>
      <c r="BA76" s="11"/>
      <c r="BB76" s="11"/>
      <c r="BC76" s="11"/>
      <c r="BD76" s="11"/>
      <c r="BE76" s="11"/>
      <c r="BF76" s="11"/>
      <c r="BG76" s="11"/>
      <c r="BH76" s="11"/>
      <c r="BI76" s="11"/>
      <c r="BJ76" s="11"/>
      <c r="BK76" s="11"/>
      <c r="BL76" s="11"/>
      <c r="BM76" s="11"/>
      <c r="BN76" s="11"/>
      <c r="BO76" s="11"/>
      <c r="BP76" s="11"/>
      <c r="BQ76" s="28"/>
      <c r="BR76" s="28"/>
      <c r="BS76" s="28"/>
      <c r="BT76" s="28"/>
      <c r="BU76" s="28"/>
      <c r="BV76" s="28"/>
      <c r="BW76" s="28"/>
      <c r="BX76" s="28"/>
      <c r="BY76" s="28"/>
      <c r="BZ76" s="28"/>
      <c r="CA76" s="11"/>
      <c r="CB76" s="11"/>
      <c r="CC76" s="11"/>
      <c r="CD76" s="11"/>
      <c r="CE76" s="11"/>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row>
    <row r="77" spans="1:144" ht="12.75" customHeight="1">
      <c r="A77" s="11"/>
      <c r="B77" s="11"/>
      <c r="C77" s="11"/>
      <c r="D77" s="11"/>
      <c r="E77" s="11"/>
      <c r="F77" s="11"/>
      <c r="G77" s="11"/>
      <c r="H77" s="11"/>
      <c r="I77" s="28"/>
      <c r="J77" s="28"/>
      <c r="K77" s="28"/>
      <c r="L77" s="28"/>
      <c r="M77" s="28"/>
      <c r="N77" s="28"/>
      <c r="O77" s="28"/>
      <c r="P77" s="28"/>
      <c r="Q77" s="28"/>
      <c r="R77" s="28"/>
      <c r="S77" s="28"/>
      <c r="T77" s="28"/>
      <c r="U77" s="28"/>
      <c r="V77" s="28"/>
      <c r="W77" s="28"/>
      <c r="X77" s="28"/>
      <c r="Y77" s="28"/>
      <c r="Z77" s="28"/>
      <c r="AA77" s="28"/>
      <c r="AB77" s="11"/>
      <c r="AC77" s="11"/>
      <c r="AD77" s="11"/>
      <c r="AE77" s="11"/>
      <c r="AF77" s="11"/>
      <c r="AG77" s="11"/>
      <c r="AH77" s="28"/>
      <c r="AI77" s="28"/>
      <c r="AJ77" s="28"/>
      <c r="AK77" s="28"/>
      <c r="AL77" s="28"/>
      <c r="AM77" s="28"/>
      <c r="AN77" s="28"/>
      <c r="AO77" s="28"/>
      <c r="AP77" s="28"/>
      <c r="AQ77" s="28"/>
      <c r="AR77" s="28"/>
      <c r="AS77" s="28"/>
      <c r="AT77" s="28"/>
      <c r="AU77" s="28"/>
      <c r="AV77" s="28"/>
      <c r="AW77" s="28"/>
      <c r="AX77" s="28"/>
      <c r="AY77" s="28"/>
      <c r="AZ77" s="28"/>
      <c r="BA77" s="11"/>
      <c r="BB77" s="11"/>
      <c r="BC77" s="11"/>
      <c r="BD77" s="11"/>
      <c r="BE77" s="11"/>
      <c r="BF77" s="11"/>
      <c r="BG77" s="11"/>
      <c r="BH77" s="11"/>
      <c r="BI77" s="11"/>
      <c r="BJ77" s="11"/>
      <c r="BK77" s="11"/>
      <c r="BL77" s="11"/>
      <c r="BM77" s="11"/>
      <c r="BN77" s="11"/>
      <c r="BO77" s="11"/>
      <c r="BP77" s="11"/>
      <c r="BQ77" s="28"/>
      <c r="BR77" s="28"/>
      <c r="BS77" s="28"/>
      <c r="BT77" s="28"/>
      <c r="BU77" s="28"/>
      <c r="BV77" s="28"/>
      <c r="BW77" s="28"/>
      <c r="BX77" s="28"/>
      <c r="BY77" s="28"/>
      <c r="BZ77" s="28"/>
      <c r="CA77" s="11"/>
      <c r="CB77" s="11"/>
      <c r="CC77" s="11"/>
      <c r="CD77" s="11"/>
      <c r="CE77" s="11"/>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row>
    <row r="78" spans="1:144">
      <c r="A78" s="11"/>
      <c r="B78" s="11"/>
      <c r="C78" s="11"/>
      <c r="D78" s="11"/>
      <c r="E78" s="11"/>
      <c r="F78" s="11"/>
      <c r="G78" s="11"/>
      <c r="H78" s="11"/>
      <c r="I78" s="28"/>
      <c r="J78" s="28"/>
      <c r="K78" s="28"/>
      <c r="L78" s="28"/>
      <c r="M78" s="28"/>
      <c r="N78" s="28"/>
      <c r="O78" s="28"/>
      <c r="P78" s="28"/>
      <c r="Q78" s="28"/>
      <c r="R78" s="28"/>
      <c r="S78" s="28"/>
      <c r="T78" s="28"/>
      <c r="U78" s="28"/>
      <c r="V78" s="28"/>
      <c r="W78" s="28"/>
      <c r="X78" s="28"/>
      <c r="Y78" s="28"/>
      <c r="Z78" s="28"/>
      <c r="AA78" s="28"/>
      <c r="AB78" s="11"/>
      <c r="AC78" s="11"/>
      <c r="AD78" s="11"/>
      <c r="AE78" s="11"/>
      <c r="AF78" s="11"/>
      <c r="AG78" s="11"/>
      <c r="AH78" s="28"/>
      <c r="AI78" s="28"/>
      <c r="AJ78" s="28"/>
      <c r="AK78" s="28"/>
      <c r="AL78" s="28"/>
      <c r="AM78" s="28"/>
      <c r="AN78" s="28"/>
      <c r="AO78" s="28"/>
      <c r="AP78" s="28"/>
      <c r="AQ78" s="28"/>
      <c r="AR78" s="28"/>
      <c r="AS78" s="28"/>
      <c r="AT78" s="28"/>
      <c r="AU78" s="28"/>
      <c r="AV78" s="28"/>
      <c r="AW78" s="28"/>
      <c r="AX78" s="28"/>
      <c r="AY78" s="28"/>
      <c r="AZ78" s="28"/>
      <c r="BA78" s="11"/>
      <c r="BB78" s="11"/>
      <c r="BC78" s="11"/>
      <c r="BD78" s="11"/>
      <c r="BE78" s="11"/>
      <c r="BF78" s="11"/>
      <c r="BG78" s="11"/>
      <c r="BH78" s="11"/>
      <c r="BI78" s="11"/>
      <c r="BJ78" s="11"/>
      <c r="BK78" s="11"/>
      <c r="BL78" s="11"/>
      <c r="BM78" s="11"/>
      <c r="BN78" s="11"/>
      <c r="BO78" s="11"/>
      <c r="BP78" s="11"/>
      <c r="BQ78" s="28"/>
      <c r="BR78" s="28"/>
      <c r="BS78" s="28"/>
      <c r="BT78" s="28"/>
      <c r="BU78" s="28"/>
      <c r="BV78" s="28"/>
      <c r="BW78" s="28"/>
      <c r="BX78" s="28"/>
      <c r="BY78" s="28"/>
      <c r="BZ78" s="28"/>
      <c r="CA78" s="11"/>
      <c r="CB78" s="11"/>
      <c r="CC78" s="11"/>
      <c r="CD78" s="11"/>
      <c r="CE78" s="11"/>
      <c r="CF78" s="28"/>
      <c r="CG78" s="28"/>
      <c r="CH78" s="28"/>
      <c r="CI78" s="28"/>
      <c r="CJ78" s="28"/>
      <c r="CK78" s="28"/>
      <c r="CL78" s="28"/>
      <c r="CM78" s="28"/>
      <c r="CN78" s="28"/>
      <c r="CO78" s="28"/>
      <c r="CP78" s="28"/>
      <c r="CQ78" s="28"/>
      <c r="CR78" s="28"/>
      <c r="CS78" s="28"/>
      <c r="CT78" s="28"/>
      <c r="CU78" s="28"/>
      <c r="CV78" s="28"/>
      <c r="CW78" s="28"/>
      <c r="CX78" s="28"/>
      <c r="CY78" s="28"/>
      <c r="CZ78" s="28"/>
      <c r="DA78" s="28"/>
      <c r="DB78" s="28"/>
      <c r="DC78" s="28"/>
      <c r="DD78" s="28"/>
      <c r="DE78" s="28"/>
      <c r="DF78" s="28"/>
      <c r="DG78" s="28"/>
      <c r="DH78" s="28"/>
      <c r="DI78" s="28"/>
      <c r="DJ78" s="28"/>
      <c r="DK78" s="28"/>
      <c r="DL78" s="28"/>
      <c r="DM78" s="28"/>
      <c r="DN78" s="28"/>
      <c r="DO78" s="28"/>
      <c r="DP78" s="28"/>
      <c r="DQ78" s="28"/>
      <c r="DR78" s="28"/>
      <c r="DS78" s="28"/>
      <c r="DT78" s="28"/>
      <c r="DU78" s="28"/>
      <c r="DV78" s="28"/>
      <c r="DW78" s="28"/>
      <c r="DX78" s="28"/>
      <c r="DY78" s="28"/>
      <c r="DZ78" s="28"/>
      <c r="EA78" s="28"/>
      <c r="EB78" s="28"/>
      <c r="EC78" s="28"/>
      <c r="ED78" s="28"/>
      <c r="EE78" s="28"/>
      <c r="EF78" s="28"/>
      <c r="EG78" s="28"/>
      <c r="EH78" s="28"/>
      <c r="EI78" s="28"/>
      <c r="EJ78" s="28"/>
      <c r="EK78" s="28"/>
      <c r="EL78" s="28"/>
      <c r="EM78" s="28"/>
      <c r="EN78" s="28"/>
    </row>
    <row r="79" spans="1:144">
      <c r="A79" s="11"/>
      <c r="B79" s="11"/>
      <c r="C79" s="11"/>
      <c r="D79" s="11"/>
      <c r="E79" s="11"/>
      <c r="F79" s="11"/>
      <c r="G79" s="11"/>
      <c r="H79" s="11"/>
      <c r="I79" s="28"/>
      <c r="J79" s="28"/>
      <c r="K79" s="28"/>
      <c r="L79" s="28"/>
      <c r="M79" s="28"/>
      <c r="N79" s="28"/>
      <c r="O79" s="28"/>
      <c r="P79" s="28"/>
      <c r="Q79" s="28"/>
      <c r="R79" s="28"/>
      <c r="S79" s="28"/>
      <c r="T79" s="28"/>
      <c r="U79" s="28"/>
      <c r="V79" s="28"/>
      <c r="W79" s="28"/>
      <c r="X79" s="28"/>
      <c r="Y79" s="28"/>
      <c r="Z79" s="28"/>
      <c r="AA79" s="28"/>
      <c r="AB79" s="11"/>
      <c r="AC79" s="11"/>
      <c r="AD79" s="11"/>
      <c r="AE79" s="11"/>
      <c r="AF79" s="11"/>
      <c r="AG79" s="11"/>
      <c r="AH79" s="28"/>
      <c r="AI79" s="28"/>
      <c r="AJ79" s="28"/>
      <c r="AK79" s="28"/>
      <c r="AL79" s="28"/>
      <c r="AM79" s="28"/>
      <c r="AN79" s="28"/>
      <c r="AO79" s="28"/>
      <c r="AP79" s="28"/>
      <c r="AQ79" s="28"/>
      <c r="AR79" s="28"/>
      <c r="AS79" s="28"/>
      <c r="AT79" s="28"/>
      <c r="AU79" s="28"/>
      <c r="AV79" s="28"/>
      <c r="AW79" s="28"/>
      <c r="AX79" s="28"/>
      <c r="AY79" s="28"/>
      <c r="AZ79" s="28"/>
      <c r="BA79" s="11"/>
      <c r="BB79" s="11"/>
      <c r="BC79" s="11"/>
      <c r="BD79" s="11"/>
      <c r="BE79" s="11"/>
      <c r="BF79" s="11"/>
      <c r="BG79" s="11"/>
      <c r="BH79" s="11"/>
      <c r="BI79" s="11"/>
      <c r="BJ79" s="11"/>
      <c r="BK79" s="11"/>
      <c r="BL79" s="11"/>
      <c r="BM79" s="11"/>
      <c r="BN79" s="11"/>
      <c r="BO79" s="11"/>
      <c r="BP79" s="11"/>
      <c r="BQ79" s="28"/>
      <c r="BR79" s="28"/>
      <c r="BS79" s="28"/>
      <c r="BT79" s="28"/>
      <c r="BU79" s="28"/>
      <c r="BV79" s="28"/>
      <c r="BW79" s="28"/>
      <c r="BX79" s="28"/>
      <c r="BY79" s="28"/>
      <c r="BZ79" s="28"/>
      <c r="CA79" s="11"/>
      <c r="CB79" s="11"/>
      <c r="CC79" s="11"/>
      <c r="CD79" s="11"/>
      <c r="CE79" s="11"/>
      <c r="CF79" s="28"/>
      <c r="CG79" s="28"/>
      <c r="CH79" s="28"/>
      <c r="CI79" s="28"/>
      <c r="CJ79" s="28"/>
      <c r="CK79" s="28"/>
      <c r="CL79" s="28"/>
      <c r="CM79" s="28"/>
      <c r="CN79" s="28"/>
      <c r="CO79" s="28"/>
      <c r="CP79" s="28"/>
      <c r="CQ79" s="28"/>
      <c r="CR79" s="28"/>
      <c r="CS79" s="28"/>
      <c r="CT79" s="28"/>
      <c r="CU79" s="28"/>
      <c r="CV79" s="28"/>
      <c r="CW79" s="28"/>
      <c r="CX79" s="28"/>
      <c r="CY79" s="28"/>
      <c r="CZ79" s="28"/>
      <c r="DA79" s="28"/>
      <c r="DB79" s="28"/>
      <c r="DC79" s="28"/>
      <c r="DD79" s="28"/>
      <c r="DE79" s="28"/>
      <c r="DF79" s="28"/>
      <c r="DG79" s="28"/>
      <c r="DH79" s="28"/>
      <c r="DI79" s="28"/>
      <c r="DJ79" s="28"/>
      <c r="DK79" s="28"/>
      <c r="DL79" s="28"/>
      <c r="DM79" s="28"/>
      <c r="DN79" s="28"/>
      <c r="DO79" s="28"/>
      <c r="DP79" s="28"/>
      <c r="DQ79" s="28"/>
      <c r="DR79" s="28"/>
      <c r="DS79" s="28"/>
      <c r="DT79" s="28"/>
      <c r="DU79" s="28"/>
      <c r="DV79" s="28"/>
      <c r="DW79" s="28"/>
      <c r="DX79" s="28"/>
      <c r="DY79" s="28"/>
      <c r="DZ79" s="28"/>
      <c r="EA79" s="28"/>
      <c r="EB79" s="28"/>
      <c r="EC79" s="28"/>
      <c r="ED79" s="28"/>
      <c r="EE79" s="28"/>
      <c r="EF79" s="28"/>
      <c r="EG79" s="28"/>
      <c r="EH79" s="28"/>
      <c r="EI79" s="28"/>
      <c r="EJ79" s="28"/>
      <c r="EK79" s="28"/>
      <c r="EL79" s="28"/>
      <c r="EM79" s="28"/>
      <c r="EN79" s="28"/>
    </row>
    <row r="80" spans="1:144" ht="12.75" customHeight="1">
      <c r="A80" s="11"/>
      <c r="B80" s="11"/>
      <c r="C80" s="11"/>
      <c r="D80" s="11"/>
      <c r="E80" s="11"/>
      <c r="F80" s="11"/>
      <c r="G80" s="11"/>
      <c r="H80" s="11"/>
      <c r="I80" s="28"/>
      <c r="J80" s="28"/>
      <c r="K80" s="28"/>
      <c r="L80" s="28"/>
      <c r="M80" s="28"/>
      <c r="N80" s="28"/>
      <c r="O80" s="28"/>
      <c r="P80" s="28"/>
      <c r="Q80" s="28"/>
      <c r="R80" s="28"/>
      <c r="S80" s="28"/>
      <c r="T80" s="28"/>
      <c r="U80" s="28"/>
      <c r="V80" s="28"/>
      <c r="W80" s="28"/>
      <c r="X80" s="28"/>
      <c r="Y80" s="28"/>
      <c r="Z80" s="28"/>
      <c r="AA80" s="28"/>
      <c r="AB80" s="11"/>
      <c r="AC80" s="11"/>
      <c r="AD80" s="11"/>
      <c r="AE80" s="11"/>
      <c r="AF80" s="11"/>
      <c r="AG80" s="11"/>
      <c r="AH80" s="28"/>
      <c r="AI80" s="28"/>
      <c r="AJ80" s="28"/>
      <c r="AK80" s="28"/>
      <c r="AL80" s="28"/>
      <c r="AM80" s="28"/>
      <c r="AN80" s="28"/>
      <c r="AO80" s="28"/>
      <c r="AP80" s="28"/>
      <c r="AQ80" s="28"/>
      <c r="AR80" s="28"/>
      <c r="AS80" s="28"/>
      <c r="AT80" s="28"/>
      <c r="AU80" s="28"/>
      <c r="AV80" s="28"/>
      <c r="AW80" s="28"/>
      <c r="AX80" s="28"/>
      <c r="AY80" s="28"/>
      <c r="AZ80" s="28"/>
      <c r="BA80" s="11"/>
      <c r="BB80" s="11"/>
      <c r="BC80" s="11"/>
      <c r="BD80" s="11"/>
      <c r="BE80" s="11"/>
      <c r="BF80" s="11"/>
      <c r="BG80" s="11"/>
      <c r="BH80" s="11"/>
      <c r="BI80" s="11"/>
      <c r="BJ80" s="11"/>
      <c r="BK80" s="11"/>
      <c r="BL80" s="11"/>
      <c r="BM80" s="11"/>
      <c r="BN80" s="11"/>
      <c r="BO80" s="11"/>
      <c r="BP80" s="11"/>
      <c r="BQ80" s="28"/>
      <c r="BR80" s="28"/>
      <c r="BS80" s="28"/>
      <c r="BT80" s="28"/>
      <c r="BU80" s="28"/>
      <c r="BV80" s="28"/>
      <c r="BW80" s="28"/>
      <c r="BX80" s="28"/>
      <c r="BY80" s="28"/>
      <c r="BZ80" s="28"/>
      <c r="CA80" s="11"/>
      <c r="CB80" s="11"/>
      <c r="CC80" s="11"/>
      <c r="CD80" s="11"/>
      <c r="CE80" s="11"/>
      <c r="CF80" s="28"/>
      <c r="CG80" s="28"/>
      <c r="CH80" s="28"/>
      <c r="CI80" s="28"/>
      <c r="CJ80" s="28"/>
      <c r="CK80" s="28"/>
      <c r="CL80" s="28"/>
      <c r="CM80" s="28"/>
      <c r="CN80" s="28"/>
      <c r="CO80" s="28"/>
      <c r="CP80" s="28"/>
      <c r="CQ80" s="28"/>
      <c r="CR80" s="28"/>
      <c r="CS80" s="28"/>
      <c r="CT80" s="28"/>
      <c r="CU80" s="28"/>
      <c r="CV80" s="28"/>
      <c r="CW80" s="28"/>
      <c r="CX80" s="28"/>
      <c r="CY80" s="28"/>
      <c r="CZ80" s="28"/>
      <c r="DA80" s="28"/>
      <c r="DB80" s="28"/>
      <c r="DC80" s="28"/>
      <c r="DD80" s="28"/>
      <c r="DE80" s="28"/>
      <c r="DF80" s="28"/>
      <c r="DG80" s="28"/>
      <c r="DH80" s="28"/>
      <c r="DI80" s="28"/>
      <c r="DJ80" s="28"/>
      <c r="DK80" s="28"/>
      <c r="DL80" s="28"/>
      <c r="DM80" s="28"/>
      <c r="DN80" s="28"/>
      <c r="DO80" s="28"/>
      <c r="DP80" s="28"/>
      <c r="DQ80" s="28"/>
      <c r="DR80" s="28"/>
      <c r="DS80" s="28"/>
      <c r="DT80" s="28"/>
      <c r="DU80" s="28"/>
      <c r="DV80" s="28"/>
      <c r="DW80" s="28"/>
      <c r="DX80" s="28"/>
      <c r="DY80" s="28"/>
      <c r="DZ80" s="28"/>
      <c r="EA80" s="28"/>
      <c r="EB80" s="28"/>
      <c r="EC80" s="28"/>
      <c r="ED80" s="28"/>
      <c r="EE80" s="28"/>
      <c r="EF80" s="28"/>
      <c r="EG80" s="28"/>
      <c r="EH80" s="28"/>
      <c r="EI80" s="28"/>
      <c r="EJ80" s="28"/>
      <c r="EK80" s="28"/>
      <c r="EL80" s="28"/>
      <c r="EM80" s="28"/>
      <c r="EN80" s="28"/>
    </row>
    <row r="81" spans="1:144">
      <c r="A81" s="11"/>
      <c r="B81" s="11"/>
      <c r="C81" s="11"/>
      <c r="D81" s="11"/>
      <c r="E81" s="11"/>
      <c r="F81" s="11"/>
      <c r="G81" s="11"/>
      <c r="H81" s="11"/>
      <c r="I81" s="28"/>
      <c r="J81" s="28"/>
      <c r="K81" s="28"/>
      <c r="L81" s="28"/>
      <c r="M81" s="28"/>
      <c r="N81" s="28"/>
      <c r="O81" s="28"/>
      <c r="P81" s="28"/>
      <c r="Q81" s="28"/>
      <c r="R81" s="28"/>
      <c r="S81" s="28"/>
      <c r="T81" s="28"/>
      <c r="U81" s="28"/>
      <c r="V81" s="28"/>
      <c r="W81" s="28"/>
      <c r="X81" s="28"/>
      <c r="Y81" s="28"/>
      <c r="Z81" s="28"/>
      <c r="AA81" s="28"/>
      <c r="AB81" s="11"/>
      <c r="AC81" s="11"/>
      <c r="AD81" s="11"/>
      <c r="AE81" s="11"/>
      <c r="AF81" s="11"/>
      <c r="AG81" s="11"/>
      <c r="AH81" s="28"/>
      <c r="AI81" s="28"/>
      <c r="AJ81" s="28"/>
      <c r="AK81" s="28"/>
      <c r="AL81" s="28"/>
      <c r="AM81" s="28"/>
      <c r="AN81" s="28"/>
      <c r="AO81" s="28"/>
      <c r="AP81" s="28"/>
      <c r="AQ81" s="28"/>
      <c r="AR81" s="28"/>
      <c r="AS81" s="28"/>
      <c r="AT81" s="28"/>
      <c r="AU81" s="28"/>
      <c r="AV81" s="28"/>
      <c r="AW81" s="28"/>
      <c r="AX81" s="28"/>
      <c r="AY81" s="28"/>
      <c r="AZ81" s="28"/>
      <c r="BA81" s="11"/>
      <c r="BB81" s="11"/>
      <c r="BC81" s="11"/>
      <c r="BD81" s="11"/>
      <c r="BE81" s="11"/>
      <c r="BF81" s="11"/>
      <c r="BG81" s="11"/>
      <c r="BH81" s="11"/>
      <c r="BI81" s="11"/>
      <c r="BJ81" s="11"/>
      <c r="BK81" s="11"/>
      <c r="BL81" s="11"/>
      <c r="BM81" s="11"/>
      <c r="BN81" s="11"/>
      <c r="BO81" s="11"/>
      <c r="BP81" s="11"/>
      <c r="BQ81" s="28"/>
      <c r="BR81" s="28"/>
      <c r="BS81" s="28"/>
      <c r="BT81" s="28"/>
      <c r="BU81" s="28"/>
      <c r="BV81" s="28"/>
      <c r="BW81" s="28"/>
      <c r="BX81" s="28"/>
      <c r="BY81" s="28"/>
      <c r="BZ81" s="28"/>
      <c r="CA81" s="11"/>
      <c r="CB81" s="11"/>
      <c r="CC81" s="11"/>
      <c r="CD81" s="11"/>
      <c r="CE81" s="11"/>
      <c r="CF81" s="28"/>
      <c r="CG81" s="28"/>
      <c r="CH81" s="28"/>
      <c r="CI81" s="28"/>
      <c r="CJ81" s="28"/>
      <c r="CK81" s="28"/>
      <c r="CL81" s="28"/>
      <c r="CM81" s="28"/>
      <c r="CN81" s="28"/>
      <c r="CO81" s="28"/>
      <c r="CP81" s="28"/>
      <c r="CQ81" s="28"/>
      <c r="CR81" s="28"/>
      <c r="CS81" s="28"/>
      <c r="CT81" s="28"/>
      <c r="CU81" s="28"/>
      <c r="CV81" s="28"/>
      <c r="CW81" s="28"/>
      <c r="CX81" s="28"/>
      <c r="CY81" s="28"/>
      <c r="CZ81" s="28"/>
      <c r="DA81" s="28"/>
      <c r="DB81" s="28"/>
      <c r="DC81" s="28"/>
      <c r="DD81" s="28"/>
      <c r="DE81" s="28"/>
      <c r="DF81" s="28"/>
      <c r="DG81" s="28"/>
      <c r="DH81" s="28"/>
      <c r="DI81" s="28"/>
      <c r="DJ81" s="28"/>
      <c r="DK81" s="28"/>
      <c r="DL81" s="28"/>
      <c r="DM81" s="28"/>
      <c r="DN81" s="28"/>
      <c r="DO81" s="28"/>
      <c r="DP81" s="28"/>
      <c r="DQ81" s="28"/>
      <c r="DR81" s="28"/>
      <c r="DS81" s="28"/>
      <c r="DT81" s="28"/>
      <c r="DU81" s="28"/>
      <c r="DV81" s="28"/>
      <c r="DW81" s="28"/>
      <c r="DX81" s="28"/>
      <c r="DY81" s="28"/>
      <c r="DZ81" s="28"/>
      <c r="EA81" s="28"/>
      <c r="EB81" s="28"/>
      <c r="EC81" s="28"/>
      <c r="ED81" s="28"/>
      <c r="EE81" s="28"/>
      <c r="EF81" s="28"/>
      <c r="EG81" s="28"/>
      <c r="EH81" s="28"/>
      <c r="EI81" s="28"/>
      <c r="EJ81" s="28"/>
      <c r="EK81" s="28"/>
      <c r="EL81" s="28"/>
      <c r="EM81" s="28"/>
      <c r="EN81" s="28"/>
    </row>
    <row r="82" spans="1:144" ht="12.75" customHeight="1">
      <c r="A82" s="11"/>
      <c r="B82" s="11"/>
      <c r="C82" s="11"/>
      <c r="D82" s="11"/>
      <c r="E82" s="11"/>
      <c r="F82" s="11"/>
      <c r="G82" s="11"/>
      <c r="H82" s="11"/>
      <c r="I82" s="28"/>
      <c r="J82" s="28"/>
      <c r="K82" s="28"/>
      <c r="L82" s="28"/>
      <c r="M82" s="28"/>
      <c r="N82" s="28"/>
      <c r="O82" s="28"/>
      <c r="P82" s="28"/>
      <c r="Q82" s="28"/>
      <c r="R82" s="28"/>
      <c r="S82" s="28"/>
      <c r="T82" s="28"/>
      <c r="U82" s="28"/>
      <c r="V82" s="28"/>
      <c r="W82" s="28"/>
      <c r="X82" s="28"/>
      <c r="Y82" s="28"/>
      <c r="Z82" s="28"/>
      <c r="AA82" s="28"/>
      <c r="AB82" s="11"/>
      <c r="AC82" s="11"/>
      <c r="AD82" s="11"/>
      <c r="AE82" s="11"/>
      <c r="AF82" s="11"/>
      <c r="AG82" s="11"/>
      <c r="AH82" s="28"/>
      <c r="AI82" s="28"/>
      <c r="AJ82" s="28"/>
      <c r="AK82" s="28"/>
      <c r="AL82" s="28"/>
      <c r="AM82" s="28"/>
      <c r="AN82" s="28"/>
      <c r="AO82" s="28"/>
      <c r="AP82" s="28"/>
      <c r="AQ82" s="28"/>
      <c r="AR82" s="28"/>
      <c r="AS82" s="28"/>
      <c r="AT82" s="28"/>
      <c r="AU82" s="28"/>
      <c r="AV82" s="28"/>
      <c r="AW82" s="28"/>
      <c r="AX82" s="28"/>
      <c r="AY82" s="28"/>
      <c r="AZ82" s="28"/>
      <c r="BA82" s="11"/>
      <c r="BB82" s="11"/>
      <c r="BC82" s="11"/>
      <c r="BD82" s="11"/>
      <c r="BE82" s="11"/>
      <c r="BF82" s="11"/>
      <c r="BG82" s="11"/>
      <c r="BH82" s="11"/>
      <c r="BI82" s="11"/>
      <c r="BJ82" s="11"/>
      <c r="BK82" s="11"/>
      <c r="BL82" s="11"/>
      <c r="BM82" s="11"/>
      <c r="BN82" s="11"/>
      <c r="BO82" s="11"/>
      <c r="BP82" s="11"/>
      <c r="BQ82" s="28"/>
      <c r="BR82" s="28"/>
      <c r="BS82" s="28"/>
      <c r="BT82" s="28"/>
      <c r="BU82" s="28"/>
      <c r="BV82" s="28"/>
      <c r="BW82" s="28"/>
      <c r="BX82" s="28"/>
      <c r="BY82" s="28"/>
      <c r="BZ82" s="28"/>
      <c r="CA82" s="11"/>
      <c r="CB82" s="11"/>
      <c r="CC82" s="11"/>
      <c r="CD82" s="11"/>
      <c r="CE82" s="11"/>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row>
    <row r="83" spans="1:144" ht="12.75" customHeight="1">
      <c r="A83" s="11"/>
      <c r="B83" s="11"/>
      <c r="C83" s="11"/>
      <c r="D83" s="11"/>
      <c r="E83" s="11"/>
      <c r="F83" s="11"/>
      <c r="G83" s="11"/>
      <c r="H83" s="11"/>
      <c r="I83" s="28"/>
      <c r="J83" s="28"/>
      <c r="K83" s="28"/>
      <c r="L83" s="28"/>
      <c r="M83" s="28"/>
      <c r="N83" s="28"/>
      <c r="O83" s="28"/>
      <c r="P83" s="28"/>
      <c r="Q83" s="28"/>
      <c r="R83" s="28"/>
      <c r="S83" s="28"/>
      <c r="T83" s="28"/>
      <c r="U83" s="28"/>
      <c r="V83" s="28"/>
      <c r="W83" s="28"/>
      <c r="X83" s="28"/>
      <c r="Y83" s="28"/>
      <c r="Z83" s="28"/>
      <c r="AA83" s="28"/>
      <c r="AB83" s="11"/>
      <c r="AC83" s="11"/>
      <c r="AD83" s="11"/>
      <c r="AE83" s="11"/>
      <c r="AF83" s="11"/>
      <c r="AG83" s="11"/>
      <c r="AH83" s="28"/>
      <c r="AI83" s="28"/>
      <c r="AJ83" s="28"/>
      <c r="AK83" s="28"/>
      <c r="AL83" s="28"/>
      <c r="AM83" s="28"/>
      <c r="AN83" s="28"/>
      <c r="AO83" s="28"/>
      <c r="AP83" s="28"/>
      <c r="AQ83" s="28"/>
      <c r="AR83" s="28"/>
      <c r="AS83" s="28"/>
      <c r="AT83" s="28"/>
      <c r="AU83" s="28"/>
      <c r="AV83" s="28"/>
      <c r="AW83" s="28"/>
      <c r="AX83" s="28"/>
      <c r="AY83" s="28"/>
      <c r="AZ83" s="28"/>
      <c r="BA83" s="11"/>
      <c r="BB83" s="11"/>
      <c r="BC83" s="11"/>
      <c r="BD83" s="11"/>
      <c r="BE83" s="11"/>
      <c r="BF83" s="11"/>
      <c r="BG83" s="11"/>
      <c r="BH83" s="11"/>
      <c r="BI83" s="11"/>
      <c r="BJ83" s="11"/>
      <c r="BK83" s="11"/>
      <c r="BL83" s="11"/>
      <c r="BM83" s="11"/>
      <c r="BN83" s="11"/>
      <c r="BO83" s="11"/>
      <c r="BP83" s="11"/>
      <c r="BQ83" s="28"/>
      <c r="BR83" s="28"/>
      <c r="BS83" s="28"/>
      <c r="BT83" s="28"/>
      <c r="BU83" s="28"/>
      <c r="BV83" s="28"/>
      <c r="BW83" s="28"/>
      <c r="BX83" s="28"/>
      <c r="BY83" s="28"/>
      <c r="BZ83" s="28"/>
      <c r="CA83" s="11"/>
      <c r="CB83" s="11"/>
      <c r="CC83" s="11"/>
      <c r="CD83" s="11"/>
      <c r="CE83" s="11"/>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row>
    <row r="84" spans="1:144" ht="12.75" customHeight="1">
      <c r="A84" s="11"/>
      <c r="B84" s="11"/>
      <c r="C84" s="11"/>
      <c r="D84" s="11"/>
      <c r="E84" s="11"/>
      <c r="F84" s="11"/>
      <c r="G84" s="11"/>
      <c r="H84" s="11"/>
      <c r="I84" s="28"/>
      <c r="J84" s="28"/>
      <c r="K84" s="28"/>
      <c r="L84" s="28"/>
      <c r="M84" s="28"/>
      <c r="N84" s="28"/>
      <c r="O84" s="28"/>
      <c r="P84" s="28"/>
      <c r="Q84" s="28"/>
      <c r="R84" s="28"/>
      <c r="S84" s="28"/>
      <c r="T84" s="28"/>
      <c r="U84" s="28"/>
      <c r="V84" s="28"/>
      <c r="W84" s="28"/>
      <c r="X84" s="28"/>
      <c r="Y84" s="28"/>
      <c r="Z84" s="28"/>
      <c r="AA84" s="28"/>
      <c r="AB84" s="11"/>
      <c r="AC84" s="11"/>
      <c r="AD84" s="11"/>
      <c r="AE84" s="11"/>
      <c r="AF84" s="11"/>
      <c r="AG84" s="11"/>
      <c r="AH84" s="28"/>
      <c r="AI84" s="28"/>
      <c r="AJ84" s="28"/>
      <c r="AK84" s="28"/>
      <c r="AL84" s="28"/>
      <c r="AM84" s="28"/>
      <c r="AN84" s="28"/>
      <c r="AO84" s="28"/>
      <c r="AP84" s="28"/>
      <c r="AQ84" s="28"/>
      <c r="AR84" s="28"/>
      <c r="AS84" s="28"/>
      <c r="AT84" s="28"/>
      <c r="AU84" s="28"/>
      <c r="AV84" s="28"/>
      <c r="AW84" s="28"/>
      <c r="AX84" s="28"/>
      <c r="AY84" s="28"/>
      <c r="AZ84" s="28"/>
      <c r="BA84" s="11"/>
      <c r="BB84" s="11"/>
      <c r="BC84" s="11"/>
      <c r="BD84" s="11"/>
      <c r="BE84" s="11"/>
      <c r="BF84" s="11"/>
      <c r="BG84" s="11"/>
      <c r="BH84" s="11"/>
      <c r="BI84" s="11"/>
      <c r="BJ84" s="11"/>
      <c r="BK84" s="11"/>
      <c r="BL84" s="11"/>
      <c r="BM84" s="11"/>
      <c r="BN84" s="11"/>
      <c r="BO84" s="11"/>
      <c r="BP84" s="11"/>
      <c r="BQ84" s="28"/>
      <c r="BR84" s="28"/>
      <c r="BS84" s="28"/>
      <c r="BT84" s="28"/>
      <c r="BU84" s="28"/>
      <c r="BV84" s="28"/>
      <c r="BW84" s="28"/>
      <c r="BX84" s="28"/>
      <c r="BY84" s="28"/>
      <c r="BZ84" s="28"/>
      <c r="CA84" s="11"/>
      <c r="CB84" s="11"/>
      <c r="CC84" s="11"/>
      <c r="CD84" s="11"/>
      <c r="CE84" s="11"/>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row>
    <row r="85" spans="1:144" ht="12.75" customHeight="1">
      <c r="A85" s="11"/>
      <c r="B85" s="11"/>
      <c r="C85" s="11"/>
      <c r="D85" s="11"/>
      <c r="E85" s="11"/>
      <c r="F85" s="11"/>
      <c r="G85" s="11"/>
      <c r="H85" s="11"/>
      <c r="I85" s="28"/>
      <c r="J85" s="28"/>
      <c r="K85" s="28"/>
      <c r="L85" s="28"/>
      <c r="M85" s="28"/>
      <c r="N85" s="28"/>
      <c r="O85" s="28"/>
      <c r="P85" s="28"/>
      <c r="Q85" s="28"/>
      <c r="R85" s="28"/>
      <c r="S85" s="28"/>
      <c r="T85" s="28"/>
      <c r="U85" s="28"/>
      <c r="V85" s="28"/>
      <c r="W85" s="28"/>
      <c r="X85" s="28"/>
      <c r="Y85" s="28"/>
      <c r="Z85" s="28"/>
      <c r="AA85" s="28"/>
      <c r="AB85" s="11"/>
      <c r="AC85" s="11"/>
      <c r="AD85" s="11"/>
      <c r="AE85" s="11"/>
      <c r="AF85" s="11"/>
      <c r="AG85" s="11"/>
      <c r="AH85" s="28"/>
      <c r="AI85" s="28"/>
      <c r="AJ85" s="28"/>
      <c r="AK85" s="28"/>
      <c r="AL85" s="28"/>
      <c r="AM85" s="28"/>
      <c r="AN85" s="28"/>
      <c r="AO85" s="28"/>
      <c r="AP85" s="28"/>
      <c r="AQ85" s="28"/>
      <c r="AR85" s="28"/>
      <c r="AS85" s="28"/>
      <c r="AT85" s="28"/>
      <c r="AU85" s="28"/>
      <c r="AV85" s="28"/>
      <c r="AW85" s="28"/>
      <c r="AX85" s="28"/>
      <c r="AY85" s="28"/>
      <c r="AZ85" s="28"/>
      <c r="BA85" s="11"/>
      <c r="BB85" s="11"/>
      <c r="BC85" s="11"/>
      <c r="BD85" s="11"/>
      <c r="BE85" s="11"/>
      <c r="BF85" s="11"/>
      <c r="BG85" s="11"/>
      <c r="BH85" s="11"/>
      <c r="BI85" s="11"/>
      <c r="BJ85" s="11"/>
      <c r="BK85" s="11"/>
      <c r="BL85" s="11"/>
      <c r="BM85" s="11"/>
      <c r="BN85" s="11"/>
      <c r="BO85" s="11"/>
      <c r="BP85" s="11"/>
      <c r="BQ85" s="28"/>
      <c r="BR85" s="28"/>
      <c r="BS85" s="28"/>
      <c r="BT85" s="28"/>
      <c r="BU85" s="28"/>
      <c r="BV85" s="28"/>
      <c r="BW85" s="28"/>
      <c r="BX85" s="28"/>
      <c r="BY85" s="28"/>
      <c r="BZ85" s="28"/>
      <c r="CA85" s="11"/>
      <c r="CB85" s="11"/>
      <c r="CC85" s="11"/>
      <c r="CD85" s="11"/>
      <c r="CE85" s="11"/>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row>
    <row r="86" spans="1:144" ht="12.75" customHeight="1">
      <c r="A86" s="11"/>
      <c r="B86" s="11"/>
      <c r="C86" s="11"/>
      <c r="D86" s="11"/>
      <c r="E86" s="11"/>
      <c r="F86" s="11"/>
      <c r="G86" s="11"/>
      <c r="H86" s="11"/>
      <c r="I86" s="28"/>
      <c r="J86" s="28"/>
      <c r="K86" s="28"/>
      <c r="L86" s="28"/>
      <c r="M86" s="28"/>
      <c r="N86" s="28"/>
      <c r="O86" s="28"/>
      <c r="P86" s="28"/>
      <c r="Q86" s="28"/>
      <c r="R86" s="28"/>
      <c r="S86" s="28"/>
      <c r="T86" s="28"/>
      <c r="U86" s="28"/>
      <c r="V86" s="28"/>
      <c r="W86" s="28"/>
      <c r="X86" s="28"/>
      <c r="Y86" s="28"/>
      <c r="Z86" s="28"/>
      <c r="AA86" s="28"/>
      <c r="AB86" s="11"/>
      <c r="AC86" s="11"/>
      <c r="AD86" s="11"/>
      <c r="AE86" s="11"/>
      <c r="AF86" s="11"/>
      <c r="AG86" s="11"/>
      <c r="AH86" s="28"/>
      <c r="AI86" s="28"/>
      <c r="AJ86" s="28"/>
      <c r="AK86" s="28"/>
      <c r="AL86" s="28"/>
      <c r="AM86" s="28"/>
      <c r="AN86" s="28"/>
      <c r="AO86" s="28"/>
      <c r="AP86" s="28"/>
      <c r="AQ86" s="28"/>
      <c r="AR86" s="28"/>
      <c r="AS86" s="28"/>
      <c r="AT86" s="28"/>
      <c r="AU86" s="28"/>
      <c r="AV86" s="28"/>
      <c r="AW86" s="28"/>
      <c r="AX86" s="28"/>
      <c r="AY86" s="28"/>
      <c r="AZ86" s="28"/>
      <c r="BA86" s="11"/>
      <c r="BB86" s="11"/>
      <c r="BC86" s="11"/>
      <c r="BD86" s="11"/>
      <c r="BE86" s="11"/>
      <c r="BF86" s="11"/>
      <c r="BG86" s="11"/>
      <c r="BH86" s="11"/>
      <c r="BI86" s="11"/>
      <c r="BJ86" s="11"/>
      <c r="BK86" s="11"/>
      <c r="BL86" s="11"/>
      <c r="BM86" s="11"/>
      <c r="BN86" s="11"/>
      <c r="BO86" s="11"/>
      <c r="BP86" s="11"/>
      <c r="BQ86" s="28"/>
      <c r="BR86" s="28"/>
      <c r="BS86" s="28"/>
      <c r="BT86" s="28"/>
      <c r="BU86" s="28"/>
      <c r="BV86" s="28"/>
      <c r="BW86" s="28"/>
      <c r="BX86" s="28"/>
      <c r="BY86" s="28"/>
      <c r="BZ86" s="28"/>
      <c r="CA86" s="11"/>
      <c r="CB86" s="11"/>
      <c r="CC86" s="11"/>
      <c r="CD86" s="11"/>
      <c r="CE86" s="11"/>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row>
    <row r="87" spans="1:144" ht="12.75" customHeight="1">
      <c r="A87" s="11"/>
      <c r="B87" s="11"/>
      <c r="C87" s="11"/>
      <c r="D87" s="11"/>
      <c r="E87" s="11"/>
      <c r="F87" s="11"/>
      <c r="G87" s="11"/>
      <c r="H87" s="11"/>
      <c r="I87" s="28"/>
      <c r="J87" s="28"/>
      <c r="K87" s="28"/>
      <c r="L87" s="28"/>
      <c r="M87" s="28"/>
      <c r="N87" s="28"/>
      <c r="O87" s="28"/>
      <c r="P87" s="28"/>
      <c r="Q87" s="28"/>
      <c r="R87" s="28"/>
      <c r="S87" s="28"/>
      <c r="T87" s="28"/>
      <c r="U87" s="28"/>
      <c r="V87" s="28"/>
      <c r="W87" s="28"/>
      <c r="X87" s="28"/>
      <c r="Y87" s="28"/>
      <c r="Z87" s="28"/>
      <c r="AA87" s="28"/>
      <c r="AB87" s="11"/>
      <c r="AC87" s="11"/>
      <c r="AD87" s="11"/>
      <c r="AE87" s="11"/>
      <c r="AF87" s="11"/>
      <c r="AG87" s="11"/>
      <c r="AH87" s="28"/>
      <c r="AI87" s="28"/>
      <c r="AJ87" s="28"/>
      <c r="AK87" s="28"/>
      <c r="AL87" s="28"/>
      <c r="AM87" s="28"/>
      <c r="AN87" s="28"/>
      <c r="AO87" s="28"/>
      <c r="AP87" s="28"/>
      <c r="AQ87" s="28"/>
      <c r="AR87" s="28"/>
      <c r="AS87" s="28"/>
      <c r="AT87" s="28"/>
      <c r="AU87" s="28"/>
      <c r="AV87" s="28"/>
      <c r="AW87" s="28"/>
      <c r="AX87" s="28"/>
      <c r="AY87" s="28"/>
      <c r="AZ87" s="28"/>
      <c r="BA87" s="11"/>
      <c r="BB87" s="11"/>
      <c r="BC87" s="11"/>
      <c r="BD87" s="11"/>
      <c r="BE87" s="11"/>
      <c r="BF87" s="11"/>
      <c r="BG87" s="11"/>
      <c r="BH87" s="11"/>
      <c r="BI87" s="11"/>
      <c r="BJ87" s="11"/>
      <c r="BK87" s="11"/>
      <c r="BL87" s="11"/>
      <c r="BM87" s="11"/>
      <c r="BN87" s="11"/>
      <c r="BO87" s="11"/>
      <c r="BP87" s="11"/>
      <c r="BQ87" s="28"/>
      <c r="BR87" s="28"/>
      <c r="BS87" s="28"/>
      <c r="BT87" s="28"/>
      <c r="BU87" s="28"/>
      <c r="BV87" s="28"/>
      <c r="BW87" s="28"/>
      <c r="BX87" s="28"/>
      <c r="BY87" s="28"/>
      <c r="BZ87" s="28"/>
      <c r="CA87" s="11"/>
      <c r="CB87" s="11"/>
      <c r="CC87" s="11"/>
      <c r="CD87" s="11"/>
      <c r="CE87" s="11"/>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row>
    <row r="88" spans="1:144" ht="12.75" customHeight="1">
      <c r="A88" s="11"/>
      <c r="B88" s="11"/>
      <c r="C88" s="11"/>
      <c r="D88" s="11"/>
      <c r="E88" s="11"/>
      <c r="F88" s="11"/>
      <c r="G88" s="11"/>
      <c r="H88" s="11"/>
      <c r="I88" s="28"/>
      <c r="J88" s="28"/>
      <c r="K88" s="28"/>
      <c r="L88" s="28"/>
      <c r="M88" s="28"/>
      <c r="N88" s="28"/>
      <c r="O88" s="28"/>
      <c r="P88" s="28"/>
      <c r="Q88" s="28"/>
      <c r="R88" s="28"/>
      <c r="S88" s="28"/>
      <c r="T88" s="28"/>
      <c r="U88" s="28"/>
      <c r="V88" s="28"/>
      <c r="W88" s="28"/>
      <c r="X88" s="28"/>
      <c r="Y88" s="28"/>
      <c r="Z88" s="28"/>
      <c r="AA88" s="28"/>
      <c r="AB88" s="11"/>
      <c r="AC88" s="11"/>
      <c r="AD88" s="11"/>
      <c r="AE88" s="11"/>
      <c r="AF88" s="11"/>
      <c r="AG88" s="11"/>
      <c r="AH88" s="28"/>
      <c r="AI88" s="28"/>
      <c r="AJ88" s="28"/>
      <c r="AK88" s="28"/>
      <c r="AL88" s="28"/>
      <c r="AM88" s="28"/>
      <c r="AN88" s="28"/>
      <c r="AO88" s="28"/>
      <c r="AP88" s="28"/>
      <c r="AQ88" s="28"/>
      <c r="AR88" s="28"/>
      <c r="AS88" s="28"/>
      <c r="AT88" s="28"/>
      <c r="AU88" s="28"/>
      <c r="AV88" s="28"/>
      <c r="AW88" s="28"/>
      <c r="AX88" s="28"/>
      <c r="AY88" s="28"/>
      <c r="AZ88" s="28"/>
      <c r="BA88" s="11"/>
      <c r="BB88" s="11"/>
      <c r="BC88" s="11"/>
      <c r="BD88" s="11"/>
      <c r="BE88" s="11"/>
      <c r="BF88" s="11"/>
      <c r="BG88" s="11"/>
      <c r="BH88" s="11"/>
      <c r="BI88" s="11"/>
      <c r="BJ88" s="11"/>
      <c r="BK88" s="11"/>
      <c r="BL88" s="11"/>
      <c r="BM88" s="11"/>
      <c r="BN88" s="11"/>
      <c r="BO88" s="11"/>
      <c r="BP88" s="11"/>
      <c r="BQ88" s="28"/>
      <c r="BR88" s="28"/>
      <c r="BS88" s="28"/>
      <c r="BT88" s="28"/>
      <c r="BU88" s="28"/>
      <c r="BV88" s="28"/>
      <c r="BW88" s="28"/>
      <c r="BX88" s="28"/>
      <c r="BY88" s="28"/>
      <c r="BZ88" s="28"/>
      <c r="CA88" s="11"/>
      <c r="CB88" s="11"/>
      <c r="CC88" s="11"/>
      <c r="CD88" s="11"/>
      <c r="CE88" s="11"/>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row>
    <row r="89" spans="1:144">
      <c r="A89" s="11"/>
      <c r="B89" s="11"/>
      <c r="C89" s="11"/>
      <c r="D89" s="11"/>
      <c r="E89" s="11"/>
      <c r="F89" s="11"/>
      <c r="G89" s="11"/>
      <c r="H89" s="11"/>
      <c r="I89" s="28"/>
      <c r="J89" s="28"/>
      <c r="K89" s="28"/>
      <c r="L89" s="28"/>
      <c r="M89" s="28"/>
      <c r="N89" s="28"/>
      <c r="O89" s="28"/>
      <c r="P89" s="28"/>
      <c r="Q89" s="28"/>
      <c r="R89" s="28"/>
      <c r="S89" s="28"/>
      <c r="T89" s="28"/>
      <c r="U89" s="28"/>
      <c r="V89" s="28"/>
      <c r="W89" s="28"/>
      <c r="X89" s="28"/>
      <c r="Y89" s="28"/>
      <c r="Z89" s="28"/>
      <c r="AA89" s="28"/>
      <c r="AB89" s="11"/>
      <c r="AC89" s="11"/>
      <c r="AD89" s="11"/>
      <c r="AE89" s="11"/>
      <c r="AF89" s="11"/>
      <c r="AG89" s="11"/>
      <c r="AH89" s="28"/>
      <c r="AI89" s="28"/>
      <c r="AJ89" s="28"/>
      <c r="AK89" s="28"/>
      <c r="AL89" s="28"/>
      <c r="AM89" s="28"/>
      <c r="AN89" s="28"/>
      <c r="AO89" s="28"/>
      <c r="AP89" s="28"/>
      <c r="AQ89" s="28"/>
      <c r="AR89" s="28"/>
      <c r="AS89" s="28"/>
      <c r="AT89" s="28"/>
      <c r="AU89" s="28"/>
      <c r="AV89" s="28"/>
      <c r="AW89" s="28"/>
      <c r="AX89" s="28"/>
      <c r="AY89" s="28"/>
      <c r="AZ89" s="28"/>
      <c r="BA89" s="11"/>
      <c r="BB89" s="11"/>
      <c r="BC89" s="11"/>
      <c r="BD89" s="11"/>
      <c r="BE89" s="11"/>
      <c r="BF89" s="11"/>
      <c r="BG89" s="11"/>
      <c r="BH89" s="11"/>
      <c r="BI89" s="11"/>
      <c r="BJ89" s="11"/>
      <c r="BK89" s="11"/>
      <c r="BL89" s="11"/>
      <c r="BM89" s="11"/>
      <c r="BN89" s="11"/>
      <c r="BO89" s="11"/>
      <c r="BP89" s="11"/>
      <c r="BQ89" s="28"/>
      <c r="BR89" s="28"/>
      <c r="BS89" s="28"/>
      <c r="BT89" s="28"/>
      <c r="BU89" s="28"/>
      <c r="BV89" s="28"/>
      <c r="BW89" s="28"/>
      <c r="BX89" s="28"/>
      <c r="BY89" s="28"/>
      <c r="BZ89" s="28"/>
      <c r="CA89" s="11"/>
      <c r="CB89" s="11"/>
      <c r="CC89" s="11"/>
      <c r="CD89" s="11"/>
      <c r="CE89" s="11"/>
      <c r="CF89" s="28"/>
      <c r="CG89" s="28"/>
      <c r="CH89" s="28"/>
      <c r="CI89" s="28"/>
      <c r="CJ89" s="28"/>
      <c r="CK89" s="28"/>
      <c r="CL89" s="28"/>
      <c r="CM89" s="28"/>
      <c r="CN89" s="28"/>
      <c r="CO89" s="28"/>
      <c r="CP89" s="28"/>
      <c r="CQ89" s="28"/>
      <c r="CR89" s="28"/>
      <c r="CS89" s="28"/>
      <c r="CT89" s="28"/>
      <c r="CU89" s="28"/>
      <c r="CV89" s="28"/>
      <c r="CW89" s="28"/>
      <c r="CX89" s="28"/>
      <c r="CY89" s="28"/>
      <c r="CZ89" s="28"/>
      <c r="DA89" s="28"/>
      <c r="DB89" s="28"/>
      <c r="DC89" s="28"/>
      <c r="DD89" s="28"/>
      <c r="DE89" s="28"/>
      <c r="DF89" s="28"/>
      <c r="DG89" s="28"/>
      <c r="DH89" s="28"/>
      <c r="DI89" s="28"/>
      <c r="DJ89" s="28"/>
      <c r="DK89" s="28"/>
      <c r="DL89" s="28"/>
      <c r="DM89" s="28"/>
      <c r="DN89" s="28"/>
      <c r="DO89" s="28"/>
      <c r="DP89" s="28"/>
      <c r="DQ89" s="28"/>
      <c r="DR89" s="28"/>
      <c r="DS89" s="28"/>
      <c r="DT89" s="28"/>
      <c r="DU89" s="28"/>
      <c r="DV89" s="28"/>
      <c r="DW89" s="28"/>
      <c r="DX89" s="28"/>
      <c r="DY89" s="28"/>
      <c r="DZ89" s="28"/>
      <c r="EA89" s="28"/>
      <c r="EB89" s="28"/>
      <c r="EC89" s="28"/>
      <c r="ED89" s="28"/>
      <c r="EE89" s="28"/>
      <c r="EF89" s="28"/>
      <c r="EG89" s="28"/>
      <c r="EH89" s="28"/>
      <c r="EI89" s="28"/>
      <c r="EJ89" s="28"/>
      <c r="EK89" s="28"/>
      <c r="EL89" s="28"/>
      <c r="EM89" s="28"/>
      <c r="EN89" s="28"/>
    </row>
    <row r="90" spans="1:144">
      <c r="A90" s="11"/>
      <c r="B90" s="11"/>
      <c r="C90" s="11"/>
      <c r="D90" s="11"/>
      <c r="E90" s="11"/>
      <c r="F90" s="11"/>
      <c r="G90" s="11"/>
      <c r="H90" s="11"/>
      <c r="I90" s="28"/>
      <c r="J90" s="28"/>
      <c r="K90" s="28"/>
      <c r="L90" s="28"/>
      <c r="M90" s="28"/>
      <c r="N90" s="28"/>
      <c r="O90" s="28"/>
      <c r="P90" s="28"/>
      <c r="Q90" s="28"/>
      <c r="R90" s="28"/>
      <c r="S90" s="28"/>
      <c r="T90" s="28"/>
      <c r="U90" s="28"/>
      <c r="V90" s="28"/>
      <c r="W90" s="28"/>
      <c r="X90" s="28"/>
      <c r="Y90" s="28"/>
      <c r="Z90" s="28"/>
      <c r="AA90" s="28"/>
      <c r="AB90" s="11"/>
      <c r="AC90" s="11"/>
      <c r="AD90" s="11"/>
      <c r="AE90" s="11"/>
      <c r="AF90" s="11"/>
      <c r="AG90" s="11"/>
      <c r="AH90" s="28"/>
      <c r="AI90" s="28"/>
      <c r="AJ90" s="28"/>
      <c r="AK90" s="28"/>
      <c r="AL90" s="28"/>
      <c r="AM90" s="28"/>
      <c r="AN90" s="28"/>
      <c r="AO90" s="28"/>
      <c r="AP90" s="28"/>
      <c r="AQ90" s="28"/>
      <c r="AR90" s="28"/>
      <c r="AS90" s="28"/>
      <c r="AT90" s="28"/>
      <c r="AU90" s="28"/>
      <c r="AV90" s="28"/>
      <c r="AW90" s="28"/>
      <c r="AX90" s="28"/>
      <c r="AY90" s="28"/>
      <c r="AZ90" s="28"/>
      <c r="BA90" s="11"/>
      <c r="BB90" s="11"/>
      <c r="BC90" s="11"/>
      <c r="BD90" s="11"/>
      <c r="BE90" s="11"/>
      <c r="BF90" s="11"/>
      <c r="BG90" s="11"/>
      <c r="BH90" s="11"/>
      <c r="BI90" s="11"/>
      <c r="BJ90" s="11"/>
      <c r="BK90" s="11"/>
      <c r="BL90" s="11"/>
      <c r="BM90" s="11"/>
      <c r="BN90" s="11"/>
      <c r="BO90" s="11"/>
      <c r="BP90" s="11"/>
      <c r="BQ90" s="28"/>
      <c r="BR90" s="28"/>
      <c r="BS90" s="28"/>
      <c r="BT90" s="28"/>
      <c r="BU90" s="28"/>
      <c r="BV90" s="28"/>
      <c r="BW90" s="28"/>
      <c r="BX90" s="28"/>
      <c r="BY90" s="28"/>
      <c r="BZ90" s="28"/>
      <c r="CA90" s="11"/>
      <c r="CB90" s="11"/>
      <c r="CC90" s="11"/>
      <c r="CD90" s="11"/>
      <c r="CE90" s="11"/>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row>
    <row r="91" spans="1:144">
      <c r="A91" s="11"/>
      <c r="B91" s="11"/>
      <c r="C91" s="11"/>
      <c r="D91" s="11"/>
      <c r="E91" s="11"/>
      <c r="F91" s="11"/>
      <c r="G91" s="11"/>
      <c r="H91" s="11"/>
      <c r="I91" s="28"/>
      <c r="J91" s="28"/>
      <c r="K91" s="28"/>
      <c r="L91" s="28"/>
      <c r="M91" s="28"/>
      <c r="N91" s="28"/>
      <c r="O91" s="28"/>
      <c r="P91" s="28"/>
      <c r="Q91" s="28"/>
      <c r="R91" s="28"/>
      <c r="S91" s="28"/>
      <c r="T91" s="28"/>
      <c r="U91" s="28"/>
      <c r="V91" s="28"/>
      <c r="W91" s="28"/>
      <c r="X91" s="28"/>
      <c r="Y91" s="28"/>
      <c r="Z91" s="28"/>
      <c r="AA91" s="28"/>
      <c r="AB91" s="11"/>
      <c r="AC91" s="11"/>
      <c r="AD91" s="11"/>
      <c r="AE91" s="11"/>
      <c r="AF91" s="11"/>
      <c r="AG91" s="11"/>
      <c r="AH91" s="28"/>
      <c r="AI91" s="28"/>
      <c r="AJ91" s="28"/>
      <c r="AK91" s="28"/>
      <c r="AL91" s="28"/>
      <c r="AM91" s="28"/>
      <c r="AN91" s="28"/>
      <c r="AO91" s="28"/>
      <c r="AP91" s="28"/>
      <c r="AQ91" s="28"/>
      <c r="AR91" s="28"/>
      <c r="AS91" s="28"/>
      <c r="AT91" s="28"/>
      <c r="AU91" s="28"/>
      <c r="AV91" s="28"/>
      <c r="AW91" s="28"/>
      <c r="AX91" s="28"/>
      <c r="AY91" s="28"/>
      <c r="AZ91" s="28"/>
      <c r="BA91" s="11"/>
      <c r="BB91" s="11"/>
      <c r="BC91" s="11"/>
      <c r="BD91" s="11"/>
      <c r="BE91" s="11"/>
      <c r="BF91" s="11"/>
      <c r="BG91" s="11"/>
      <c r="BH91" s="11"/>
      <c r="BI91" s="11"/>
      <c r="BJ91" s="11"/>
      <c r="BK91" s="11"/>
      <c r="BL91" s="11"/>
      <c r="BM91" s="11"/>
      <c r="BN91" s="11"/>
      <c r="BO91" s="11"/>
      <c r="BP91" s="11"/>
      <c r="BQ91" s="28"/>
      <c r="BR91" s="28"/>
      <c r="BS91" s="28"/>
      <c r="BT91" s="28"/>
      <c r="BU91" s="28"/>
      <c r="BV91" s="28"/>
      <c r="BW91" s="28"/>
      <c r="BX91" s="28"/>
      <c r="BY91" s="28"/>
      <c r="BZ91" s="28"/>
      <c r="CA91" s="11"/>
      <c r="CB91" s="11"/>
      <c r="CC91" s="11"/>
      <c r="CD91" s="11"/>
      <c r="CE91" s="11"/>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row>
    <row r="92" spans="1:144">
      <c r="A92" s="11"/>
      <c r="B92" s="11"/>
      <c r="C92" s="11"/>
      <c r="D92" s="11"/>
      <c r="E92" s="11"/>
      <c r="F92" s="11"/>
      <c r="G92" s="11"/>
      <c r="H92" s="11"/>
      <c r="I92" s="28"/>
      <c r="J92" s="28"/>
      <c r="K92" s="28"/>
      <c r="L92" s="28"/>
      <c r="M92" s="28"/>
      <c r="N92" s="28"/>
      <c r="O92" s="28"/>
      <c r="P92" s="28"/>
      <c r="Q92" s="28"/>
      <c r="R92" s="28"/>
      <c r="S92" s="28"/>
      <c r="T92" s="28"/>
      <c r="U92" s="28"/>
      <c r="V92" s="28"/>
      <c r="W92" s="28"/>
      <c r="X92" s="28"/>
      <c r="Y92" s="28"/>
      <c r="Z92" s="28"/>
      <c r="AA92" s="28"/>
      <c r="AB92" s="11"/>
      <c r="AC92" s="11"/>
      <c r="AD92" s="11"/>
      <c r="AE92" s="11"/>
      <c r="AF92" s="11"/>
      <c r="AG92" s="11"/>
      <c r="AH92" s="28"/>
      <c r="AI92" s="28"/>
      <c r="AJ92" s="28"/>
      <c r="AK92" s="28"/>
      <c r="AL92" s="28"/>
      <c r="AM92" s="28"/>
      <c r="AN92" s="28"/>
      <c r="AO92" s="28"/>
      <c r="AP92" s="28"/>
      <c r="AQ92" s="28"/>
      <c r="AR92" s="28"/>
      <c r="AS92" s="28"/>
      <c r="AT92" s="28"/>
      <c r="AU92" s="28"/>
      <c r="AV92" s="28"/>
      <c r="AW92" s="28"/>
      <c r="AX92" s="28"/>
      <c r="AY92" s="28"/>
      <c r="AZ92" s="28"/>
      <c r="BA92" s="11"/>
      <c r="BB92" s="11"/>
      <c r="BC92" s="11"/>
      <c r="BD92" s="11"/>
      <c r="BE92" s="11"/>
      <c r="BF92" s="11"/>
      <c r="BG92" s="11"/>
      <c r="BH92" s="11"/>
      <c r="BI92" s="11"/>
      <c r="BJ92" s="11"/>
      <c r="BK92" s="11"/>
      <c r="BL92" s="11"/>
      <c r="BM92" s="11"/>
      <c r="BN92" s="11"/>
      <c r="BO92" s="11"/>
      <c r="BP92" s="11"/>
      <c r="BQ92" s="28"/>
      <c r="BR92" s="28"/>
      <c r="BS92" s="28"/>
      <c r="BT92" s="28"/>
      <c r="BU92" s="28"/>
      <c r="BV92" s="28"/>
      <c r="BW92" s="28"/>
      <c r="BX92" s="28"/>
      <c r="BY92" s="28"/>
      <c r="BZ92" s="28"/>
      <c r="CA92" s="11"/>
      <c r="CB92" s="11"/>
      <c r="CC92" s="11"/>
      <c r="CD92" s="11"/>
      <c r="CE92" s="11"/>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row>
    <row r="93" spans="1:144">
      <c r="A93" s="11"/>
      <c r="B93" s="11"/>
      <c r="C93" s="11"/>
      <c r="D93" s="11"/>
      <c r="E93" s="11"/>
      <c r="F93" s="11"/>
      <c r="G93" s="11"/>
      <c r="H93" s="11"/>
      <c r="I93" s="28"/>
      <c r="J93" s="28"/>
      <c r="K93" s="28"/>
      <c r="L93" s="28"/>
      <c r="M93" s="28"/>
      <c r="N93" s="28"/>
      <c r="O93" s="28"/>
      <c r="P93" s="28"/>
      <c r="Q93" s="28"/>
      <c r="R93" s="28"/>
      <c r="S93" s="28"/>
      <c r="T93" s="28"/>
      <c r="U93" s="28"/>
      <c r="V93" s="28"/>
      <c r="W93" s="28"/>
      <c r="X93" s="28"/>
      <c r="Y93" s="28"/>
      <c r="Z93" s="28"/>
      <c r="AA93" s="28"/>
      <c r="AB93" s="11"/>
      <c r="AC93" s="11"/>
      <c r="AD93" s="11"/>
      <c r="AE93" s="11"/>
      <c r="AF93" s="11"/>
      <c r="AG93" s="11"/>
      <c r="AH93" s="28"/>
      <c r="AI93" s="28"/>
      <c r="AJ93" s="28"/>
      <c r="AK93" s="28"/>
      <c r="AL93" s="28"/>
      <c r="AM93" s="28"/>
      <c r="AN93" s="28"/>
      <c r="AO93" s="28"/>
      <c r="AP93" s="28"/>
      <c r="AQ93" s="28"/>
      <c r="AR93" s="28"/>
      <c r="AS93" s="28"/>
      <c r="AT93" s="28"/>
      <c r="AU93" s="28"/>
      <c r="AV93" s="28"/>
      <c r="AW93" s="28"/>
      <c r="AX93" s="28"/>
      <c r="AY93" s="28"/>
      <c r="AZ93" s="28"/>
      <c r="BA93" s="11"/>
      <c r="BB93" s="11"/>
      <c r="BC93" s="11"/>
      <c r="BD93" s="11"/>
      <c r="BE93" s="11"/>
      <c r="BF93" s="11"/>
      <c r="BG93" s="11"/>
      <c r="BH93" s="11"/>
      <c r="BI93" s="11"/>
      <c r="BJ93" s="11"/>
      <c r="BK93" s="11"/>
      <c r="BL93" s="11"/>
      <c r="BM93" s="11"/>
      <c r="BN93" s="11"/>
      <c r="BO93" s="11"/>
      <c r="BP93" s="11"/>
      <c r="BQ93" s="28"/>
      <c r="BR93" s="28"/>
      <c r="BS93" s="28"/>
      <c r="BT93" s="28"/>
      <c r="BU93" s="28"/>
      <c r="BV93" s="28"/>
      <c r="BW93" s="28"/>
      <c r="BX93" s="28"/>
      <c r="BY93" s="28"/>
      <c r="BZ93" s="28"/>
      <c r="CA93" s="11"/>
      <c r="CB93" s="11"/>
      <c r="CC93" s="11"/>
      <c r="CD93" s="11"/>
      <c r="CE93" s="11"/>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row>
    <row r="94" spans="1:144">
      <c r="A94" s="11"/>
      <c r="B94" s="11"/>
      <c r="C94" s="11"/>
      <c r="D94" s="11"/>
      <c r="E94" s="11"/>
      <c r="F94" s="11"/>
      <c r="G94" s="11"/>
      <c r="H94" s="11"/>
      <c r="I94" s="28"/>
      <c r="J94" s="28"/>
      <c r="K94" s="28"/>
      <c r="L94" s="28"/>
      <c r="M94" s="28"/>
      <c r="N94" s="28"/>
      <c r="O94" s="28"/>
      <c r="P94" s="28"/>
      <c r="Q94" s="28"/>
      <c r="R94" s="28"/>
      <c r="S94" s="28"/>
      <c r="T94" s="28"/>
      <c r="U94" s="28"/>
      <c r="V94" s="28"/>
      <c r="W94" s="28"/>
      <c r="X94" s="28"/>
      <c r="Y94" s="28"/>
      <c r="Z94" s="28"/>
      <c r="AA94" s="28"/>
      <c r="AB94" s="11"/>
      <c r="AC94" s="11"/>
      <c r="AD94" s="11"/>
      <c r="AE94" s="11"/>
      <c r="AF94" s="11"/>
      <c r="AG94" s="11"/>
      <c r="AH94" s="28"/>
      <c r="AI94" s="28"/>
      <c r="AJ94" s="28"/>
      <c r="AK94" s="28"/>
      <c r="AL94" s="28"/>
      <c r="AM94" s="28"/>
      <c r="AN94" s="28"/>
      <c r="AO94" s="28"/>
      <c r="AP94" s="28"/>
      <c r="AQ94" s="28"/>
      <c r="AR94" s="28"/>
      <c r="AS94" s="28"/>
      <c r="AT94" s="28"/>
      <c r="AU94" s="28"/>
      <c r="AV94" s="28"/>
      <c r="AW94" s="28"/>
      <c r="AX94" s="28"/>
      <c r="AY94" s="28"/>
      <c r="AZ94" s="28"/>
      <c r="BA94" s="11"/>
      <c r="BB94" s="11"/>
      <c r="BC94" s="11"/>
      <c r="BD94" s="11"/>
      <c r="BE94" s="11"/>
      <c r="BF94" s="11"/>
      <c r="BG94" s="11"/>
      <c r="BH94" s="11"/>
      <c r="BI94" s="11"/>
      <c r="BJ94" s="11"/>
      <c r="BK94" s="11"/>
      <c r="BL94" s="11"/>
      <c r="BM94" s="11"/>
      <c r="BN94" s="11"/>
      <c r="BO94" s="11"/>
      <c r="BP94" s="11"/>
      <c r="BQ94" s="28"/>
      <c r="BR94" s="28"/>
      <c r="BS94" s="28"/>
      <c r="BT94" s="28"/>
      <c r="BU94" s="28"/>
      <c r="BV94" s="28"/>
      <c r="BW94" s="28"/>
      <c r="BX94" s="28"/>
      <c r="BY94" s="28"/>
      <c r="BZ94" s="28"/>
      <c r="CA94" s="11"/>
      <c r="CB94" s="11"/>
      <c r="CC94" s="11"/>
      <c r="CD94" s="11"/>
      <c r="CE94" s="11"/>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row>
    <row r="95" spans="1:144">
      <c r="A95" s="11"/>
      <c r="B95" s="11"/>
      <c r="C95" s="11"/>
      <c r="D95" s="11"/>
      <c r="E95" s="11"/>
      <c r="F95" s="11"/>
      <c r="G95" s="11"/>
      <c r="H95" s="11"/>
      <c r="I95" s="28"/>
      <c r="J95" s="28"/>
      <c r="K95" s="28"/>
      <c r="L95" s="28"/>
      <c r="M95" s="28"/>
      <c r="N95" s="28"/>
      <c r="O95" s="28"/>
      <c r="P95" s="28"/>
      <c r="Q95" s="28"/>
      <c r="R95" s="28"/>
      <c r="S95" s="28"/>
      <c r="T95" s="28"/>
      <c r="U95" s="28"/>
      <c r="V95" s="28"/>
      <c r="W95" s="28"/>
      <c r="X95" s="28"/>
      <c r="Y95" s="28"/>
      <c r="Z95" s="28"/>
      <c r="AA95" s="28"/>
      <c r="AB95" s="11"/>
      <c r="AC95" s="11"/>
      <c r="AD95" s="11"/>
      <c r="AE95" s="11"/>
      <c r="AF95" s="11"/>
      <c r="AG95" s="11"/>
      <c r="AH95" s="28"/>
      <c r="AI95" s="28"/>
      <c r="AJ95" s="28"/>
      <c r="AK95" s="28"/>
      <c r="AL95" s="28"/>
      <c r="AM95" s="28"/>
      <c r="AN95" s="28"/>
      <c r="AO95" s="28"/>
      <c r="AP95" s="28"/>
      <c r="AQ95" s="28"/>
      <c r="AR95" s="28"/>
      <c r="AS95" s="28"/>
      <c r="AT95" s="28"/>
      <c r="AU95" s="28"/>
      <c r="AV95" s="28"/>
      <c r="AW95" s="28"/>
      <c r="AX95" s="28"/>
      <c r="AY95" s="28"/>
      <c r="AZ95" s="28"/>
      <c r="BA95" s="11"/>
      <c r="BB95" s="11"/>
      <c r="BC95" s="11"/>
      <c r="BD95" s="11"/>
      <c r="BE95" s="11"/>
      <c r="BF95" s="11"/>
      <c r="BG95" s="11"/>
      <c r="BH95" s="11"/>
      <c r="BI95" s="11"/>
      <c r="BJ95" s="11"/>
      <c r="BK95" s="11"/>
      <c r="BL95" s="11"/>
      <c r="BM95" s="11"/>
      <c r="BN95" s="11"/>
      <c r="BO95" s="11"/>
      <c r="BP95" s="11"/>
      <c r="BQ95" s="28"/>
      <c r="BR95" s="28"/>
      <c r="BS95" s="28"/>
      <c r="BT95" s="28"/>
      <c r="BU95" s="28"/>
      <c r="BV95" s="28"/>
      <c r="BW95" s="28"/>
      <c r="BX95" s="28"/>
      <c r="BY95" s="28"/>
      <c r="BZ95" s="28"/>
      <c r="CA95" s="11"/>
      <c r="CB95" s="11"/>
      <c r="CC95" s="11"/>
      <c r="CD95" s="11"/>
      <c r="CE95" s="11"/>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row>
    <row r="96" spans="1:144">
      <c r="A96" s="11"/>
      <c r="B96" s="11"/>
      <c r="C96" s="11"/>
      <c r="D96" s="11"/>
      <c r="E96" s="11"/>
      <c r="F96" s="11"/>
      <c r="G96" s="11"/>
      <c r="H96" s="11"/>
      <c r="I96" s="28"/>
      <c r="J96" s="28"/>
      <c r="K96" s="28"/>
      <c r="L96" s="28"/>
      <c r="M96" s="28"/>
      <c r="N96" s="28"/>
      <c r="O96" s="28"/>
      <c r="P96" s="28"/>
      <c r="Q96" s="28"/>
      <c r="R96" s="28"/>
      <c r="S96" s="28"/>
      <c r="T96" s="28"/>
      <c r="U96" s="28"/>
      <c r="V96" s="28"/>
      <c r="W96" s="28"/>
      <c r="X96" s="28"/>
      <c r="Y96" s="28"/>
      <c r="Z96" s="28"/>
      <c r="AA96" s="28"/>
      <c r="AB96" s="11"/>
      <c r="AC96" s="11"/>
      <c r="AD96" s="11"/>
      <c r="AE96" s="11"/>
      <c r="AF96" s="11"/>
      <c r="AG96" s="11"/>
      <c r="AH96" s="28"/>
      <c r="AI96" s="28"/>
      <c r="AJ96" s="28"/>
      <c r="AK96" s="28"/>
      <c r="AL96" s="28"/>
      <c r="AM96" s="28"/>
      <c r="AN96" s="28"/>
      <c r="AO96" s="28"/>
      <c r="AP96" s="28"/>
      <c r="AQ96" s="28"/>
      <c r="AR96" s="28"/>
      <c r="AS96" s="28"/>
      <c r="AT96" s="28"/>
      <c r="AU96" s="28"/>
      <c r="AV96" s="28"/>
      <c r="AW96" s="28"/>
      <c r="AX96" s="28"/>
      <c r="AY96" s="28"/>
      <c r="AZ96" s="28"/>
      <c r="BA96" s="11"/>
      <c r="BB96" s="11"/>
      <c r="BC96" s="11"/>
      <c r="BD96" s="11"/>
      <c r="BE96" s="11"/>
      <c r="BF96" s="11"/>
      <c r="BG96" s="11"/>
      <c r="BH96" s="11"/>
      <c r="BI96" s="11"/>
      <c r="BJ96" s="11"/>
      <c r="BK96" s="11"/>
      <c r="BL96" s="11"/>
      <c r="BM96" s="11"/>
      <c r="BN96" s="11"/>
      <c r="BO96" s="11"/>
      <c r="BP96" s="11"/>
      <c r="BQ96" s="28"/>
      <c r="BR96" s="28"/>
      <c r="BS96" s="28"/>
      <c r="BT96" s="28"/>
      <c r="BU96" s="28"/>
      <c r="BV96" s="28"/>
      <c r="BW96" s="28"/>
      <c r="BX96" s="28"/>
      <c r="BY96" s="28"/>
      <c r="BZ96" s="28"/>
      <c r="CA96" s="11"/>
      <c r="CB96" s="11"/>
      <c r="CC96" s="11"/>
      <c r="CD96" s="11"/>
      <c r="CE96" s="11"/>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row>
    <row r="97" spans="1:144">
      <c r="A97" s="11"/>
      <c r="B97" s="11"/>
      <c r="C97" s="11"/>
      <c r="D97" s="11"/>
      <c r="E97" s="11"/>
      <c r="F97" s="11"/>
      <c r="G97" s="11"/>
      <c r="H97" s="11"/>
      <c r="I97" s="28"/>
      <c r="J97" s="28"/>
      <c r="K97" s="28"/>
      <c r="L97" s="28"/>
      <c r="M97" s="28"/>
      <c r="N97" s="28"/>
      <c r="O97" s="28"/>
      <c r="P97" s="28"/>
      <c r="Q97" s="28"/>
      <c r="R97" s="28"/>
      <c r="S97" s="28"/>
      <c r="T97" s="28"/>
      <c r="U97" s="28"/>
      <c r="V97" s="28"/>
      <c r="W97" s="28"/>
      <c r="X97" s="28"/>
      <c r="Y97" s="28"/>
      <c r="Z97" s="28"/>
      <c r="AA97" s="28"/>
      <c r="AB97" s="11"/>
      <c r="AC97" s="11"/>
      <c r="AD97" s="11"/>
      <c r="AE97" s="11"/>
      <c r="AF97" s="11"/>
      <c r="AG97" s="11"/>
      <c r="AH97" s="28"/>
      <c r="AI97" s="28"/>
      <c r="AJ97" s="28"/>
      <c r="AK97" s="28"/>
      <c r="AL97" s="28"/>
      <c r="AM97" s="28"/>
      <c r="AN97" s="28"/>
      <c r="AO97" s="28"/>
      <c r="AP97" s="28"/>
      <c r="AQ97" s="28"/>
      <c r="AR97" s="28"/>
      <c r="AS97" s="28"/>
      <c r="AT97" s="28"/>
      <c r="AU97" s="28"/>
      <c r="AV97" s="28"/>
      <c r="AW97" s="28"/>
      <c r="AX97" s="28"/>
      <c r="AY97" s="28"/>
      <c r="AZ97" s="28"/>
      <c r="BA97" s="11"/>
      <c r="BB97" s="11"/>
      <c r="BC97" s="11"/>
      <c r="BD97" s="11"/>
      <c r="BE97" s="11"/>
      <c r="BF97" s="11"/>
      <c r="BG97" s="11"/>
      <c r="BH97" s="11"/>
      <c r="BI97" s="11"/>
      <c r="BJ97" s="11"/>
      <c r="BK97" s="11"/>
      <c r="BL97" s="11"/>
      <c r="BM97" s="11"/>
      <c r="BN97" s="11"/>
      <c r="BO97" s="11"/>
      <c r="BP97" s="11"/>
      <c r="BQ97" s="28"/>
      <c r="BR97" s="28"/>
      <c r="BS97" s="28"/>
      <c r="BT97" s="28"/>
      <c r="BU97" s="28"/>
      <c r="BV97" s="28"/>
      <c r="BW97" s="28"/>
      <c r="BX97" s="28"/>
      <c r="BY97" s="28"/>
      <c r="BZ97" s="28"/>
      <c r="CA97" s="11"/>
      <c r="CB97" s="11"/>
      <c r="CC97" s="11"/>
      <c r="CD97" s="11"/>
      <c r="CE97" s="11"/>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row>
    <row r="98" spans="1:144" ht="12.75" customHeight="1">
      <c r="A98" s="11"/>
      <c r="B98" s="11"/>
      <c r="C98" s="11"/>
      <c r="D98" s="11"/>
      <c r="E98" s="11"/>
      <c r="F98" s="11"/>
      <c r="G98" s="11"/>
      <c r="H98" s="11"/>
      <c r="I98" s="28"/>
      <c r="J98" s="28"/>
      <c r="K98" s="28"/>
      <c r="L98" s="28"/>
      <c r="M98" s="28"/>
      <c r="N98" s="28"/>
      <c r="O98" s="28"/>
      <c r="P98" s="28"/>
      <c r="Q98" s="28"/>
      <c r="R98" s="28"/>
      <c r="S98" s="28"/>
      <c r="T98" s="28"/>
      <c r="U98" s="28"/>
      <c r="V98" s="28"/>
      <c r="W98" s="28"/>
      <c r="X98" s="28"/>
      <c r="Y98" s="28"/>
      <c r="Z98" s="28"/>
      <c r="AA98" s="28"/>
      <c r="AB98" s="11"/>
      <c r="AC98" s="11"/>
      <c r="AD98" s="11"/>
      <c r="AE98" s="11"/>
      <c r="AF98" s="11"/>
      <c r="AG98" s="11"/>
      <c r="AH98" s="28"/>
      <c r="AI98" s="28"/>
      <c r="AJ98" s="28"/>
      <c r="AK98" s="28"/>
      <c r="AL98" s="28"/>
      <c r="AM98" s="28"/>
      <c r="AN98" s="28"/>
      <c r="AO98" s="28"/>
      <c r="AP98" s="28"/>
      <c r="AQ98" s="28"/>
      <c r="AR98" s="28"/>
      <c r="AS98" s="28"/>
      <c r="AT98" s="28"/>
      <c r="AU98" s="28"/>
      <c r="AV98" s="28"/>
      <c r="AW98" s="28"/>
      <c r="AX98" s="28"/>
      <c r="AY98" s="28"/>
      <c r="AZ98" s="28"/>
      <c r="BA98" s="11"/>
      <c r="BB98" s="11"/>
      <c r="BC98" s="11"/>
      <c r="BD98" s="11"/>
      <c r="BE98" s="11"/>
      <c r="BF98" s="11"/>
      <c r="BG98" s="11"/>
      <c r="BH98" s="11"/>
      <c r="BI98" s="11"/>
      <c r="BJ98" s="11"/>
      <c r="BK98" s="11"/>
      <c r="BL98" s="11"/>
      <c r="BM98" s="11"/>
      <c r="BN98" s="11"/>
      <c r="BO98" s="11"/>
      <c r="BP98" s="11"/>
      <c r="BQ98" s="28"/>
      <c r="BR98" s="28"/>
      <c r="BS98" s="28"/>
      <c r="BT98" s="28"/>
      <c r="BU98" s="28"/>
      <c r="BV98" s="28"/>
      <c r="BW98" s="28"/>
      <c r="BX98" s="28"/>
      <c r="BY98" s="28"/>
      <c r="BZ98" s="28"/>
      <c r="CA98" s="11"/>
      <c r="CB98" s="11"/>
      <c r="CC98" s="11"/>
      <c r="CD98" s="11"/>
      <c r="CE98" s="11"/>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row>
    <row r="99" spans="1:144" ht="12.75" customHeight="1">
      <c r="A99" s="11"/>
      <c r="B99" s="11"/>
      <c r="C99" s="11"/>
      <c r="D99" s="11"/>
      <c r="E99" s="11"/>
      <c r="F99" s="11"/>
      <c r="G99" s="11"/>
      <c r="H99" s="11"/>
      <c r="I99" s="28"/>
      <c r="J99" s="28"/>
      <c r="K99" s="28"/>
      <c r="L99" s="28"/>
      <c r="M99" s="28"/>
      <c r="N99" s="28"/>
      <c r="O99" s="28"/>
      <c r="P99" s="28"/>
      <c r="Q99" s="28"/>
      <c r="R99" s="28"/>
      <c r="S99" s="28"/>
      <c r="T99" s="28"/>
      <c r="U99" s="28"/>
      <c r="V99" s="28"/>
      <c r="W99" s="28"/>
      <c r="X99" s="28"/>
      <c r="Y99" s="28"/>
      <c r="Z99" s="28"/>
      <c r="AA99" s="28"/>
      <c r="AB99" s="11"/>
      <c r="AC99" s="11"/>
      <c r="AD99" s="11"/>
      <c r="AE99" s="11"/>
      <c r="AF99" s="11"/>
      <c r="AG99" s="11"/>
      <c r="AH99" s="28"/>
      <c r="AI99" s="28"/>
      <c r="AJ99" s="28"/>
      <c r="AK99" s="28"/>
      <c r="AL99" s="28"/>
      <c r="AM99" s="28"/>
      <c r="AN99" s="28"/>
      <c r="AO99" s="28"/>
      <c r="AP99" s="28"/>
      <c r="AQ99" s="28"/>
      <c r="AR99" s="28"/>
      <c r="AS99" s="28"/>
      <c r="AT99" s="28"/>
      <c r="AU99" s="28"/>
      <c r="AV99" s="28"/>
      <c r="AW99" s="28"/>
      <c r="AX99" s="28"/>
      <c r="AY99" s="28"/>
      <c r="AZ99" s="28"/>
      <c r="BA99" s="11"/>
      <c r="BB99" s="11"/>
      <c r="BC99" s="11"/>
      <c r="BD99" s="11"/>
      <c r="BE99" s="11"/>
      <c r="BF99" s="11"/>
      <c r="BG99" s="11"/>
      <c r="BH99" s="11"/>
      <c r="BI99" s="11"/>
      <c r="BJ99" s="11"/>
      <c r="BK99" s="11"/>
      <c r="BL99" s="11"/>
      <c r="BM99" s="11"/>
      <c r="BN99" s="11"/>
      <c r="BO99" s="11"/>
      <c r="BP99" s="11"/>
      <c r="BQ99" s="28"/>
      <c r="BR99" s="28"/>
      <c r="BS99" s="28"/>
      <c r="BT99" s="28"/>
      <c r="BU99" s="28"/>
      <c r="BV99" s="28"/>
      <c r="BW99" s="28"/>
      <c r="BX99" s="28"/>
      <c r="BY99" s="28"/>
      <c r="BZ99" s="28"/>
      <c r="CA99" s="11"/>
      <c r="CB99" s="11"/>
      <c r="CC99" s="11"/>
      <c r="CD99" s="11"/>
      <c r="CE99" s="11"/>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row>
    <row r="100" spans="1:144" ht="12.75" customHeight="1">
      <c r="A100" s="11"/>
      <c r="B100" s="11"/>
      <c r="C100" s="11"/>
      <c r="D100" s="11"/>
      <c r="E100" s="11"/>
      <c r="F100" s="11"/>
      <c r="G100" s="11"/>
      <c r="H100" s="11"/>
      <c r="I100" s="28"/>
      <c r="J100" s="28"/>
      <c r="K100" s="28"/>
      <c r="L100" s="28"/>
      <c r="M100" s="28"/>
      <c r="N100" s="28"/>
      <c r="O100" s="28"/>
      <c r="P100" s="28"/>
      <c r="Q100" s="28"/>
      <c r="R100" s="28"/>
      <c r="S100" s="28"/>
      <c r="T100" s="28"/>
      <c r="U100" s="28"/>
      <c r="V100" s="28"/>
      <c r="W100" s="28"/>
      <c r="X100" s="28"/>
      <c r="Y100" s="28"/>
      <c r="Z100" s="28"/>
      <c r="AA100" s="28"/>
      <c r="AB100" s="11"/>
      <c r="AC100" s="11"/>
      <c r="AD100" s="11"/>
      <c r="AE100" s="11"/>
      <c r="AF100" s="11"/>
      <c r="AG100" s="11"/>
      <c r="AH100" s="28"/>
      <c r="AI100" s="28"/>
      <c r="AJ100" s="28"/>
      <c r="AK100" s="28"/>
      <c r="AL100" s="28"/>
      <c r="AM100" s="28"/>
      <c r="AN100" s="28"/>
      <c r="AO100" s="28"/>
      <c r="AP100" s="28"/>
      <c r="AQ100" s="28"/>
      <c r="AR100" s="28"/>
      <c r="AS100" s="28"/>
      <c r="AT100" s="28"/>
      <c r="AU100" s="28"/>
      <c r="AV100" s="28"/>
      <c r="AW100" s="28"/>
      <c r="AX100" s="28"/>
      <c r="AY100" s="28"/>
      <c r="AZ100" s="28"/>
      <c r="BA100" s="11"/>
      <c r="BB100" s="11"/>
      <c r="BC100" s="11"/>
      <c r="BD100" s="11"/>
      <c r="BE100" s="11"/>
      <c r="BF100" s="11"/>
      <c r="BG100" s="11"/>
      <c r="BH100" s="11"/>
      <c r="BI100" s="11"/>
      <c r="BJ100" s="11"/>
      <c r="BK100" s="11"/>
      <c r="BL100" s="11"/>
      <c r="BM100" s="11"/>
      <c r="BN100" s="11"/>
      <c r="BO100" s="11"/>
      <c r="BP100" s="11"/>
      <c r="BQ100" s="28"/>
      <c r="BR100" s="28"/>
      <c r="BS100" s="28"/>
      <c r="BT100" s="28"/>
      <c r="BU100" s="28"/>
      <c r="BV100" s="28"/>
      <c r="BW100" s="28"/>
      <c r="BX100" s="28"/>
      <c r="BY100" s="28"/>
      <c r="BZ100" s="28"/>
      <c r="CA100" s="11"/>
      <c r="CB100" s="11"/>
      <c r="CC100" s="11"/>
      <c r="CD100" s="11"/>
      <c r="CE100" s="11"/>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row>
    <row r="101" spans="1:144" ht="12.75" customHeight="1">
      <c r="A101" s="11"/>
      <c r="B101" s="11"/>
      <c r="C101" s="11"/>
      <c r="D101" s="11"/>
      <c r="E101" s="11"/>
      <c r="F101" s="11"/>
      <c r="G101" s="11"/>
      <c r="H101" s="11"/>
      <c r="I101" s="28"/>
      <c r="J101" s="28"/>
      <c r="K101" s="28"/>
      <c r="L101" s="28"/>
      <c r="M101" s="28"/>
      <c r="N101" s="28"/>
      <c r="O101" s="28"/>
      <c r="P101" s="28"/>
      <c r="Q101" s="28"/>
      <c r="R101" s="28"/>
      <c r="S101" s="28"/>
      <c r="T101" s="28"/>
      <c r="U101" s="28"/>
      <c r="V101" s="28"/>
      <c r="W101" s="28"/>
      <c r="X101" s="28"/>
      <c r="Y101" s="28"/>
      <c r="Z101" s="28"/>
      <c r="AA101" s="28"/>
      <c r="AB101" s="11"/>
      <c r="AC101" s="11"/>
      <c r="AD101" s="11"/>
      <c r="AE101" s="11"/>
      <c r="AF101" s="11"/>
      <c r="AG101" s="11"/>
      <c r="AH101" s="28"/>
      <c r="AI101" s="28"/>
      <c r="AJ101" s="28"/>
      <c r="AK101" s="28"/>
      <c r="AL101" s="28"/>
      <c r="AM101" s="28"/>
      <c r="AN101" s="28"/>
      <c r="AO101" s="28"/>
      <c r="AP101" s="28"/>
      <c r="AQ101" s="28"/>
      <c r="AR101" s="28"/>
      <c r="AS101" s="28"/>
      <c r="AT101" s="28"/>
      <c r="AU101" s="28"/>
      <c r="AV101" s="28"/>
      <c r="AW101" s="28"/>
      <c r="AX101" s="28"/>
      <c r="AY101" s="28"/>
      <c r="AZ101" s="28"/>
      <c r="BA101" s="11"/>
      <c r="BB101" s="11"/>
      <c r="BC101" s="11"/>
      <c r="BD101" s="11"/>
      <c r="BE101" s="11"/>
      <c r="BF101" s="11"/>
      <c r="BG101" s="11"/>
      <c r="BH101" s="11"/>
      <c r="BI101" s="11"/>
      <c r="BJ101" s="11"/>
      <c r="BK101" s="11"/>
      <c r="BL101" s="11"/>
      <c r="BM101" s="11"/>
      <c r="BN101" s="11"/>
      <c r="BO101" s="11"/>
      <c r="BP101" s="11"/>
      <c r="BQ101" s="28"/>
      <c r="BR101" s="28"/>
      <c r="BS101" s="28"/>
      <c r="BT101" s="28"/>
      <c r="BU101" s="28"/>
      <c r="BV101" s="28"/>
      <c r="BW101" s="28"/>
      <c r="BX101" s="28"/>
      <c r="BY101" s="28"/>
      <c r="BZ101" s="28"/>
      <c r="CA101" s="11"/>
      <c r="CB101" s="11"/>
      <c r="CC101" s="11"/>
      <c r="CD101" s="11"/>
      <c r="CE101" s="11"/>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row>
    <row r="102" spans="1:144" ht="12.75" customHeight="1">
      <c r="A102" s="11"/>
      <c r="B102" s="11"/>
      <c r="C102" s="11"/>
      <c r="D102" s="11"/>
      <c r="E102" s="11"/>
      <c r="F102" s="11"/>
      <c r="G102" s="11"/>
      <c r="H102" s="11"/>
      <c r="I102" s="28"/>
      <c r="J102" s="28"/>
      <c r="K102" s="28"/>
      <c r="L102" s="28"/>
      <c r="M102" s="28"/>
      <c r="N102" s="28"/>
      <c r="O102" s="28"/>
      <c r="P102" s="28"/>
      <c r="Q102" s="28"/>
      <c r="R102" s="28"/>
      <c r="S102" s="28"/>
      <c r="T102" s="28"/>
      <c r="U102" s="28"/>
      <c r="V102" s="28"/>
      <c r="W102" s="28"/>
      <c r="X102" s="28"/>
      <c r="Y102" s="28"/>
      <c r="Z102" s="28"/>
      <c r="AA102" s="28"/>
      <c r="AB102" s="11"/>
      <c r="AC102" s="11"/>
      <c r="AD102" s="11"/>
      <c r="AE102" s="11"/>
      <c r="AF102" s="11"/>
      <c r="AG102" s="11"/>
      <c r="AH102" s="28"/>
      <c r="AI102" s="28"/>
      <c r="AJ102" s="28"/>
      <c r="AK102" s="28"/>
      <c r="AL102" s="28"/>
      <c r="AM102" s="28"/>
      <c r="AN102" s="28"/>
      <c r="AO102" s="28"/>
      <c r="AP102" s="28"/>
      <c r="AQ102" s="28"/>
      <c r="AR102" s="28"/>
      <c r="AS102" s="28"/>
      <c r="AT102" s="28"/>
      <c r="AU102" s="28"/>
      <c r="AV102" s="28"/>
      <c r="AW102" s="28"/>
      <c r="AX102" s="28"/>
      <c r="AY102" s="28"/>
      <c r="AZ102" s="28"/>
      <c r="BA102" s="11"/>
      <c r="BB102" s="11"/>
      <c r="BC102" s="11"/>
      <c r="BD102" s="11"/>
      <c r="BE102" s="11"/>
      <c r="BF102" s="11"/>
      <c r="BG102" s="11"/>
      <c r="BH102" s="11"/>
      <c r="BI102" s="11"/>
      <c r="BJ102" s="11"/>
      <c r="BK102" s="11"/>
      <c r="BL102" s="11"/>
      <c r="BM102" s="11"/>
      <c r="BN102" s="11"/>
      <c r="BO102" s="11"/>
      <c r="BP102" s="11"/>
      <c r="BQ102" s="28"/>
      <c r="BR102" s="28"/>
      <c r="BS102" s="28"/>
      <c r="BT102" s="28"/>
      <c r="BU102" s="28"/>
      <c r="BV102" s="28"/>
      <c r="BW102" s="28"/>
      <c r="BX102" s="28"/>
      <c r="BY102" s="28"/>
      <c r="BZ102" s="28"/>
      <c r="CA102" s="11"/>
      <c r="CB102" s="11"/>
      <c r="CC102" s="11"/>
      <c r="CD102" s="11"/>
      <c r="CE102" s="11"/>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row>
    <row r="103" spans="1:144" ht="12.75" customHeight="1">
      <c r="A103" s="11"/>
      <c r="B103" s="11"/>
      <c r="C103" s="11"/>
      <c r="D103" s="11"/>
      <c r="E103" s="11"/>
      <c r="F103" s="11"/>
      <c r="G103" s="11"/>
      <c r="H103" s="11"/>
      <c r="I103" s="28"/>
      <c r="J103" s="28"/>
      <c r="K103" s="28"/>
      <c r="L103" s="28"/>
      <c r="M103" s="28"/>
      <c r="N103" s="28"/>
      <c r="O103" s="28"/>
      <c r="P103" s="28"/>
      <c r="Q103" s="28"/>
      <c r="R103" s="28"/>
      <c r="S103" s="28"/>
      <c r="T103" s="28"/>
      <c r="U103" s="28"/>
      <c r="V103" s="28"/>
      <c r="W103" s="28"/>
      <c r="X103" s="28"/>
      <c r="Y103" s="28"/>
      <c r="Z103" s="28"/>
      <c r="AA103" s="28"/>
      <c r="AB103" s="11"/>
      <c r="AC103" s="11"/>
      <c r="AD103" s="11"/>
      <c r="AE103" s="11"/>
      <c r="AF103" s="11"/>
      <c r="AG103" s="11"/>
      <c r="AH103" s="28"/>
      <c r="AI103" s="28"/>
      <c r="AJ103" s="28"/>
      <c r="AK103" s="28"/>
      <c r="AL103" s="28"/>
      <c r="AM103" s="28"/>
      <c r="AN103" s="28"/>
      <c r="AO103" s="28"/>
      <c r="AP103" s="28"/>
      <c r="AQ103" s="28"/>
      <c r="AR103" s="28"/>
      <c r="AS103" s="28"/>
      <c r="AT103" s="28"/>
      <c r="AU103" s="28"/>
      <c r="AV103" s="28"/>
      <c r="AW103" s="28"/>
      <c r="AX103" s="28"/>
      <c r="AY103" s="28"/>
      <c r="AZ103" s="28"/>
      <c r="BA103" s="11"/>
      <c r="BB103" s="11"/>
      <c r="BC103" s="11"/>
      <c r="BD103" s="11"/>
      <c r="BE103" s="11"/>
      <c r="BF103" s="11"/>
      <c r="BG103" s="11"/>
      <c r="BH103" s="11"/>
      <c r="BI103" s="11"/>
      <c r="BJ103" s="11"/>
      <c r="BK103" s="11"/>
      <c r="BL103" s="11"/>
      <c r="BM103" s="11"/>
      <c r="BN103" s="11"/>
      <c r="BO103" s="11"/>
      <c r="BP103" s="11"/>
      <c r="BQ103" s="28"/>
      <c r="BR103" s="28"/>
      <c r="BS103" s="28"/>
      <c r="BT103" s="28"/>
      <c r="BU103" s="28"/>
      <c r="BV103" s="28"/>
      <c r="BW103" s="28"/>
      <c r="BX103" s="28"/>
      <c r="BY103" s="28"/>
      <c r="BZ103" s="28"/>
      <c r="CA103" s="11"/>
      <c r="CB103" s="11"/>
      <c r="CC103" s="11"/>
      <c r="CD103" s="11"/>
      <c r="CE103" s="11"/>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row>
    <row r="104" spans="1:144" ht="12.75" customHeight="1">
      <c r="A104" s="11"/>
      <c r="B104" s="11"/>
      <c r="C104" s="11"/>
      <c r="D104" s="11"/>
      <c r="E104" s="11"/>
      <c r="F104" s="11"/>
      <c r="G104" s="11"/>
      <c r="H104" s="11"/>
      <c r="I104" s="28"/>
      <c r="J104" s="28"/>
      <c r="K104" s="28"/>
      <c r="L104" s="28"/>
      <c r="M104" s="28"/>
      <c r="N104" s="28"/>
      <c r="O104" s="28"/>
      <c r="P104" s="28"/>
      <c r="Q104" s="28"/>
      <c r="R104" s="28"/>
      <c r="S104" s="28"/>
      <c r="T104" s="28"/>
      <c r="U104" s="28"/>
      <c r="V104" s="28"/>
      <c r="W104" s="28"/>
      <c r="X104" s="28"/>
      <c r="Y104" s="28"/>
      <c r="Z104" s="28"/>
      <c r="AA104" s="28"/>
      <c r="AB104" s="11"/>
      <c r="AC104" s="11"/>
      <c r="AD104" s="11"/>
      <c r="AE104" s="11"/>
      <c r="AF104" s="11"/>
      <c r="AG104" s="11"/>
      <c r="AH104" s="28"/>
      <c r="AI104" s="28"/>
      <c r="AJ104" s="28"/>
      <c r="AK104" s="28"/>
      <c r="AL104" s="28"/>
      <c r="AM104" s="28"/>
      <c r="AN104" s="28"/>
      <c r="AO104" s="28"/>
      <c r="AP104" s="28"/>
      <c r="AQ104" s="28"/>
      <c r="AR104" s="28"/>
      <c r="AS104" s="28"/>
      <c r="AT104" s="28"/>
      <c r="AU104" s="28"/>
      <c r="AV104" s="28"/>
      <c r="AW104" s="28"/>
      <c r="AX104" s="28"/>
      <c r="AY104" s="28"/>
      <c r="AZ104" s="28"/>
      <c r="BA104" s="11"/>
      <c r="BB104" s="11"/>
      <c r="BC104" s="11"/>
      <c r="BD104" s="11"/>
      <c r="BE104" s="11"/>
      <c r="BF104" s="11"/>
      <c r="BG104" s="11"/>
      <c r="BH104" s="11"/>
      <c r="BI104" s="11"/>
      <c r="BJ104" s="11"/>
      <c r="BK104" s="11"/>
      <c r="BL104" s="11"/>
      <c r="BM104" s="11"/>
      <c r="BN104" s="11"/>
      <c r="BO104" s="11"/>
      <c r="BP104" s="11"/>
      <c r="BQ104" s="28"/>
      <c r="BR104" s="28"/>
      <c r="BS104" s="28"/>
      <c r="BT104" s="28"/>
      <c r="BU104" s="28"/>
      <c r="BV104" s="28"/>
      <c r="BW104" s="28"/>
      <c r="BX104" s="28"/>
      <c r="BY104" s="28"/>
      <c r="BZ104" s="28"/>
      <c r="CA104" s="11"/>
      <c r="CB104" s="11"/>
      <c r="CC104" s="11"/>
      <c r="CD104" s="11"/>
      <c r="CE104" s="11"/>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row>
    <row r="105" spans="1:144" ht="12.75" customHeight="1">
      <c r="A105" s="11"/>
      <c r="B105" s="11"/>
      <c r="C105" s="11"/>
      <c r="D105" s="11"/>
      <c r="E105" s="11"/>
      <c r="F105" s="11"/>
      <c r="G105" s="11"/>
      <c r="H105" s="11"/>
      <c r="I105" s="28"/>
      <c r="J105" s="28"/>
      <c r="K105" s="28"/>
      <c r="L105" s="28"/>
      <c r="M105" s="28"/>
      <c r="N105" s="28"/>
      <c r="O105" s="28"/>
      <c r="P105" s="28"/>
      <c r="Q105" s="28"/>
      <c r="R105" s="28"/>
      <c r="S105" s="28"/>
      <c r="T105" s="28"/>
      <c r="U105" s="28"/>
      <c r="V105" s="28"/>
      <c r="W105" s="28"/>
      <c r="X105" s="28"/>
      <c r="Y105" s="28"/>
      <c r="Z105" s="28"/>
      <c r="AA105" s="28"/>
      <c r="AB105" s="11"/>
      <c r="AC105" s="11"/>
      <c r="AD105" s="11"/>
      <c r="AE105" s="11"/>
      <c r="AF105" s="11"/>
      <c r="AG105" s="11"/>
      <c r="AH105" s="28"/>
      <c r="AI105" s="28"/>
      <c r="AJ105" s="28"/>
      <c r="AK105" s="28"/>
      <c r="AL105" s="28"/>
      <c r="AM105" s="28"/>
      <c r="AN105" s="28"/>
      <c r="AO105" s="28"/>
      <c r="AP105" s="28"/>
      <c r="AQ105" s="28"/>
      <c r="AR105" s="28"/>
      <c r="AS105" s="28"/>
      <c r="AT105" s="28"/>
      <c r="AU105" s="28"/>
      <c r="AV105" s="28"/>
      <c r="AW105" s="28"/>
      <c r="AX105" s="28"/>
      <c r="AY105" s="28"/>
      <c r="AZ105" s="28"/>
      <c r="BA105" s="11"/>
      <c r="BB105" s="11"/>
      <c r="BC105" s="11"/>
      <c r="BD105" s="11"/>
      <c r="BE105" s="11"/>
      <c r="BF105" s="11"/>
      <c r="BG105" s="11"/>
      <c r="BH105" s="11"/>
      <c r="BI105" s="11"/>
      <c r="BJ105" s="11"/>
      <c r="BK105" s="11"/>
      <c r="BL105" s="11"/>
      <c r="BM105" s="11"/>
      <c r="BN105" s="11"/>
      <c r="BO105" s="11"/>
      <c r="BP105" s="11"/>
      <c r="BQ105" s="28"/>
      <c r="BR105" s="28"/>
      <c r="BS105" s="28"/>
      <c r="BT105" s="28"/>
      <c r="BU105" s="28"/>
      <c r="BV105" s="28"/>
      <c r="BW105" s="28"/>
      <c r="BX105" s="28"/>
      <c r="BY105" s="28"/>
      <c r="BZ105" s="28"/>
      <c r="CA105" s="11"/>
      <c r="CB105" s="11"/>
      <c r="CC105" s="11"/>
      <c r="CD105" s="11"/>
      <c r="CE105" s="11"/>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row>
    <row r="106" spans="1:144" ht="12.75" customHeight="1">
      <c r="A106" s="11"/>
      <c r="B106" s="11"/>
      <c r="C106" s="11"/>
      <c r="D106" s="11"/>
      <c r="E106" s="11"/>
      <c r="F106" s="11"/>
      <c r="G106" s="11"/>
      <c r="H106" s="11"/>
      <c r="I106" s="28"/>
      <c r="J106" s="28"/>
      <c r="K106" s="28"/>
      <c r="L106" s="28"/>
      <c r="M106" s="28"/>
      <c r="N106" s="28"/>
      <c r="O106" s="28"/>
      <c r="P106" s="28"/>
      <c r="Q106" s="28"/>
      <c r="R106" s="28"/>
      <c r="S106" s="28"/>
      <c r="T106" s="28"/>
      <c r="U106" s="28"/>
      <c r="V106" s="28"/>
      <c r="W106" s="28"/>
      <c r="X106" s="28"/>
      <c r="Y106" s="28"/>
      <c r="Z106" s="28"/>
      <c r="AA106" s="28"/>
      <c r="AB106" s="11"/>
      <c r="AC106" s="11"/>
      <c r="AD106" s="11"/>
      <c r="AE106" s="11"/>
      <c r="AF106" s="11"/>
      <c r="AG106" s="11"/>
      <c r="AH106" s="28"/>
      <c r="AI106" s="28"/>
      <c r="AJ106" s="28"/>
      <c r="AK106" s="28"/>
      <c r="AL106" s="28"/>
      <c r="AM106" s="28"/>
      <c r="AN106" s="28"/>
      <c r="AO106" s="28"/>
      <c r="AP106" s="28"/>
      <c r="AQ106" s="28"/>
      <c r="AR106" s="28"/>
      <c r="AS106" s="28"/>
      <c r="AT106" s="28"/>
      <c r="AU106" s="28"/>
      <c r="AV106" s="28"/>
      <c r="AW106" s="28"/>
      <c r="AX106" s="28"/>
      <c r="AY106" s="28"/>
      <c r="AZ106" s="28"/>
      <c r="BA106" s="11"/>
      <c r="BB106" s="11"/>
      <c r="BC106" s="11"/>
      <c r="BD106" s="11"/>
      <c r="BE106" s="11"/>
      <c r="BF106" s="11"/>
      <c r="BG106" s="11"/>
      <c r="BH106" s="11"/>
      <c r="BI106" s="11"/>
      <c r="BJ106" s="11"/>
      <c r="BK106" s="11"/>
      <c r="BL106" s="11"/>
      <c r="BM106" s="11"/>
      <c r="BN106" s="11"/>
      <c r="BO106" s="11"/>
      <c r="BP106" s="11"/>
      <c r="BQ106" s="28"/>
      <c r="BR106" s="28"/>
      <c r="BS106" s="28"/>
      <c r="BT106" s="28"/>
      <c r="BU106" s="28"/>
      <c r="BV106" s="28"/>
      <c r="BW106" s="28"/>
      <c r="BX106" s="28"/>
      <c r="BY106" s="28"/>
      <c r="BZ106" s="28"/>
      <c r="CA106" s="11"/>
      <c r="CB106" s="11"/>
      <c r="CC106" s="11"/>
      <c r="CD106" s="11"/>
      <c r="CE106" s="11"/>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row>
    <row r="107" spans="1:144" ht="12.75" customHeight="1">
      <c r="A107" s="11"/>
      <c r="B107" s="11"/>
      <c r="C107" s="11"/>
      <c r="D107" s="11"/>
      <c r="E107" s="11"/>
      <c r="F107" s="11"/>
      <c r="G107" s="11"/>
      <c r="H107" s="11"/>
      <c r="I107" s="28"/>
      <c r="J107" s="28"/>
      <c r="K107" s="28"/>
      <c r="L107" s="28"/>
      <c r="M107" s="28"/>
      <c r="N107" s="28"/>
      <c r="O107" s="28"/>
      <c r="P107" s="28"/>
      <c r="Q107" s="28"/>
      <c r="R107" s="28"/>
      <c r="S107" s="28"/>
      <c r="T107" s="28"/>
      <c r="U107" s="28"/>
      <c r="V107" s="28"/>
      <c r="W107" s="28"/>
      <c r="X107" s="28"/>
      <c r="Y107" s="28"/>
      <c r="Z107" s="28"/>
      <c r="AA107" s="28"/>
      <c r="AB107" s="11"/>
      <c r="AC107" s="11"/>
      <c r="AD107" s="11"/>
      <c r="AE107" s="11"/>
      <c r="AF107" s="11"/>
      <c r="AG107" s="11"/>
      <c r="AH107" s="28"/>
      <c r="AI107" s="28"/>
      <c r="AJ107" s="28"/>
      <c r="AK107" s="28"/>
      <c r="AL107" s="28"/>
      <c r="AM107" s="28"/>
      <c r="AN107" s="28"/>
      <c r="AO107" s="28"/>
      <c r="AP107" s="28"/>
      <c r="AQ107" s="28"/>
      <c r="AR107" s="28"/>
      <c r="AS107" s="28"/>
      <c r="AT107" s="28"/>
      <c r="AU107" s="28"/>
      <c r="AV107" s="28"/>
      <c r="AW107" s="28"/>
      <c r="AX107" s="28"/>
      <c r="AY107" s="28"/>
      <c r="AZ107" s="28"/>
      <c r="BA107" s="11"/>
      <c r="BB107" s="11"/>
      <c r="BC107" s="11"/>
      <c r="BD107" s="11"/>
      <c r="BE107" s="11"/>
      <c r="BF107" s="11"/>
      <c r="BG107" s="11"/>
      <c r="BH107" s="11"/>
      <c r="BI107" s="11"/>
      <c r="BJ107" s="11"/>
      <c r="BK107" s="11"/>
      <c r="BL107" s="11"/>
      <c r="BM107" s="11"/>
      <c r="BN107" s="11"/>
      <c r="BO107" s="11"/>
      <c r="BP107" s="11"/>
      <c r="BQ107" s="28"/>
      <c r="BR107" s="28"/>
      <c r="BS107" s="28"/>
      <c r="BT107" s="28"/>
      <c r="BU107" s="28"/>
      <c r="BV107" s="28"/>
      <c r="BW107" s="28"/>
      <c r="BX107" s="28"/>
      <c r="BY107" s="28"/>
      <c r="BZ107" s="28"/>
      <c r="CA107" s="11"/>
      <c r="CB107" s="11"/>
      <c r="CC107" s="11"/>
      <c r="CD107" s="11"/>
      <c r="CE107" s="11"/>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row>
    <row r="108" spans="1:144">
      <c r="A108" s="11"/>
      <c r="B108" s="11"/>
      <c r="C108" s="11"/>
      <c r="D108" s="11"/>
      <c r="E108" s="11"/>
      <c r="F108" s="11"/>
      <c r="G108" s="11"/>
      <c r="H108" s="11"/>
      <c r="I108" s="28"/>
      <c r="J108" s="28"/>
      <c r="K108" s="28"/>
      <c r="L108" s="28"/>
      <c r="M108" s="28"/>
      <c r="N108" s="28"/>
      <c r="O108" s="28"/>
      <c r="P108" s="28"/>
      <c r="Q108" s="28"/>
      <c r="R108" s="28"/>
      <c r="S108" s="28"/>
      <c r="T108" s="28"/>
      <c r="U108" s="28"/>
      <c r="V108" s="28"/>
      <c r="W108" s="28"/>
      <c r="X108" s="28"/>
      <c r="Y108" s="28"/>
      <c r="Z108" s="28"/>
      <c r="AA108" s="28"/>
      <c r="AB108" s="11"/>
      <c r="AC108" s="11"/>
      <c r="AD108" s="11"/>
      <c r="AE108" s="11"/>
      <c r="AF108" s="11"/>
      <c r="AG108" s="11"/>
      <c r="AH108" s="28"/>
      <c r="AI108" s="28"/>
      <c r="AJ108" s="28"/>
      <c r="AK108" s="28"/>
      <c r="AL108" s="28"/>
      <c r="AM108" s="28"/>
      <c r="AN108" s="28"/>
      <c r="AO108" s="28"/>
      <c r="AP108" s="28"/>
      <c r="AQ108" s="28"/>
      <c r="AR108" s="28"/>
      <c r="AS108" s="28"/>
      <c r="AT108" s="28"/>
      <c r="AU108" s="28"/>
      <c r="AV108" s="28"/>
      <c r="AW108" s="28"/>
      <c r="AX108" s="28"/>
      <c r="AY108" s="28"/>
      <c r="AZ108" s="28"/>
      <c r="BA108" s="11"/>
      <c r="BB108" s="11"/>
      <c r="BC108" s="11"/>
      <c r="BD108" s="11"/>
      <c r="BE108" s="11"/>
      <c r="BF108" s="11"/>
      <c r="BG108" s="11"/>
      <c r="BH108" s="11"/>
      <c r="BI108" s="11"/>
      <c r="BJ108" s="11"/>
      <c r="BK108" s="11"/>
      <c r="BL108" s="11"/>
      <c r="BM108" s="11"/>
      <c r="BN108" s="11"/>
      <c r="BO108" s="11"/>
      <c r="BP108" s="11"/>
      <c r="BQ108" s="28"/>
      <c r="BR108" s="28"/>
      <c r="BS108" s="28"/>
      <c r="BT108" s="28"/>
      <c r="BU108" s="28"/>
      <c r="BV108" s="28"/>
      <c r="BW108" s="28"/>
      <c r="BX108" s="28"/>
      <c r="BY108" s="28"/>
      <c r="BZ108" s="28"/>
      <c r="CA108" s="11"/>
      <c r="CB108" s="11"/>
      <c r="CC108" s="11"/>
      <c r="CD108" s="11"/>
      <c r="CE108" s="11"/>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row>
    <row r="109" spans="1:144">
      <c r="A109" s="11"/>
      <c r="B109" s="11"/>
      <c r="C109" s="11"/>
      <c r="D109" s="11"/>
      <c r="E109" s="11"/>
      <c r="F109" s="11"/>
      <c r="G109" s="11"/>
      <c r="H109" s="11"/>
      <c r="I109" s="28"/>
      <c r="J109" s="28"/>
      <c r="K109" s="28"/>
      <c r="L109" s="28"/>
      <c r="M109" s="28"/>
      <c r="N109" s="28"/>
      <c r="O109" s="28"/>
      <c r="P109" s="28"/>
      <c r="Q109" s="28"/>
      <c r="R109" s="28"/>
      <c r="S109" s="28"/>
      <c r="T109" s="28"/>
      <c r="U109" s="28"/>
      <c r="V109" s="28"/>
      <c r="W109" s="28"/>
      <c r="X109" s="28"/>
      <c r="Y109" s="28"/>
      <c r="Z109" s="28"/>
      <c r="AA109" s="28"/>
      <c r="AB109" s="11"/>
      <c r="AC109" s="11"/>
      <c r="AD109" s="11"/>
      <c r="AE109" s="11"/>
      <c r="AF109" s="11"/>
      <c r="AG109" s="11"/>
      <c r="AH109" s="28"/>
      <c r="AI109" s="28"/>
      <c r="AJ109" s="28"/>
      <c r="AK109" s="28"/>
      <c r="AL109" s="28"/>
      <c r="AM109" s="28"/>
      <c r="AN109" s="28"/>
      <c r="AO109" s="28"/>
      <c r="AP109" s="28"/>
      <c r="AQ109" s="28"/>
      <c r="AR109" s="28"/>
      <c r="AS109" s="28"/>
      <c r="AT109" s="28"/>
      <c r="AU109" s="28"/>
      <c r="AV109" s="28"/>
      <c r="AW109" s="28"/>
      <c r="AX109" s="28"/>
      <c r="AY109" s="28"/>
      <c r="AZ109" s="28"/>
      <c r="BA109" s="11"/>
      <c r="BB109" s="11"/>
      <c r="BC109" s="11"/>
      <c r="BD109" s="11"/>
      <c r="BE109" s="11"/>
      <c r="BF109" s="11"/>
      <c r="BG109" s="11"/>
      <c r="BH109" s="11"/>
      <c r="BI109" s="11"/>
      <c r="BJ109" s="11"/>
      <c r="BK109" s="11"/>
      <c r="BL109" s="11"/>
      <c r="BM109" s="11"/>
      <c r="BN109" s="11"/>
      <c r="BO109" s="11"/>
      <c r="BP109" s="11"/>
      <c r="BQ109" s="28"/>
      <c r="BR109" s="28"/>
      <c r="BS109" s="28"/>
      <c r="BT109" s="28"/>
      <c r="BU109" s="28"/>
      <c r="BV109" s="28"/>
      <c r="BW109" s="28"/>
      <c r="BX109" s="28"/>
      <c r="BY109" s="28"/>
      <c r="BZ109" s="28"/>
      <c r="CA109" s="11"/>
      <c r="CB109" s="11"/>
      <c r="CC109" s="11"/>
      <c r="CD109" s="11"/>
      <c r="CE109" s="11"/>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row>
    <row r="110" spans="1:144">
      <c r="A110" s="11"/>
      <c r="B110" s="11"/>
      <c r="C110" s="11"/>
      <c r="D110" s="11"/>
      <c r="E110" s="11"/>
      <c r="F110" s="11"/>
      <c r="G110" s="11"/>
      <c r="H110" s="11"/>
      <c r="I110" s="28"/>
      <c r="J110" s="28"/>
      <c r="K110" s="28"/>
      <c r="L110" s="28"/>
      <c r="M110" s="28"/>
      <c r="N110" s="28"/>
      <c r="O110" s="28"/>
      <c r="P110" s="28"/>
      <c r="Q110" s="28"/>
      <c r="R110" s="28"/>
      <c r="S110" s="28"/>
      <c r="T110" s="28"/>
      <c r="U110" s="28"/>
      <c r="V110" s="28"/>
      <c r="W110" s="28"/>
      <c r="X110" s="28"/>
      <c r="Y110" s="28"/>
      <c r="Z110" s="28"/>
      <c r="AA110" s="28"/>
      <c r="AB110" s="11"/>
      <c r="AC110" s="11"/>
      <c r="AD110" s="11"/>
      <c r="AE110" s="11"/>
      <c r="AF110" s="11"/>
      <c r="AG110" s="11"/>
      <c r="AH110" s="28"/>
      <c r="AI110" s="28"/>
      <c r="AJ110" s="28"/>
      <c r="AK110" s="28"/>
      <c r="AL110" s="28"/>
      <c r="AM110" s="28"/>
      <c r="AN110" s="28"/>
      <c r="AO110" s="28"/>
      <c r="AP110" s="28"/>
      <c r="AQ110" s="28"/>
      <c r="AR110" s="28"/>
      <c r="AS110" s="28"/>
      <c r="AT110" s="28"/>
      <c r="AU110" s="28"/>
      <c r="AV110" s="28"/>
      <c r="AW110" s="28"/>
      <c r="AX110" s="28"/>
      <c r="AY110" s="28"/>
      <c r="AZ110" s="28"/>
      <c r="BA110" s="11"/>
      <c r="BB110" s="11"/>
      <c r="BC110" s="11"/>
      <c r="BD110" s="11"/>
      <c r="BE110" s="11"/>
      <c r="BF110" s="11"/>
      <c r="BG110" s="11"/>
      <c r="BH110" s="11"/>
      <c r="BI110" s="11"/>
      <c r="BJ110" s="11"/>
      <c r="BK110" s="11"/>
      <c r="BL110" s="11"/>
      <c r="BM110" s="11"/>
      <c r="BN110" s="11"/>
      <c r="BO110" s="11"/>
      <c r="BP110" s="11"/>
      <c r="BQ110" s="28"/>
      <c r="BR110" s="28"/>
      <c r="BS110" s="28"/>
      <c r="BT110" s="28"/>
      <c r="BU110" s="28"/>
      <c r="BV110" s="28"/>
      <c r="BW110" s="28"/>
      <c r="BX110" s="28"/>
      <c r="BY110" s="28"/>
      <c r="BZ110" s="28"/>
      <c r="CA110" s="11"/>
      <c r="CB110" s="11"/>
      <c r="CC110" s="11"/>
      <c r="CD110" s="11"/>
      <c r="CE110" s="11"/>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row>
    <row r="111" spans="1:144">
      <c r="A111" s="11"/>
      <c r="B111" s="11"/>
      <c r="C111" s="11"/>
      <c r="D111" s="11"/>
      <c r="E111" s="11"/>
      <c r="F111" s="11"/>
      <c r="G111" s="11"/>
      <c r="H111" s="11"/>
      <c r="I111" s="28"/>
      <c r="J111" s="28"/>
      <c r="K111" s="28"/>
      <c r="L111" s="28"/>
      <c r="M111" s="28"/>
      <c r="N111" s="28"/>
      <c r="O111" s="28"/>
      <c r="P111" s="28"/>
      <c r="Q111" s="28"/>
      <c r="R111" s="28"/>
      <c r="S111" s="28"/>
      <c r="T111" s="28"/>
      <c r="U111" s="28"/>
      <c r="V111" s="28"/>
      <c r="W111" s="28"/>
      <c r="X111" s="28"/>
      <c r="Y111" s="28"/>
      <c r="Z111" s="28"/>
      <c r="AA111" s="28"/>
      <c r="AB111" s="11"/>
      <c r="AC111" s="11"/>
      <c r="AD111" s="11"/>
      <c r="AE111" s="11"/>
      <c r="AF111" s="11"/>
      <c r="AG111" s="11"/>
      <c r="AH111" s="28"/>
      <c r="AI111" s="28"/>
      <c r="AJ111" s="28"/>
      <c r="AK111" s="28"/>
      <c r="AL111" s="28"/>
      <c r="AM111" s="28"/>
      <c r="AN111" s="28"/>
      <c r="AO111" s="28"/>
      <c r="AP111" s="28"/>
      <c r="AQ111" s="28"/>
      <c r="AR111" s="28"/>
      <c r="AS111" s="28"/>
      <c r="AT111" s="28"/>
      <c r="AU111" s="28"/>
      <c r="AV111" s="28"/>
      <c r="AW111" s="28"/>
      <c r="AX111" s="28"/>
      <c r="AY111" s="28"/>
      <c r="AZ111" s="28"/>
      <c r="BA111" s="11"/>
      <c r="BB111" s="11"/>
      <c r="BC111" s="11"/>
      <c r="BD111" s="11"/>
      <c r="BE111" s="11"/>
      <c r="BF111" s="11"/>
      <c r="BG111" s="11"/>
      <c r="BH111" s="11"/>
      <c r="BI111" s="11"/>
      <c r="BJ111" s="11"/>
      <c r="BK111" s="11"/>
      <c r="BL111" s="11"/>
      <c r="BM111" s="11"/>
      <c r="BN111" s="11"/>
      <c r="BO111" s="11"/>
      <c r="BP111" s="11"/>
      <c r="BQ111" s="28"/>
      <c r="BR111" s="28"/>
      <c r="BS111" s="28"/>
      <c r="BT111" s="28"/>
      <c r="BU111" s="28"/>
      <c r="BV111" s="28"/>
      <c r="BW111" s="28"/>
      <c r="BX111" s="28"/>
      <c r="BY111" s="28"/>
      <c r="BZ111" s="28"/>
      <c r="CA111" s="11"/>
      <c r="CB111" s="11"/>
      <c r="CC111" s="11"/>
      <c r="CD111" s="11"/>
      <c r="CE111" s="11"/>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row>
    <row r="112" spans="1:144">
      <c r="A112" s="11"/>
      <c r="B112" s="11"/>
      <c r="C112" s="11"/>
      <c r="D112" s="11"/>
      <c r="E112" s="11"/>
      <c r="F112" s="11"/>
      <c r="G112" s="11"/>
      <c r="H112" s="11"/>
      <c r="I112" s="28"/>
      <c r="J112" s="28"/>
      <c r="K112" s="28"/>
      <c r="L112" s="28"/>
      <c r="M112" s="28"/>
      <c r="N112" s="28"/>
      <c r="O112" s="28"/>
      <c r="P112" s="28"/>
      <c r="Q112" s="28"/>
      <c r="R112" s="28"/>
      <c r="S112" s="28"/>
      <c r="T112" s="28"/>
      <c r="U112" s="28"/>
      <c r="V112" s="28"/>
      <c r="W112" s="28"/>
      <c r="X112" s="28"/>
      <c r="Y112" s="28"/>
      <c r="Z112" s="28"/>
      <c r="AA112" s="28"/>
      <c r="AB112" s="11"/>
      <c r="AC112" s="11"/>
      <c r="AD112" s="11"/>
      <c r="AE112" s="11"/>
      <c r="AF112" s="11"/>
      <c r="AG112" s="11"/>
      <c r="AH112" s="28"/>
      <c r="AI112" s="28"/>
      <c r="AJ112" s="28"/>
      <c r="AK112" s="28"/>
      <c r="AL112" s="28"/>
      <c r="AM112" s="28"/>
      <c r="AN112" s="28"/>
      <c r="AO112" s="28"/>
      <c r="AP112" s="28"/>
      <c r="AQ112" s="28"/>
      <c r="AR112" s="28"/>
      <c r="AS112" s="28"/>
      <c r="AT112" s="28"/>
      <c r="AU112" s="28"/>
      <c r="AV112" s="28"/>
      <c r="AW112" s="28"/>
      <c r="AX112" s="28"/>
      <c r="AY112" s="28"/>
      <c r="AZ112" s="28"/>
      <c r="BA112" s="11"/>
      <c r="BB112" s="11"/>
      <c r="BC112" s="11"/>
      <c r="BD112" s="11"/>
      <c r="BE112" s="11"/>
      <c r="BF112" s="11"/>
      <c r="BG112" s="11"/>
      <c r="BH112" s="11"/>
      <c r="BI112" s="11"/>
      <c r="BJ112" s="11"/>
      <c r="BK112" s="11"/>
      <c r="BL112" s="11"/>
      <c r="BM112" s="11"/>
      <c r="BN112" s="11"/>
      <c r="BO112" s="11"/>
      <c r="BP112" s="11"/>
      <c r="BQ112" s="28"/>
      <c r="BR112" s="28"/>
      <c r="BS112" s="28"/>
      <c r="BT112" s="28"/>
      <c r="BU112" s="28"/>
      <c r="BV112" s="28"/>
      <c r="BW112" s="28"/>
      <c r="BX112" s="28"/>
      <c r="BY112" s="28"/>
      <c r="BZ112" s="28"/>
      <c r="CA112" s="11"/>
      <c r="CB112" s="11"/>
      <c r="CC112" s="11"/>
      <c r="CD112" s="11"/>
      <c r="CE112" s="11"/>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row>
    <row r="113" spans="1:144">
      <c r="A113" s="11"/>
      <c r="B113" s="11"/>
      <c r="C113" s="11"/>
      <c r="D113" s="11"/>
      <c r="E113" s="11"/>
      <c r="F113" s="11"/>
      <c r="G113" s="11"/>
      <c r="H113" s="11"/>
      <c r="I113" s="28"/>
      <c r="J113" s="28"/>
      <c r="K113" s="28"/>
      <c r="L113" s="28"/>
      <c r="M113" s="28"/>
      <c r="N113" s="28"/>
      <c r="O113" s="28"/>
      <c r="P113" s="28"/>
      <c r="Q113" s="28"/>
      <c r="R113" s="28"/>
      <c r="S113" s="28"/>
      <c r="T113" s="28"/>
      <c r="U113" s="28"/>
      <c r="V113" s="28"/>
      <c r="W113" s="28"/>
      <c r="X113" s="28"/>
      <c r="Y113" s="28"/>
      <c r="Z113" s="28"/>
      <c r="AA113" s="28"/>
      <c r="AB113" s="11"/>
      <c r="AC113" s="11"/>
      <c r="AD113" s="11"/>
      <c r="AE113" s="11"/>
      <c r="AF113" s="11"/>
      <c r="AG113" s="11"/>
      <c r="AH113" s="28"/>
      <c r="AI113" s="28"/>
      <c r="AJ113" s="28"/>
      <c r="AK113" s="28"/>
      <c r="AL113" s="28"/>
      <c r="AM113" s="28"/>
      <c r="AN113" s="28"/>
      <c r="AO113" s="28"/>
      <c r="AP113" s="28"/>
      <c r="AQ113" s="28"/>
      <c r="AR113" s="28"/>
      <c r="AS113" s="28"/>
      <c r="AT113" s="28"/>
      <c r="AU113" s="28"/>
      <c r="AV113" s="28"/>
      <c r="AW113" s="28"/>
      <c r="AX113" s="28"/>
      <c r="AY113" s="28"/>
      <c r="AZ113" s="28"/>
      <c r="BA113" s="11"/>
      <c r="BB113" s="11"/>
      <c r="BC113" s="11"/>
      <c r="BD113" s="11"/>
      <c r="BE113" s="11"/>
      <c r="BF113" s="11"/>
      <c r="BG113" s="11"/>
      <c r="BH113" s="11"/>
      <c r="BI113" s="11"/>
      <c r="BJ113" s="11"/>
      <c r="BK113" s="11"/>
      <c r="BL113" s="11"/>
      <c r="BM113" s="11"/>
      <c r="BN113" s="11"/>
      <c r="BO113" s="11"/>
      <c r="BP113" s="11"/>
      <c r="BQ113" s="28"/>
      <c r="BR113" s="28"/>
      <c r="BS113" s="28"/>
      <c r="BT113" s="28"/>
      <c r="BU113" s="28"/>
      <c r="BV113" s="28"/>
      <c r="BW113" s="28"/>
      <c r="BX113" s="28"/>
      <c r="BY113" s="28"/>
      <c r="BZ113" s="28"/>
      <c r="CA113" s="11"/>
      <c r="CB113" s="11"/>
      <c r="CC113" s="11"/>
      <c r="CD113" s="11"/>
      <c r="CE113" s="11"/>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row>
    <row r="114" spans="1:144">
      <c r="A114" s="11"/>
      <c r="B114" s="11"/>
      <c r="C114" s="11"/>
      <c r="D114" s="11"/>
      <c r="E114" s="11"/>
      <c r="F114" s="11"/>
      <c r="G114" s="11"/>
      <c r="H114" s="11"/>
      <c r="I114" s="28"/>
      <c r="J114" s="28"/>
      <c r="K114" s="28"/>
      <c r="L114" s="28"/>
      <c r="M114" s="28"/>
      <c r="N114" s="28"/>
      <c r="O114" s="28"/>
      <c r="P114" s="28"/>
      <c r="Q114" s="28"/>
      <c r="R114" s="28"/>
      <c r="S114" s="28"/>
      <c r="T114" s="28"/>
      <c r="U114" s="28"/>
      <c r="V114" s="28"/>
      <c r="W114" s="28"/>
      <c r="X114" s="28"/>
      <c r="Y114" s="28"/>
      <c r="Z114" s="28"/>
      <c r="AA114" s="28"/>
      <c r="AB114" s="11"/>
      <c r="AC114" s="11"/>
      <c r="AD114" s="11"/>
      <c r="AE114" s="11"/>
      <c r="AF114" s="11"/>
      <c r="AG114" s="11"/>
      <c r="AH114" s="28"/>
      <c r="AI114" s="28"/>
      <c r="AJ114" s="28"/>
      <c r="AK114" s="28"/>
      <c r="AL114" s="28"/>
      <c r="AM114" s="28"/>
      <c r="AN114" s="28"/>
      <c r="AO114" s="28"/>
      <c r="AP114" s="28"/>
      <c r="AQ114" s="28"/>
      <c r="AR114" s="28"/>
      <c r="AS114" s="28"/>
      <c r="AT114" s="28"/>
      <c r="AU114" s="28"/>
      <c r="AV114" s="28"/>
      <c r="AW114" s="28"/>
      <c r="AX114" s="28"/>
      <c r="AY114" s="28"/>
      <c r="AZ114" s="28"/>
      <c r="BA114" s="11"/>
      <c r="BB114" s="11"/>
      <c r="BC114" s="11"/>
      <c r="BD114" s="11"/>
      <c r="BE114" s="11"/>
      <c r="BF114" s="11"/>
      <c r="BG114" s="11"/>
      <c r="BH114" s="11"/>
      <c r="BI114" s="11"/>
      <c r="BJ114" s="11"/>
      <c r="BK114" s="11"/>
      <c r="BL114" s="11"/>
      <c r="BM114" s="11"/>
      <c r="BN114" s="11"/>
      <c r="BO114" s="11"/>
      <c r="BP114" s="11"/>
      <c r="BQ114" s="28"/>
      <c r="BR114" s="28"/>
      <c r="BS114" s="28"/>
      <c r="BT114" s="28"/>
      <c r="BU114" s="28"/>
      <c r="BV114" s="28"/>
      <c r="BW114" s="28"/>
      <c r="BX114" s="28"/>
      <c r="BY114" s="28"/>
      <c r="BZ114" s="28"/>
      <c r="CA114" s="11"/>
      <c r="CB114" s="11"/>
      <c r="CC114" s="11"/>
      <c r="CD114" s="11"/>
      <c r="CE114" s="11"/>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row>
    <row r="115" spans="1:144">
      <c r="A115" s="11"/>
      <c r="B115" s="11"/>
      <c r="C115" s="11"/>
      <c r="D115" s="11"/>
      <c r="E115" s="11"/>
      <c r="F115" s="11"/>
      <c r="G115" s="11"/>
      <c r="H115" s="11"/>
      <c r="I115" s="28"/>
      <c r="J115" s="28"/>
      <c r="K115" s="28"/>
      <c r="L115" s="28"/>
      <c r="M115" s="28"/>
      <c r="N115" s="28"/>
      <c r="O115" s="28"/>
      <c r="P115" s="28"/>
      <c r="Q115" s="28"/>
      <c r="R115" s="28"/>
      <c r="S115" s="28"/>
      <c r="T115" s="28"/>
      <c r="U115" s="28"/>
      <c r="V115" s="28"/>
      <c r="W115" s="28"/>
      <c r="X115" s="28"/>
      <c r="Y115" s="28"/>
      <c r="Z115" s="28"/>
      <c r="AA115" s="28"/>
      <c r="AB115" s="11"/>
      <c r="AC115" s="11"/>
      <c r="AD115" s="11"/>
      <c r="AE115" s="11"/>
      <c r="AF115" s="11"/>
      <c r="AG115" s="11"/>
      <c r="AH115" s="28"/>
      <c r="AI115" s="28"/>
      <c r="AJ115" s="28"/>
      <c r="AK115" s="28"/>
      <c r="AL115" s="28"/>
      <c r="AM115" s="28"/>
      <c r="AN115" s="28"/>
      <c r="AO115" s="28"/>
      <c r="AP115" s="28"/>
      <c r="AQ115" s="28"/>
      <c r="AR115" s="28"/>
      <c r="AS115" s="28"/>
      <c r="AT115" s="28"/>
      <c r="AU115" s="28"/>
      <c r="AV115" s="28"/>
      <c r="AW115" s="28"/>
      <c r="AX115" s="28"/>
      <c r="AY115" s="28"/>
      <c r="AZ115" s="28"/>
      <c r="BA115" s="11"/>
      <c r="BB115" s="11"/>
      <c r="BC115" s="11"/>
      <c r="BD115" s="11"/>
      <c r="BE115" s="11"/>
      <c r="BF115" s="11"/>
      <c r="BG115" s="11"/>
      <c r="BH115" s="11"/>
      <c r="BI115" s="11"/>
      <c r="BJ115" s="11"/>
      <c r="BK115" s="11"/>
      <c r="BL115" s="11"/>
      <c r="BM115" s="11"/>
      <c r="BN115" s="11"/>
      <c r="BO115" s="11"/>
      <c r="BP115" s="11"/>
      <c r="BQ115" s="28"/>
      <c r="BR115" s="28"/>
      <c r="BS115" s="28"/>
      <c r="BT115" s="28"/>
      <c r="BU115" s="28"/>
      <c r="BV115" s="28"/>
      <c r="BW115" s="28"/>
      <c r="BX115" s="28"/>
      <c r="BY115" s="28"/>
      <c r="BZ115" s="28"/>
      <c r="CA115" s="11"/>
      <c r="CB115" s="11"/>
      <c r="CC115" s="11"/>
      <c r="CD115" s="11"/>
      <c r="CE115" s="11"/>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row>
    <row r="116" spans="1:144">
      <c r="A116" s="11"/>
      <c r="B116" s="11"/>
      <c r="C116" s="11"/>
      <c r="D116" s="11"/>
      <c r="E116" s="11"/>
      <c r="F116" s="11"/>
      <c r="G116" s="11"/>
      <c r="H116" s="11"/>
      <c r="I116" s="28"/>
      <c r="J116" s="28"/>
      <c r="K116" s="28"/>
      <c r="L116" s="28"/>
      <c r="M116" s="28"/>
      <c r="N116" s="28"/>
      <c r="O116" s="28"/>
      <c r="P116" s="28"/>
      <c r="Q116" s="28"/>
      <c r="R116" s="28"/>
      <c r="S116" s="28"/>
      <c r="T116" s="28"/>
      <c r="U116" s="28"/>
      <c r="V116" s="28"/>
      <c r="W116" s="28"/>
      <c r="X116" s="28"/>
      <c r="Y116" s="28"/>
      <c r="Z116" s="28"/>
      <c r="AA116" s="28"/>
      <c r="AB116" s="11"/>
      <c r="AC116" s="11"/>
      <c r="AD116" s="11"/>
      <c r="AE116" s="11"/>
      <c r="AF116" s="11"/>
      <c r="AG116" s="11"/>
      <c r="AH116" s="28"/>
      <c r="AI116" s="28"/>
      <c r="AJ116" s="28"/>
      <c r="AK116" s="28"/>
      <c r="AL116" s="28"/>
      <c r="AM116" s="28"/>
      <c r="AN116" s="28"/>
      <c r="AO116" s="28"/>
      <c r="AP116" s="28"/>
      <c r="AQ116" s="28"/>
      <c r="AR116" s="28"/>
      <c r="AS116" s="28"/>
      <c r="AT116" s="28"/>
      <c r="AU116" s="28"/>
      <c r="AV116" s="28"/>
      <c r="AW116" s="28"/>
      <c r="AX116" s="28"/>
      <c r="AY116" s="28"/>
      <c r="AZ116" s="28"/>
      <c r="BA116" s="11"/>
      <c r="BB116" s="11"/>
      <c r="BC116" s="11"/>
      <c r="BD116" s="11"/>
      <c r="BE116" s="11"/>
      <c r="BF116" s="11"/>
      <c r="BG116" s="11"/>
      <c r="BH116" s="11"/>
      <c r="BI116" s="11"/>
      <c r="BJ116" s="11"/>
      <c r="BK116" s="11"/>
      <c r="BL116" s="11"/>
      <c r="BM116" s="11"/>
      <c r="BN116" s="11"/>
      <c r="BO116" s="11"/>
      <c r="BP116" s="11"/>
      <c r="BQ116" s="28"/>
      <c r="BR116" s="28"/>
      <c r="BS116" s="28"/>
      <c r="BT116" s="28"/>
      <c r="BU116" s="28"/>
      <c r="BV116" s="28"/>
      <c r="BW116" s="28"/>
      <c r="BX116" s="28"/>
      <c r="BY116" s="28"/>
      <c r="BZ116" s="28"/>
      <c r="CA116" s="11"/>
      <c r="CB116" s="11"/>
      <c r="CC116" s="11"/>
      <c r="CD116" s="11"/>
      <c r="CE116" s="11"/>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row>
    <row r="117" spans="1:144">
      <c r="A117" s="11"/>
      <c r="B117" s="11"/>
      <c r="C117" s="11"/>
      <c r="D117" s="11"/>
      <c r="E117" s="11"/>
      <c r="F117" s="11"/>
      <c r="G117" s="11"/>
      <c r="H117" s="11"/>
      <c r="I117" s="28"/>
      <c r="J117" s="28"/>
      <c r="K117" s="28"/>
      <c r="L117" s="28"/>
      <c r="M117" s="28"/>
      <c r="N117" s="28"/>
      <c r="O117" s="28"/>
      <c r="P117" s="28"/>
      <c r="Q117" s="28"/>
      <c r="R117" s="28"/>
      <c r="S117" s="28"/>
      <c r="T117" s="28"/>
      <c r="U117" s="28"/>
      <c r="V117" s="28"/>
      <c r="W117" s="28"/>
      <c r="X117" s="28"/>
      <c r="Y117" s="28"/>
      <c r="Z117" s="28"/>
      <c r="AA117" s="28"/>
      <c r="AB117" s="11"/>
      <c r="AC117" s="11"/>
      <c r="AD117" s="11"/>
      <c r="AE117" s="11"/>
      <c r="AF117" s="11"/>
      <c r="AG117" s="11"/>
      <c r="AH117" s="28"/>
      <c r="AI117" s="28"/>
      <c r="AJ117" s="28"/>
      <c r="AK117" s="28"/>
      <c r="AL117" s="28"/>
      <c r="AM117" s="28"/>
      <c r="AN117" s="28"/>
      <c r="AO117" s="28"/>
      <c r="AP117" s="28"/>
      <c r="AQ117" s="28"/>
      <c r="AR117" s="28"/>
      <c r="AS117" s="28"/>
      <c r="AT117" s="28"/>
      <c r="AU117" s="28"/>
      <c r="AV117" s="28"/>
      <c r="AW117" s="28"/>
      <c r="AX117" s="28"/>
      <c r="AY117" s="28"/>
      <c r="AZ117" s="28"/>
      <c r="BA117" s="11"/>
      <c r="BB117" s="11"/>
      <c r="BC117" s="11"/>
      <c r="BD117" s="11"/>
      <c r="BE117" s="11"/>
      <c r="BF117" s="11"/>
      <c r="BG117" s="11"/>
      <c r="BH117" s="11"/>
      <c r="BI117" s="11"/>
      <c r="BJ117" s="11"/>
      <c r="BK117" s="11"/>
      <c r="BL117" s="11"/>
      <c r="BM117" s="11"/>
      <c r="BN117" s="11"/>
      <c r="BO117" s="11"/>
      <c r="BP117" s="11"/>
      <c r="BQ117" s="28"/>
      <c r="BR117" s="28"/>
      <c r="BS117" s="28"/>
      <c r="BT117" s="28"/>
      <c r="BU117" s="28"/>
      <c r="BV117" s="28"/>
      <c r="BW117" s="28"/>
      <c r="BX117" s="28"/>
      <c r="BY117" s="28"/>
      <c r="BZ117" s="28"/>
      <c r="CA117" s="11"/>
      <c r="CB117" s="11"/>
      <c r="CC117" s="11"/>
      <c r="CD117" s="11"/>
      <c r="CE117" s="11"/>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row>
    <row r="118" spans="1:144" ht="12.75" customHeight="1">
      <c r="A118" s="11"/>
      <c r="B118" s="11"/>
      <c r="C118" s="11"/>
      <c r="D118" s="11"/>
      <c r="E118" s="11"/>
      <c r="F118" s="11"/>
      <c r="G118" s="11"/>
      <c r="H118" s="11"/>
      <c r="I118" s="28"/>
      <c r="J118" s="28"/>
      <c r="K118" s="28"/>
      <c r="L118" s="28"/>
      <c r="M118" s="28"/>
      <c r="N118" s="28"/>
      <c r="O118" s="28"/>
      <c r="P118" s="28"/>
      <c r="Q118" s="28"/>
      <c r="R118" s="28"/>
      <c r="S118" s="28"/>
      <c r="T118" s="28"/>
      <c r="U118" s="28"/>
      <c r="V118" s="28"/>
      <c r="W118" s="28"/>
      <c r="X118" s="28"/>
      <c r="Y118" s="28"/>
      <c r="Z118" s="28"/>
      <c r="AA118" s="28"/>
      <c r="AB118" s="11"/>
      <c r="AC118" s="11"/>
      <c r="AD118" s="11"/>
      <c r="AE118" s="11"/>
      <c r="AF118" s="11"/>
      <c r="AG118" s="11"/>
      <c r="AH118" s="28"/>
      <c r="AI118" s="28"/>
      <c r="AJ118" s="28"/>
      <c r="AK118" s="28"/>
      <c r="AL118" s="28"/>
      <c r="AM118" s="28"/>
      <c r="AN118" s="28"/>
      <c r="AO118" s="28"/>
      <c r="AP118" s="28"/>
      <c r="AQ118" s="28"/>
      <c r="AR118" s="28"/>
      <c r="AS118" s="28"/>
      <c r="AT118" s="28"/>
      <c r="AU118" s="28"/>
      <c r="AV118" s="28"/>
      <c r="AW118" s="28"/>
      <c r="AX118" s="28"/>
      <c r="AY118" s="28"/>
      <c r="AZ118" s="28"/>
      <c r="BA118" s="11"/>
      <c r="BB118" s="11"/>
      <c r="BC118" s="11"/>
      <c r="BD118" s="11"/>
      <c r="BE118" s="11"/>
      <c r="BF118" s="11"/>
      <c r="BG118" s="11"/>
      <c r="BH118" s="11"/>
      <c r="BI118" s="11"/>
      <c r="BJ118" s="11"/>
      <c r="BK118" s="11"/>
      <c r="BL118" s="11"/>
      <c r="BM118" s="11"/>
      <c r="BN118" s="11"/>
      <c r="BO118" s="11"/>
      <c r="BP118" s="11"/>
      <c r="BQ118" s="28"/>
      <c r="BR118" s="28"/>
      <c r="BS118" s="28"/>
      <c r="BT118" s="28"/>
      <c r="BU118" s="28"/>
      <c r="BV118" s="28"/>
      <c r="BW118" s="28"/>
      <c r="BX118" s="28"/>
      <c r="BY118" s="28"/>
      <c r="BZ118" s="28"/>
      <c r="CA118" s="11"/>
      <c r="CB118" s="11"/>
      <c r="CC118" s="11"/>
      <c r="CD118" s="11"/>
      <c r="CE118" s="11"/>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row>
    <row r="119" spans="1:144" ht="12.75" customHeight="1">
      <c r="A119" s="11"/>
      <c r="B119" s="11"/>
      <c r="C119" s="11"/>
      <c r="D119" s="11"/>
      <c r="E119" s="11"/>
      <c r="F119" s="11"/>
      <c r="G119" s="11"/>
      <c r="H119" s="11"/>
      <c r="I119" s="28"/>
      <c r="J119" s="28"/>
      <c r="K119" s="28"/>
      <c r="L119" s="28"/>
      <c r="M119" s="28"/>
      <c r="N119" s="28"/>
      <c r="O119" s="28"/>
      <c r="P119" s="28"/>
      <c r="Q119" s="28"/>
      <c r="R119" s="28"/>
      <c r="S119" s="28"/>
      <c r="T119" s="28"/>
      <c r="U119" s="28"/>
      <c r="V119" s="28"/>
      <c r="W119" s="28"/>
      <c r="X119" s="28"/>
      <c r="Y119" s="28"/>
      <c r="Z119" s="28"/>
      <c r="AA119" s="28"/>
      <c r="AB119" s="11"/>
      <c r="AC119" s="11"/>
      <c r="AD119" s="11"/>
      <c r="AE119" s="11"/>
      <c r="AF119" s="11"/>
      <c r="AG119" s="11"/>
      <c r="AH119" s="28"/>
      <c r="AI119" s="28"/>
      <c r="AJ119" s="28"/>
      <c r="AK119" s="28"/>
      <c r="AL119" s="28"/>
      <c r="AM119" s="28"/>
      <c r="AN119" s="28"/>
      <c r="AO119" s="28"/>
      <c r="AP119" s="28"/>
      <c r="AQ119" s="28"/>
      <c r="AR119" s="28"/>
      <c r="AS119" s="28"/>
      <c r="AT119" s="28"/>
      <c r="AU119" s="28"/>
      <c r="AV119" s="28"/>
      <c r="AW119" s="28"/>
      <c r="AX119" s="28"/>
      <c r="AY119" s="28"/>
      <c r="AZ119" s="28"/>
      <c r="BA119" s="11"/>
      <c r="BB119" s="11"/>
      <c r="BC119" s="11"/>
      <c r="BD119" s="11"/>
      <c r="BE119" s="11"/>
      <c r="BF119" s="11"/>
      <c r="BG119" s="11"/>
      <c r="BH119" s="11"/>
      <c r="BI119" s="11"/>
      <c r="BJ119" s="11"/>
      <c r="BK119" s="11"/>
      <c r="BL119" s="11"/>
      <c r="BM119" s="11"/>
      <c r="BN119" s="11"/>
      <c r="BO119" s="11"/>
      <c r="BP119" s="11"/>
      <c r="BQ119" s="28"/>
      <c r="BR119" s="28"/>
      <c r="BS119" s="28"/>
      <c r="BT119" s="28"/>
      <c r="BU119" s="28"/>
      <c r="BV119" s="28"/>
      <c r="BW119" s="28"/>
      <c r="BX119" s="28"/>
      <c r="BY119" s="28"/>
      <c r="BZ119" s="28"/>
      <c r="CA119" s="11"/>
      <c r="CB119" s="11"/>
      <c r="CC119" s="11"/>
      <c r="CD119" s="11"/>
      <c r="CE119" s="11"/>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row>
    <row r="120" spans="1:144" ht="12.75" customHeight="1">
      <c r="A120" s="11"/>
      <c r="B120" s="11"/>
      <c r="C120" s="11"/>
      <c r="D120" s="11"/>
      <c r="E120" s="11"/>
      <c r="F120" s="11"/>
      <c r="G120" s="11"/>
      <c r="H120" s="11"/>
      <c r="I120" s="28"/>
      <c r="J120" s="28"/>
      <c r="K120" s="28"/>
      <c r="L120" s="28"/>
      <c r="M120" s="28"/>
      <c r="N120" s="28"/>
      <c r="O120" s="28"/>
      <c r="P120" s="28"/>
      <c r="Q120" s="28"/>
      <c r="R120" s="28"/>
      <c r="S120" s="28"/>
      <c r="T120" s="28"/>
      <c r="U120" s="28"/>
      <c r="V120" s="28"/>
      <c r="W120" s="28"/>
      <c r="X120" s="28"/>
      <c r="Y120" s="28"/>
      <c r="Z120" s="28"/>
      <c r="AA120" s="28"/>
      <c r="AB120" s="11"/>
      <c r="AC120" s="11"/>
      <c r="AD120" s="11"/>
      <c r="AE120" s="11"/>
      <c r="AF120" s="11"/>
      <c r="AG120" s="11"/>
      <c r="AH120" s="28"/>
      <c r="AI120" s="28"/>
      <c r="AJ120" s="28"/>
      <c r="AK120" s="28"/>
      <c r="AL120" s="28"/>
      <c r="AM120" s="28"/>
      <c r="AN120" s="28"/>
      <c r="AO120" s="28"/>
      <c r="AP120" s="28"/>
      <c r="AQ120" s="28"/>
      <c r="AR120" s="28"/>
      <c r="AS120" s="28"/>
      <c r="AT120" s="28"/>
      <c r="AU120" s="28"/>
      <c r="AV120" s="28"/>
      <c r="AW120" s="28"/>
      <c r="AX120" s="28"/>
      <c r="AY120" s="28"/>
      <c r="AZ120" s="28"/>
      <c r="BA120" s="11"/>
      <c r="BB120" s="11"/>
      <c r="BC120" s="11"/>
      <c r="BD120" s="11"/>
      <c r="BE120" s="11"/>
      <c r="BF120" s="11"/>
      <c r="BG120" s="11"/>
      <c r="BH120" s="11"/>
      <c r="BI120" s="11"/>
      <c r="BJ120" s="11"/>
      <c r="BK120" s="11"/>
      <c r="BL120" s="11"/>
      <c r="BM120" s="11"/>
      <c r="BN120" s="11"/>
      <c r="BO120" s="11"/>
      <c r="BP120" s="11"/>
      <c r="BQ120" s="28"/>
      <c r="BR120" s="28"/>
      <c r="BS120" s="28"/>
      <c r="BT120" s="28"/>
      <c r="BU120" s="28"/>
      <c r="BV120" s="28"/>
      <c r="BW120" s="28"/>
      <c r="BX120" s="28"/>
      <c r="BY120" s="28"/>
      <c r="BZ120" s="28"/>
      <c r="CA120" s="11"/>
      <c r="CB120" s="11"/>
      <c r="CC120" s="11"/>
      <c r="CD120" s="11"/>
      <c r="CE120" s="11"/>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row>
    <row r="121" spans="1:144" ht="12.75" customHeight="1">
      <c r="A121" s="11"/>
      <c r="B121" s="11"/>
      <c r="C121" s="11"/>
      <c r="D121" s="11"/>
      <c r="E121" s="11"/>
      <c r="F121" s="11"/>
      <c r="G121" s="11"/>
      <c r="H121" s="11"/>
      <c r="I121" s="28"/>
      <c r="J121" s="28"/>
      <c r="K121" s="28"/>
      <c r="L121" s="28"/>
      <c r="M121" s="28"/>
      <c r="N121" s="28"/>
      <c r="O121" s="28"/>
      <c r="P121" s="28"/>
      <c r="Q121" s="28"/>
      <c r="R121" s="28"/>
      <c r="S121" s="28"/>
      <c r="T121" s="28"/>
      <c r="U121" s="28"/>
      <c r="V121" s="28"/>
      <c r="W121" s="28"/>
      <c r="X121" s="28"/>
      <c r="Y121" s="28"/>
      <c r="Z121" s="28"/>
      <c r="AA121" s="28"/>
      <c r="AB121" s="11"/>
      <c r="AC121" s="11"/>
      <c r="AD121" s="11"/>
      <c r="AE121" s="11"/>
      <c r="AF121" s="11"/>
      <c r="AG121" s="11"/>
      <c r="AH121" s="28"/>
      <c r="AI121" s="28"/>
      <c r="AJ121" s="28"/>
      <c r="AK121" s="28"/>
      <c r="AL121" s="28"/>
      <c r="AM121" s="28"/>
      <c r="AN121" s="28"/>
      <c r="AO121" s="28"/>
      <c r="AP121" s="28"/>
      <c r="AQ121" s="28"/>
      <c r="AR121" s="28"/>
      <c r="AS121" s="28"/>
      <c r="AT121" s="28"/>
      <c r="AU121" s="28"/>
      <c r="AV121" s="28"/>
      <c r="AW121" s="28"/>
      <c r="AX121" s="28"/>
      <c r="AY121" s="28"/>
      <c r="AZ121" s="28"/>
      <c r="BA121" s="11"/>
      <c r="BB121" s="11"/>
      <c r="BC121" s="11"/>
      <c r="BD121" s="11"/>
      <c r="BE121" s="11"/>
      <c r="BF121" s="11"/>
      <c r="BG121" s="11"/>
      <c r="BH121" s="11"/>
      <c r="BI121" s="11"/>
      <c r="BJ121" s="11"/>
      <c r="BK121" s="11"/>
      <c r="BL121" s="11"/>
      <c r="BM121" s="11"/>
      <c r="BN121" s="11"/>
      <c r="BO121" s="11"/>
      <c r="BP121" s="11"/>
      <c r="BQ121" s="28"/>
      <c r="BR121" s="28"/>
      <c r="BS121" s="28"/>
      <c r="BT121" s="28"/>
      <c r="BU121" s="28"/>
      <c r="BV121" s="28"/>
      <c r="BW121" s="28"/>
      <c r="BX121" s="28"/>
      <c r="BY121" s="28"/>
      <c r="BZ121" s="28"/>
      <c r="CA121" s="11"/>
      <c r="CB121" s="11"/>
      <c r="CC121" s="11"/>
      <c r="CD121" s="11"/>
      <c r="CE121" s="11"/>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row>
    <row r="122" spans="1:144" ht="12.75" customHeight="1">
      <c r="A122" s="11"/>
      <c r="B122" s="11"/>
      <c r="C122" s="11"/>
      <c r="D122" s="11"/>
      <c r="E122" s="11"/>
      <c r="F122" s="11"/>
      <c r="G122" s="11"/>
      <c r="H122" s="11"/>
      <c r="I122" s="28"/>
      <c r="J122" s="28"/>
      <c r="K122" s="28"/>
      <c r="L122" s="28"/>
      <c r="M122" s="28"/>
      <c r="N122" s="28"/>
      <c r="O122" s="28"/>
      <c r="P122" s="28"/>
      <c r="Q122" s="28"/>
      <c r="R122" s="28"/>
      <c r="S122" s="28"/>
      <c r="T122" s="28"/>
      <c r="U122" s="28"/>
      <c r="V122" s="28"/>
      <c r="W122" s="28"/>
      <c r="X122" s="28"/>
      <c r="Y122" s="28"/>
      <c r="Z122" s="28"/>
      <c r="AA122" s="28"/>
      <c r="AB122" s="11"/>
      <c r="AC122" s="11"/>
      <c r="AD122" s="11"/>
      <c r="AE122" s="11"/>
      <c r="AF122" s="11"/>
      <c r="AG122" s="11"/>
      <c r="AH122" s="28"/>
      <c r="AI122" s="28"/>
      <c r="AJ122" s="28"/>
      <c r="AK122" s="28"/>
      <c r="AL122" s="28"/>
      <c r="AM122" s="28"/>
      <c r="AN122" s="28"/>
      <c r="AO122" s="28"/>
      <c r="AP122" s="28"/>
      <c r="AQ122" s="28"/>
      <c r="AR122" s="28"/>
      <c r="AS122" s="28"/>
      <c r="AT122" s="28"/>
      <c r="AU122" s="28"/>
      <c r="AV122" s="28"/>
      <c r="AW122" s="28"/>
      <c r="AX122" s="28"/>
      <c r="AY122" s="28"/>
      <c r="AZ122" s="28"/>
      <c r="BA122" s="11"/>
      <c r="BB122" s="11"/>
      <c r="BC122" s="11"/>
      <c r="BD122" s="11"/>
      <c r="BE122" s="11"/>
      <c r="BF122" s="11"/>
      <c r="BG122" s="11"/>
      <c r="BH122" s="11"/>
      <c r="BI122" s="11"/>
      <c r="BJ122" s="11"/>
      <c r="BK122" s="11"/>
      <c r="BL122" s="11"/>
      <c r="BM122" s="11"/>
      <c r="BN122" s="11"/>
      <c r="BO122" s="11"/>
      <c r="BP122" s="11"/>
      <c r="BQ122" s="28"/>
      <c r="BR122" s="28"/>
      <c r="BS122" s="28"/>
      <c r="BT122" s="28"/>
      <c r="BU122" s="28"/>
      <c r="BV122" s="28"/>
      <c r="BW122" s="28"/>
      <c r="BX122" s="28"/>
      <c r="BY122" s="28"/>
      <c r="BZ122" s="28"/>
      <c r="CA122" s="11"/>
      <c r="CB122" s="11"/>
      <c r="CC122" s="11"/>
      <c r="CD122" s="11"/>
      <c r="CE122" s="11"/>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row>
    <row r="123" spans="1:144">
      <c r="A123" s="11"/>
      <c r="B123" s="11"/>
      <c r="C123" s="11"/>
      <c r="D123" s="11"/>
      <c r="E123" s="11"/>
      <c r="F123" s="11"/>
      <c r="G123" s="11"/>
      <c r="H123" s="11"/>
      <c r="I123" s="28"/>
      <c r="J123" s="28"/>
      <c r="K123" s="28"/>
      <c r="L123" s="28"/>
      <c r="M123" s="28"/>
      <c r="N123" s="28"/>
      <c r="O123" s="28"/>
      <c r="P123" s="28"/>
      <c r="Q123" s="28"/>
      <c r="R123" s="28"/>
      <c r="S123" s="28"/>
      <c r="T123" s="28"/>
      <c r="U123" s="28"/>
      <c r="V123" s="28"/>
      <c r="W123" s="28"/>
      <c r="X123" s="28"/>
      <c r="Y123" s="28"/>
      <c r="Z123" s="28"/>
      <c r="AA123" s="28"/>
      <c r="AB123" s="11"/>
      <c r="AC123" s="11"/>
      <c r="AD123" s="11"/>
      <c r="AE123" s="11"/>
      <c r="AF123" s="11"/>
      <c r="AG123" s="11"/>
      <c r="AH123" s="28"/>
      <c r="AI123" s="28"/>
      <c r="AJ123" s="28"/>
      <c r="AK123" s="28"/>
      <c r="AL123" s="28"/>
      <c r="AM123" s="28"/>
      <c r="AN123" s="28"/>
      <c r="AO123" s="28"/>
      <c r="AP123" s="28"/>
      <c r="AQ123" s="28"/>
      <c r="AR123" s="28"/>
      <c r="AS123" s="28"/>
      <c r="AT123" s="28"/>
      <c r="AU123" s="28"/>
      <c r="AV123" s="28"/>
      <c r="AW123" s="28"/>
      <c r="AX123" s="28"/>
      <c r="AY123" s="28"/>
      <c r="AZ123" s="28"/>
      <c r="BA123" s="11"/>
      <c r="BB123" s="11"/>
      <c r="BC123" s="11"/>
      <c r="BD123" s="11"/>
      <c r="BE123" s="11"/>
      <c r="BF123" s="11"/>
      <c r="BG123" s="11"/>
      <c r="BH123" s="11"/>
      <c r="BI123" s="11"/>
      <c r="BJ123" s="11"/>
      <c r="BK123" s="11"/>
      <c r="BL123" s="11"/>
      <c r="BM123" s="11"/>
      <c r="BN123" s="11"/>
      <c r="BO123" s="11"/>
      <c r="BP123" s="11"/>
      <c r="BQ123" s="28"/>
      <c r="BR123" s="28"/>
      <c r="BS123" s="28"/>
      <c r="BT123" s="28"/>
      <c r="BU123" s="28"/>
      <c r="BV123" s="28"/>
      <c r="BW123" s="28"/>
      <c r="BX123" s="28"/>
      <c r="BY123" s="28"/>
      <c r="BZ123" s="28"/>
      <c r="CA123" s="11"/>
      <c r="CB123" s="11"/>
      <c r="CC123" s="11"/>
      <c r="CD123" s="11"/>
      <c r="CE123" s="11"/>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row>
    <row r="124" spans="1:144" ht="12.75" customHeight="1">
      <c r="A124" s="11"/>
      <c r="B124" s="11"/>
      <c r="C124" s="11"/>
      <c r="D124" s="11"/>
      <c r="E124" s="11"/>
      <c r="F124" s="11"/>
      <c r="G124" s="11"/>
      <c r="H124" s="11"/>
      <c r="I124" s="28"/>
      <c r="J124" s="28"/>
      <c r="K124" s="28"/>
      <c r="L124" s="28"/>
      <c r="M124" s="28"/>
      <c r="N124" s="28"/>
      <c r="O124" s="28"/>
      <c r="P124" s="28"/>
      <c r="Q124" s="28"/>
      <c r="R124" s="28"/>
      <c r="S124" s="28"/>
      <c r="T124" s="28"/>
      <c r="U124" s="28"/>
      <c r="V124" s="28"/>
      <c r="W124" s="28"/>
      <c r="X124" s="28"/>
      <c r="Y124" s="28"/>
      <c r="Z124" s="28"/>
      <c r="AA124" s="28"/>
      <c r="AB124" s="11"/>
      <c r="AC124" s="11"/>
      <c r="AD124" s="11"/>
      <c r="AE124" s="11"/>
      <c r="AF124" s="11"/>
      <c r="AG124" s="11"/>
      <c r="AH124" s="28"/>
      <c r="AI124" s="28"/>
      <c r="AJ124" s="28"/>
      <c r="AK124" s="28"/>
      <c r="AL124" s="28"/>
      <c r="AM124" s="28"/>
      <c r="AN124" s="28"/>
      <c r="AO124" s="28"/>
      <c r="AP124" s="28"/>
      <c r="AQ124" s="28"/>
      <c r="AR124" s="28"/>
      <c r="AS124" s="28"/>
      <c r="AT124" s="28"/>
      <c r="AU124" s="28"/>
      <c r="AV124" s="28"/>
      <c r="AW124" s="28"/>
      <c r="AX124" s="28"/>
      <c r="AY124" s="28"/>
      <c r="AZ124" s="28"/>
      <c r="BA124" s="11"/>
      <c r="BB124" s="11"/>
      <c r="BC124" s="11"/>
      <c r="BD124" s="11"/>
      <c r="BE124" s="11"/>
      <c r="BF124" s="11"/>
      <c r="BG124" s="11"/>
      <c r="BH124" s="11"/>
      <c r="BI124" s="11"/>
      <c r="BJ124" s="11"/>
      <c r="BK124" s="11"/>
      <c r="BL124" s="11"/>
      <c r="BM124" s="11"/>
      <c r="BN124" s="11"/>
      <c r="BO124" s="11"/>
      <c r="BP124" s="11"/>
      <c r="BQ124" s="28"/>
      <c r="BR124" s="28"/>
      <c r="BS124" s="28"/>
      <c r="BT124" s="28"/>
      <c r="BU124" s="28"/>
      <c r="BV124" s="28"/>
      <c r="BW124" s="28"/>
      <c r="BX124" s="28"/>
      <c r="BY124" s="28"/>
      <c r="BZ124" s="28"/>
      <c r="CA124" s="11"/>
      <c r="CB124" s="11"/>
      <c r="CC124" s="11"/>
      <c r="CD124" s="11"/>
      <c r="CE124" s="11"/>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row>
    <row r="125" spans="1:144" ht="12.75" customHeight="1">
      <c r="A125" s="11"/>
      <c r="B125" s="11"/>
      <c r="C125" s="11"/>
      <c r="D125" s="11"/>
      <c r="E125" s="11"/>
      <c r="F125" s="11"/>
      <c r="G125" s="11"/>
      <c r="H125" s="11"/>
      <c r="I125" s="28"/>
      <c r="J125" s="28"/>
      <c r="K125" s="28"/>
      <c r="L125" s="28"/>
      <c r="M125" s="28"/>
      <c r="N125" s="28"/>
      <c r="O125" s="28"/>
      <c r="P125" s="28"/>
      <c r="Q125" s="28"/>
      <c r="R125" s="28"/>
      <c r="S125" s="28"/>
      <c r="T125" s="28"/>
      <c r="U125" s="28"/>
      <c r="V125" s="28"/>
      <c r="W125" s="28"/>
      <c r="X125" s="28"/>
      <c r="Y125" s="28"/>
      <c r="Z125" s="28"/>
      <c r="AA125" s="28"/>
      <c r="AB125" s="11"/>
      <c r="AC125" s="11"/>
      <c r="AD125" s="11"/>
      <c r="AE125" s="11"/>
      <c r="AF125" s="11"/>
      <c r="AG125" s="11"/>
      <c r="AH125" s="28"/>
      <c r="AI125" s="28"/>
      <c r="AJ125" s="28"/>
      <c r="AK125" s="28"/>
      <c r="AL125" s="28"/>
      <c r="AM125" s="28"/>
      <c r="AN125" s="28"/>
      <c r="AO125" s="28"/>
      <c r="AP125" s="28"/>
      <c r="AQ125" s="28"/>
      <c r="AR125" s="28"/>
      <c r="AS125" s="28"/>
      <c r="AT125" s="28"/>
      <c r="AU125" s="28"/>
      <c r="AV125" s="28"/>
      <c r="AW125" s="28"/>
      <c r="AX125" s="28"/>
      <c r="AY125" s="28"/>
      <c r="AZ125" s="28"/>
      <c r="BA125" s="11"/>
      <c r="BB125" s="11"/>
      <c r="BC125" s="11"/>
      <c r="BD125" s="11"/>
      <c r="BE125" s="11"/>
      <c r="BF125" s="11"/>
      <c r="BG125" s="11"/>
      <c r="BH125" s="11"/>
      <c r="BI125" s="11"/>
      <c r="BJ125" s="11"/>
      <c r="BK125" s="11"/>
      <c r="BL125" s="11"/>
      <c r="BM125" s="11"/>
      <c r="BN125" s="11"/>
      <c r="BO125" s="11"/>
      <c r="BP125" s="11"/>
      <c r="BQ125" s="28"/>
      <c r="BR125" s="28"/>
      <c r="BS125" s="28"/>
      <c r="BT125" s="28"/>
      <c r="BU125" s="28"/>
      <c r="BV125" s="28"/>
      <c r="BW125" s="28"/>
      <c r="BX125" s="28"/>
      <c r="BY125" s="28"/>
      <c r="BZ125" s="28"/>
      <c r="CA125" s="11"/>
      <c r="CB125" s="11"/>
      <c r="CC125" s="11"/>
      <c r="CD125" s="11"/>
      <c r="CE125" s="11"/>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row>
    <row r="126" spans="1:144" ht="12.75" customHeight="1">
      <c r="A126" s="11"/>
      <c r="B126" s="11"/>
      <c r="C126" s="11"/>
      <c r="D126" s="11"/>
      <c r="E126" s="11"/>
      <c r="F126" s="11"/>
      <c r="G126" s="11"/>
      <c r="H126" s="11"/>
      <c r="I126" s="28"/>
      <c r="J126" s="28"/>
      <c r="K126" s="28"/>
      <c r="L126" s="28"/>
      <c r="M126" s="28"/>
      <c r="N126" s="28"/>
      <c r="O126" s="28"/>
      <c r="P126" s="28"/>
      <c r="Q126" s="28"/>
      <c r="R126" s="28"/>
      <c r="S126" s="28"/>
      <c r="T126" s="28"/>
      <c r="U126" s="28"/>
      <c r="V126" s="28"/>
      <c r="W126" s="28"/>
      <c r="X126" s="28"/>
      <c r="Y126" s="28"/>
      <c r="Z126" s="28"/>
      <c r="AA126" s="28"/>
      <c r="AB126" s="11"/>
      <c r="AC126" s="11"/>
      <c r="AD126" s="11"/>
      <c r="AE126" s="11"/>
      <c r="AF126" s="11"/>
      <c r="AG126" s="11"/>
      <c r="AH126" s="28"/>
      <c r="AI126" s="28"/>
      <c r="AJ126" s="28"/>
      <c r="AK126" s="28"/>
      <c r="AL126" s="28"/>
      <c r="AM126" s="28"/>
      <c r="AN126" s="28"/>
      <c r="AO126" s="28"/>
      <c r="AP126" s="28"/>
      <c r="AQ126" s="28"/>
      <c r="AR126" s="28"/>
      <c r="AS126" s="28"/>
      <c r="AT126" s="28"/>
      <c r="AU126" s="28"/>
      <c r="AV126" s="28"/>
      <c r="AW126" s="28"/>
      <c r="AX126" s="28"/>
      <c r="AY126" s="28"/>
      <c r="AZ126" s="28"/>
      <c r="BA126" s="11"/>
      <c r="BB126" s="11"/>
      <c r="BC126" s="11"/>
      <c r="BD126" s="11"/>
      <c r="BE126" s="11"/>
      <c r="BF126" s="11"/>
      <c r="BG126" s="11"/>
      <c r="BH126" s="11"/>
      <c r="BI126" s="11"/>
      <c r="BJ126" s="11"/>
      <c r="BK126" s="11"/>
      <c r="BL126" s="11"/>
      <c r="BM126" s="11"/>
      <c r="BN126" s="11"/>
      <c r="BO126" s="11"/>
      <c r="BP126" s="11"/>
      <c r="BQ126" s="28"/>
      <c r="BR126" s="28"/>
      <c r="BS126" s="28"/>
      <c r="BT126" s="28"/>
      <c r="BU126" s="28"/>
      <c r="BV126" s="28"/>
      <c r="BW126" s="28"/>
      <c r="BX126" s="28"/>
      <c r="BY126" s="28"/>
      <c r="BZ126" s="28"/>
      <c r="CA126" s="11"/>
      <c r="CB126" s="11"/>
      <c r="CC126" s="11"/>
      <c r="CD126" s="11"/>
      <c r="CE126" s="11"/>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row>
    <row r="127" spans="1:144" ht="12.75" customHeight="1">
      <c r="A127" s="11"/>
      <c r="B127" s="11"/>
      <c r="C127" s="11"/>
      <c r="D127" s="11"/>
      <c r="E127" s="11"/>
      <c r="F127" s="11"/>
      <c r="G127" s="11"/>
      <c r="H127" s="11"/>
      <c r="I127" s="28"/>
      <c r="J127" s="28"/>
      <c r="K127" s="28"/>
      <c r="L127" s="28"/>
      <c r="M127" s="28"/>
      <c r="N127" s="28"/>
      <c r="O127" s="28"/>
      <c r="P127" s="28"/>
      <c r="Q127" s="28"/>
      <c r="R127" s="28"/>
      <c r="S127" s="28"/>
      <c r="T127" s="28"/>
      <c r="U127" s="28"/>
      <c r="V127" s="28"/>
      <c r="W127" s="28"/>
      <c r="X127" s="28"/>
      <c r="Y127" s="28"/>
      <c r="Z127" s="28"/>
      <c r="AA127" s="28"/>
      <c r="AB127" s="11"/>
      <c r="AC127" s="11"/>
      <c r="AD127" s="11"/>
      <c r="AE127" s="11"/>
      <c r="AF127" s="11"/>
      <c r="AG127" s="11"/>
      <c r="AH127" s="28"/>
      <c r="AI127" s="28"/>
      <c r="AJ127" s="28"/>
      <c r="AK127" s="28"/>
      <c r="AL127" s="28"/>
      <c r="AM127" s="28"/>
      <c r="AN127" s="28"/>
      <c r="AO127" s="28"/>
      <c r="AP127" s="28"/>
      <c r="AQ127" s="28"/>
      <c r="AR127" s="28"/>
      <c r="AS127" s="28"/>
      <c r="AT127" s="28"/>
      <c r="AU127" s="28"/>
      <c r="AV127" s="28"/>
      <c r="AW127" s="28"/>
      <c r="AX127" s="28"/>
      <c r="AY127" s="28"/>
      <c r="AZ127" s="28"/>
      <c r="BA127" s="11"/>
      <c r="BB127" s="11"/>
      <c r="BC127" s="11"/>
      <c r="BD127" s="11"/>
      <c r="BE127" s="11"/>
      <c r="BF127" s="11"/>
      <c r="BG127" s="11"/>
      <c r="BH127" s="11"/>
      <c r="BI127" s="11"/>
      <c r="BJ127" s="11"/>
      <c r="BK127" s="11"/>
      <c r="BL127" s="11"/>
      <c r="BM127" s="11"/>
      <c r="BN127" s="11"/>
      <c r="BO127" s="11"/>
      <c r="BP127" s="11"/>
      <c r="BQ127" s="28"/>
      <c r="BR127" s="28"/>
      <c r="BS127" s="28"/>
      <c r="BT127" s="28"/>
      <c r="BU127" s="28"/>
      <c r="BV127" s="28"/>
      <c r="BW127" s="28"/>
      <c r="BX127" s="28"/>
      <c r="BY127" s="28"/>
      <c r="BZ127" s="28"/>
      <c r="CA127" s="11"/>
      <c r="CB127" s="11"/>
      <c r="CC127" s="11"/>
      <c r="CD127" s="11"/>
      <c r="CE127" s="11"/>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row>
    <row r="128" spans="1:144">
      <c r="A128" s="11"/>
      <c r="B128" s="11"/>
      <c r="C128" s="11"/>
      <c r="D128" s="11"/>
      <c r="E128" s="11"/>
      <c r="F128" s="11"/>
      <c r="G128" s="11"/>
      <c r="H128" s="11"/>
      <c r="I128" s="28"/>
      <c r="J128" s="28"/>
      <c r="K128" s="28"/>
      <c r="L128" s="28"/>
      <c r="M128" s="28"/>
      <c r="N128" s="28"/>
      <c r="O128" s="28"/>
      <c r="P128" s="28"/>
      <c r="Q128" s="28"/>
      <c r="R128" s="28"/>
      <c r="S128" s="28"/>
      <c r="T128" s="28"/>
      <c r="U128" s="28"/>
      <c r="V128" s="28"/>
      <c r="W128" s="28"/>
      <c r="X128" s="28"/>
      <c r="Y128" s="28"/>
      <c r="Z128" s="28"/>
      <c r="AA128" s="28"/>
      <c r="AB128" s="11"/>
      <c r="AC128" s="11"/>
      <c r="AD128" s="11"/>
      <c r="AE128" s="11"/>
      <c r="AF128" s="11"/>
      <c r="AG128" s="11"/>
      <c r="AH128" s="28"/>
      <c r="AI128" s="28"/>
      <c r="AJ128" s="28"/>
      <c r="AK128" s="28"/>
      <c r="AL128" s="28"/>
      <c r="AM128" s="28"/>
      <c r="AN128" s="28"/>
      <c r="AO128" s="28"/>
      <c r="AP128" s="28"/>
      <c r="AQ128" s="28"/>
      <c r="AR128" s="28"/>
      <c r="AS128" s="28"/>
      <c r="AT128" s="28"/>
      <c r="AU128" s="28"/>
      <c r="AV128" s="28"/>
      <c r="AW128" s="28"/>
      <c r="AX128" s="28"/>
      <c r="AY128" s="28"/>
      <c r="AZ128" s="28"/>
      <c r="BA128" s="11"/>
      <c r="BB128" s="11"/>
      <c r="BC128" s="11"/>
      <c r="BD128" s="11"/>
      <c r="BE128" s="11"/>
      <c r="BF128" s="11"/>
      <c r="BG128" s="11"/>
      <c r="BH128" s="11"/>
      <c r="BI128" s="11"/>
      <c r="BJ128" s="11"/>
      <c r="BK128" s="11"/>
      <c r="BL128" s="11"/>
      <c r="BM128" s="11"/>
      <c r="BN128" s="11"/>
      <c r="BO128" s="11"/>
      <c r="BP128" s="11"/>
      <c r="BQ128" s="28"/>
      <c r="BR128" s="28"/>
      <c r="BS128" s="28"/>
      <c r="BT128" s="28"/>
      <c r="BU128" s="28"/>
      <c r="BV128" s="28"/>
      <c r="BW128" s="28"/>
      <c r="BX128" s="28"/>
      <c r="BY128" s="28"/>
      <c r="BZ128" s="28"/>
      <c r="CA128" s="11"/>
      <c r="CB128" s="11"/>
      <c r="CC128" s="11"/>
      <c r="CD128" s="11"/>
      <c r="CE128" s="11"/>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row>
    <row r="129" spans="1:144">
      <c r="A129" s="11"/>
      <c r="B129" s="11"/>
      <c r="C129" s="11"/>
      <c r="D129" s="11"/>
      <c r="E129" s="11"/>
      <c r="F129" s="11"/>
      <c r="G129" s="11"/>
      <c r="H129" s="11"/>
      <c r="I129" s="28"/>
      <c r="J129" s="28"/>
      <c r="K129" s="28"/>
      <c r="L129" s="28"/>
      <c r="M129" s="28"/>
      <c r="N129" s="28"/>
      <c r="O129" s="28"/>
      <c r="P129" s="28"/>
      <c r="Q129" s="28"/>
      <c r="R129" s="28"/>
      <c r="S129" s="28"/>
      <c r="T129" s="28"/>
      <c r="U129" s="28"/>
      <c r="V129" s="28"/>
      <c r="W129" s="28"/>
      <c r="X129" s="28"/>
      <c r="Y129" s="28"/>
      <c r="Z129" s="28"/>
      <c r="AA129" s="28"/>
      <c r="AB129" s="11"/>
      <c r="AC129" s="11"/>
      <c r="AD129" s="11"/>
      <c r="AE129" s="11"/>
      <c r="AF129" s="11"/>
      <c r="AG129" s="11"/>
      <c r="AH129" s="28"/>
      <c r="AI129" s="28"/>
      <c r="AJ129" s="28"/>
      <c r="AK129" s="28"/>
      <c r="AL129" s="28"/>
      <c r="AM129" s="28"/>
      <c r="AN129" s="28"/>
      <c r="AO129" s="28"/>
      <c r="AP129" s="28"/>
      <c r="AQ129" s="28"/>
      <c r="AR129" s="28"/>
      <c r="AS129" s="28"/>
      <c r="AT129" s="28"/>
      <c r="AU129" s="28"/>
      <c r="AV129" s="28"/>
      <c r="AW129" s="28"/>
      <c r="AX129" s="28"/>
      <c r="AY129" s="28"/>
      <c r="AZ129" s="28"/>
      <c r="BA129" s="11"/>
      <c r="BB129" s="11"/>
      <c r="BC129" s="11"/>
      <c r="BD129" s="11"/>
      <c r="BE129" s="11"/>
      <c r="BF129" s="11"/>
      <c r="BG129" s="11"/>
      <c r="BH129" s="11"/>
      <c r="BI129" s="11"/>
      <c r="BJ129" s="11"/>
      <c r="BK129" s="11"/>
      <c r="BL129" s="11"/>
      <c r="BM129" s="11"/>
      <c r="BN129" s="11"/>
      <c r="BO129" s="11"/>
      <c r="BP129" s="11"/>
      <c r="BQ129" s="28"/>
      <c r="BR129" s="28"/>
      <c r="BS129" s="28"/>
      <c r="BT129" s="28"/>
      <c r="BU129" s="28"/>
      <c r="BV129" s="28"/>
      <c r="BW129" s="28"/>
      <c r="BX129" s="28"/>
      <c r="BY129" s="28"/>
      <c r="BZ129" s="28"/>
      <c r="CA129" s="11"/>
      <c r="CB129" s="11"/>
      <c r="CC129" s="11"/>
      <c r="CD129" s="11"/>
      <c r="CE129" s="11"/>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row>
    <row r="130" spans="1:144" ht="12.75" customHeight="1">
      <c r="A130" s="11"/>
      <c r="B130" s="11"/>
      <c r="C130" s="11"/>
      <c r="D130" s="11"/>
      <c r="E130" s="11"/>
      <c r="F130" s="11"/>
      <c r="G130" s="11"/>
      <c r="H130" s="11"/>
      <c r="I130" s="28"/>
      <c r="J130" s="28"/>
      <c r="K130" s="28"/>
      <c r="L130" s="28"/>
      <c r="M130" s="28"/>
      <c r="N130" s="28"/>
      <c r="O130" s="28"/>
      <c r="P130" s="28"/>
      <c r="Q130" s="28"/>
      <c r="R130" s="28"/>
      <c r="S130" s="28"/>
      <c r="T130" s="28"/>
      <c r="U130" s="28"/>
      <c r="V130" s="28"/>
      <c r="W130" s="28"/>
      <c r="X130" s="28"/>
      <c r="Y130" s="28"/>
      <c r="Z130" s="28"/>
      <c r="AA130" s="28"/>
      <c r="AB130" s="11"/>
      <c r="AC130" s="11"/>
      <c r="AD130" s="11"/>
      <c r="AE130" s="11"/>
      <c r="AF130" s="11"/>
      <c r="AG130" s="11"/>
      <c r="AH130" s="28"/>
      <c r="AI130" s="28"/>
      <c r="AJ130" s="28"/>
      <c r="AK130" s="28"/>
      <c r="AL130" s="28"/>
      <c r="AM130" s="28"/>
      <c r="AN130" s="28"/>
      <c r="AO130" s="28"/>
      <c r="AP130" s="28"/>
      <c r="AQ130" s="28"/>
      <c r="AR130" s="28"/>
      <c r="AS130" s="28"/>
      <c r="AT130" s="28"/>
      <c r="AU130" s="28"/>
      <c r="AV130" s="28"/>
      <c r="AW130" s="28"/>
      <c r="AX130" s="28"/>
      <c r="AY130" s="28"/>
      <c r="AZ130" s="28"/>
      <c r="BA130" s="11"/>
      <c r="BB130" s="11"/>
      <c r="BC130" s="11"/>
      <c r="BD130" s="11"/>
      <c r="BE130" s="11"/>
      <c r="BF130" s="11"/>
      <c r="BG130" s="11"/>
      <c r="BH130" s="11"/>
      <c r="BI130" s="11"/>
      <c r="BJ130" s="11"/>
      <c r="BK130" s="11"/>
      <c r="BL130" s="11"/>
      <c r="BM130" s="11"/>
      <c r="BN130" s="11"/>
      <c r="BO130" s="11"/>
      <c r="BP130" s="11"/>
      <c r="BQ130" s="28"/>
      <c r="BR130" s="28"/>
      <c r="BS130" s="28"/>
      <c r="BT130" s="28"/>
      <c r="BU130" s="28"/>
      <c r="BV130" s="28"/>
      <c r="BW130" s="28"/>
      <c r="BX130" s="28"/>
      <c r="BY130" s="28"/>
      <c r="BZ130" s="28"/>
      <c r="CA130" s="11"/>
      <c r="CB130" s="11"/>
      <c r="CC130" s="11"/>
      <c r="CD130" s="11"/>
      <c r="CE130" s="11"/>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row>
    <row r="131" spans="1:144" ht="12.75" customHeight="1">
      <c r="A131" s="11"/>
      <c r="B131" s="11"/>
      <c r="C131" s="11"/>
      <c r="D131" s="11"/>
      <c r="E131" s="11"/>
      <c r="F131" s="11"/>
      <c r="G131" s="11"/>
      <c r="H131" s="11"/>
      <c r="I131" s="28"/>
      <c r="J131" s="28"/>
      <c r="K131" s="28"/>
      <c r="L131" s="28"/>
      <c r="M131" s="28"/>
      <c r="N131" s="28"/>
      <c r="O131" s="28"/>
      <c r="P131" s="28"/>
      <c r="Q131" s="28"/>
      <c r="R131" s="28"/>
      <c r="S131" s="28"/>
      <c r="T131" s="28"/>
      <c r="U131" s="28"/>
      <c r="V131" s="28"/>
      <c r="W131" s="28"/>
      <c r="X131" s="28"/>
      <c r="Y131" s="28"/>
      <c r="Z131" s="28"/>
      <c r="AA131" s="28"/>
      <c r="AB131" s="11"/>
      <c r="AC131" s="11"/>
      <c r="AD131" s="11"/>
      <c r="AE131" s="11"/>
      <c r="AF131" s="11"/>
      <c r="AG131" s="11"/>
      <c r="AH131" s="28"/>
      <c r="AI131" s="28"/>
      <c r="AJ131" s="28"/>
      <c r="AK131" s="28"/>
      <c r="AL131" s="28"/>
      <c r="AM131" s="28"/>
      <c r="AN131" s="28"/>
      <c r="AO131" s="28"/>
      <c r="AP131" s="28"/>
      <c r="AQ131" s="28"/>
      <c r="AR131" s="28"/>
      <c r="AS131" s="28"/>
      <c r="AT131" s="28"/>
      <c r="AU131" s="28"/>
      <c r="AV131" s="28"/>
      <c r="AW131" s="28"/>
      <c r="AX131" s="28"/>
      <c r="AY131" s="28"/>
      <c r="AZ131" s="28"/>
      <c r="BA131" s="11"/>
      <c r="BB131" s="11"/>
      <c r="BC131" s="11"/>
      <c r="BD131" s="11"/>
      <c r="BE131" s="11"/>
      <c r="BF131" s="11"/>
      <c r="BG131" s="11"/>
      <c r="BH131" s="11"/>
      <c r="BI131" s="11"/>
      <c r="BJ131" s="11"/>
      <c r="BK131" s="11"/>
      <c r="BL131" s="11"/>
      <c r="BM131" s="11"/>
      <c r="BN131" s="11"/>
      <c r="BO131" s="11"/>
      <c r="BP131" s="11"/>
      <c r="BQ131" s="28"/>
      <c r="BR131" s="28"/>
      <c r="BS131" s="28"/>
      <c r="BT131" s="28"/>
      <c r="BU131" s="28"/>
      <c r="BV131" s="28"/>
      <c r="BW131" s="28"/>
      <c r="BX131" s="28"/>
      <c r="BY131" s="28"/>
      <c r="BZ131" s="28"/>
      <c r="CA131" s="11"/>
      <c r="CB131" s="11"/>
      <c r="CC131" s="11"/>
      <c r="CD131" s="11"/>
      <c r="CE131" s="11"/>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row>
    <row r="132" spans="1:144" ht="12.75" customHeight="1">
      <c r="A132" s="11"/>
      <c r="B132" s="11"/>
      <c r="C132" s="11"/>
      <c r="D132" s="11"/>
      <c r="E132" s="11"/>
      <c r="F132" s="11"/>
      <c r="G132" s="11"/>
      <c r="H132" s="11"/>
      <c r="I132" s="28"/>
      <c r="J132" s="28"/>
      <c r="K132" s="28"/>
      <c r="L132" s="28"/>
      <c r="M132" s="28"/>
      <c r="N132" s="28"/>
      <c r="O132" s="28"/>
      <c r="P132" s="28"/>
      <c r="Q132" s="28"/>
      <c r="R132" s="28"/>
      <c r="S132" s="28"/>
      <c r="T132" s="28"/>
      <c r="U132" s="28"/>
      <c r="V132" s="28"/>
      <c r="W132" s="28"/>
      <c r="X132" s="28"/>
      <c r="Y132" s="28"/>
      <c r="Z132" s="28"/>
      <c r="AA132" s="28"/>
      <c r="AB132" s="11"/>
      <c r="AC132" s="11"/>
      <c r="AD132" s="11"/>
      <c r="AE132" s="11"/>
      <c r="AF132" s="11"/>
      <c r="AG132" s="11"/>
      <c r="AH132" s="28"/>
      <c r="AI132" s="28"/>
      <c r="AJ132" s="28"/>
      <c r="AK132" s="28"/>
      <c r="AL132" s="28"/>
      <c r="AM132" s="28"/>
      <c r="AN132" s="28"/>
      <c r="AO132" s="28"/>
      <c r="AP132" s="28"/>
      <c r="AQ132" s="28"/>
      <c r="AR132" s="28"/>
      <c r="AS132" s="28"/>
      <c r="AT132" s="28"/>
      <c r="AU132" s="28"/>
      <c r="AV132" s="28"/>
      <c r="AW132" s="28"/>
      <c r="AX132" s="28"/>
      <c r="AY132" s="28"/>
      <c r="AZ132" s="28"/>
      <c r="BA132" s="11"/>
      <c r="BB132" s="11"/>
      <c r="BC132" s="11"/>
      <c r="BD132" s="11"/>
      <c r="BE132" s="11"/>
      <c r="BF132" s="11"/>
      <c r="BG132" s="11"/>
      <c r="BH132" s="11"/>
      <c r="BI132" s="11"/>
      <c r="BJ132" s="11"/>
      <c r="BK132" s="11"/>
      <c r="BL132" s="11"/>
      <c r="BM132" s="11"/>
      <c r="BN132" s="11"/>
      <c r="BO132" s="11"/>
      <c r="BP132" s="11"/>
      <c r="BQ132" s="28"/>
      <c r="BR132" s="28"/>
      <c r="BS132" s="28"/>
      <c r="BT132" s="28"/>
      <c r="BU132" s="28"/>
      <c r="BV132" s="28"/>
      <c r="BW132" s="28"/>
      <c r="BX132" s="28"/>
      <c r="BY132" s="28"/>
      <c r="BZ132" s="28"/>
      <c r="CA132" s="11"/>
      <c r="CB132" s="11"/>
      <c r="CC132" s="11"/>
      <c r="CD132" s="11"/>
      <c r="CE132" s="11"/>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row>
    <row r="133" spans="1:144" ht="12.75" customHeight="1">
      <c r="A133" s="11"/>
      <c r="B133" s="11"/>
      <c r="C133" s="11"/>
      <c r="D133" s="11"/>
      <c r="E133" s="11"/>
      <c r="F133" s="11"/>
      <c r="G133" s="11"/>
      <c r="H133" s="11"/>
      <c r="I133" s="28"/>
      <c r="J133" s="28"/>
      <c r="K133" s="28"/>
      <c r="L133" s="28"/>
      <c r="M133" s="28"/>
      <c r="N133" s="28"/>
      <c r="O133" s="28"/>
      <c r="P133" s="28"/>
      <c r="Q133" s="28"/>
      <c r="R133" s="28"/>
      <c r="S133" s="28"/>
      <c r="T133" s="28"/>
      <c r="U133" s="28"/>
      <c r="V133" s="28"/>
      <c r="W133" s="28"/>
      <c r="X133" s="28"/>
      <c r="Y133" s="28"/>
      <c r="Z133" s="28"/>
      <c r="AA133" s="28"/>
      <c r="AB133" s="11"/>
      <c r="AC133" s="11"/>
      <c r="AD133" s="11"/>
      <c r="AE133" s="11"/>
      <c r="AF133" s="11"/>
      <c r="AG133" s="11"/>
      <c r="AH133" s="28"/>
      <c r="AI133" s="28"/>
      <c r="AJ133" s="28"/>
      <c r="AK133" s="28"/>
      <c r="AL133" s="28"/>
      <c r="AM133" s="28"/>
      <c r="AN133" s="28"/>
      <c r="AO133" s="28"/>
      <c r="AP133" s="28"/>
      <c r="AQ133" s="28"/>
      <c r="AR133" s="28"/>
      <c r="AS133" s="28"/>
      <c r="AT133" s="28"/>
      <c r="AU133" s="28"/>
      <c r="AV133" s="28"/>
      <c r="AW133" s="28"/>
      <c r="AX133" s="28"/>
      <c r="AY133" s="28"/>
      <c r="AZ133" s="28"/>
      <c r="BA133" s="11"/>
      <c r="BB133" s="11"/>
      <c r="BC133" s="11"/>
      <c r="BD133" s="11"/>
      <c r="BE133" s="11"/>
      <c r="BF133" s="11"/>
      <c r="BG133" s="11"/>
      <c r="BH133" s="11"/>
      <c r="BI133" s="11"/>
      <c r="BJ133" s="11"/>
      <c r="BK133" s="11"/>
      <c r="BL133" s="11"/>
      <c r="BM133" s="11"/>
      <c r="BN133" s="11"/>
      <c r="BO133" s="11"/>
      <c r="BP133" s="11"/>
      <c r="BQ133" s="28"/>
      <c r="BR133" s="28"/>
      <c r="BS133" s="28"/>
      <c r="BT133" s="28"/>
      <c r="BU133" s="28"/>
      <c r="BV133" s="28"/>
      <c r="BW133" s="28"/>
      <c r="BX133" s="28"/>
      <c r="BY133" s="28"/>
      <c r="BZ133" s="28"/>
      <c r="CA133" s="11"/>
      <c r="CB133" s="11"/>
      <c r="CC133" s="11"/>
      <c r="CD133" s="11"/>
      <c r="CE133" s="11"/>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row>
    <row r="134" spans="1:144" ht="12.75" customHeight="1">
      <c r="A134" s="11"/>
      <c r="B134" s="11"/>
      <c r="C134" s="11"/>
      <c r="D134" s="11"/>
      <c r="E134" s="11"/>
      <c r="F134" s="11"/>
      <c r="G134" s="11"/>
      <c r="H134" s="11"/>
      <c r="I134" s="28"/>
      <c r="J134" s="28"/>
      <c r="K134" s="28"/>
      <c r="L134" s="28"/>
      <c r="M134" s="28"/>
      <c r="N134" s="28"/>
      <c r="O134" s="28"/>
      <c r="P134" s="28"/>
      <c r="Q134" s="28"/>
      <c r="R134" s="28"/>
      <c r="S134" s="28"/>
      <c r="T134" s="28"/>
      <c r="U134" s="28"/>
      <c r="V134" s="28"/>
      <c r="W134" s="28"/>
      <c r="X134" s="28"/>
      <c r="Y134" s="28"/>
      <c r="Z134" s="28"/>
      <c r="AA134" s="28"/>
      <c r="AB134" s="11"/>
      <c r="AC134" s="11"/>
      <c r="AD134" s="11"/>
      <c r="AE134" s="11"/>
      <c r="AF134" s="11"/>
      <c r="AG134" s="11"/>
      <c r="AH134" s="28"/>
      <c r="AI134" s="28"/>
      <c r="AJ134" s="28"/>
      <c r="AK134" s="28"/>
      <c r="AL134" s="28"/>
      <c r="AM134" s="28"/>
      <c r="AN134" s="28"/>
      <c r="AO134" s="28"/>
      <c r="AP134" s="28"/>
      <c r="AQ134" s="28"/>
      <c r="AR134" s="28"/>
      <c r="AS134" s="28"/>
      <c r="AT134" s="28"/>
      <c r="AU134" s="28"/>
      <c r="AV134" s="28"/>
      <c r="AW134" s="28"/>
      <c r="AX134" s="28"/>
      <c r="AY134" s="28"/>
      <c r="AZ134" s="28"/>
      <c r="BA134" s="11"/>
      <c r="BB134" s="11"/>
      <c r="BC134" s="11"/>
      <c r="BD134" s="11"/>
      <c r="BE134" s="11"/>
      <c r="BF134" s="11"/>
      <c r="BG134" s="11"/>
      <c r="BH134" s="11"/>
      <c r="BI134" s="11"/>
      <c r="BJ134" s="11"/>
      <c r="BK134" s="11"/>
      <c r="BL134" s="11"/>
      <c r="BM134" s="11"/>
      <c r="BN134" s="11"/>
      <c r="BO134" s="11"/>
      <c r="BP134" s="11"/>
      <c r="BQ134" s="28"/>
      <c r="BR134" s="28"/>
      <c r="BS134" s="28"/>
      <c r="BT134" s="28"/>
      <c r="BU134" s="28"/>
      <c r="BV134" s="28"/>
      <c r="BW134" s="28"/>
      <c r="BX134" s="28"/>
      <c r="BY134" s="28"/>
      <c r="BZ134" s="28"/>
      <c r="CA134" s="11"/>
      <c r="CB134" s="11"/>
      <c r="CC134" s="11"/>
      <c r="CD134" s="11"/>
      <c r="CE134" s="11"/>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row>
    <row r="135" spans="1:144" ht="12.75" customHeight="1">
      <c r="A135" s="11"/>
      <c r="B135" s="11"/>
      <c r="C135" s="11"/>
      <c r="D135" s="11"/>
      <c r="E135" s="11"/>
      <c r="F135" s="11"/>
      <c r="G135" s="11"/>
      <c r="H135" s="11"/>
      <c r="I135" s="28"/>
      <c r="J135" s="28"/>
      <c r="K135" s="28"/>
      <c r="L135" s="28"/>
      <c r="M135" s="28"/>
      <c r="N135" s="28"/>
      <c r="O135" s="28"/>
      <c r="P135" s="28"/>
      <c r="Q135" s="28"/>
      <c r="R135" s="28"/>
      <c r="S135" s="28"/>
      <c r="T135" s="28"/>
      <c r="U135" s="28"/>
      <c r="V135" s="28"/>
      <c r="W135" s="28"/>
      <c r="X135" s="28"/>
      <c r="Y135" s="28"/>
      <c r="Z135" s="28"/>
      <c r="AA135" s="28"/>
      <c r="AB135" s="11"/>
      <c r="AC135" s="11"/>
      <c r="AD135" s="11"/>
      <c r="AE135" s="11"/>
      <c r="AF135" s="11"/>
      <c r="AG135" s="11"/>
      <c r="AH135" s="28"/>
      <c r="AI135" s="28"/>
      <c r="AJ135" s="28"/>
      <c r="AK135" s="28"/>
      <c r="AL135" s="28"/>
      <c r="AM135" s="28"/>
      <c r="AN135" s="28"/>
      <c r="AO135" s="28"/>
      <c r="AP135" s="28"/>
      <c r="AQ135" s="28"/>
      <c r="AR135" s="28"/>
      <c r="AS135" s="28"/>
      <c r="AT135" s="28"/>
      <c r="AU135" s="28"/>
      <c r="AV135" s="28"/>
      <c r="AW135" s="28"/>
      <c r="AX135" s="28"/>
      <c r="AY135" s="28"/>
      <c r="AZ135" s="28"/>
      <c r="BA135" s="11"/>
      <c r="BB135" s="11"/>
      <c r="BC135" s="11"/>
      <c r="BD135" s="11"/>
      <c r="BE135" s="11"/>
      <c r="BF135" s="11"/>
      <c r="BG135" s="11"/>
      <c r="BH135" s="11"/>
      <c r="BI135" s="11"/>
      <c r="BJ135" s="11"/>
      <c r="BK135" s="11"/>
      <c r="BL135" s="11"/>
      <c r="BM135" s="11"/>
      <c r="BN135" s="11"/>
      <c r="BO135" s="11"/>
      <c r="BP135" s="11"/>
      <c r="BQ135" s="28"/>
      <c r="BR135" s="28"/>
      <c r="BS135" s="28"/>
      <c r="BT135" s="28"/>
      <c r="BU135" s="28"/>
      <c r="BV135" s="28"/>
      <c r="BW135" s="28"/>
      <c r="BX135" s="28"/>
      <c r="BY135" s="28"/>
      <c r="BZ135" s="28"/>
      <c r="CA135" s="11"/>
      <c r="CB135" s="11"/>
      <c r="CC135" s="11"/>
      <c r="CD135" s="11"/>
      <c r="CE135" s="11"/>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row>
    <row r="136" spans="1:144" ht="12.75" customHeight="1">
      <c r="A136" s="11"/>
      <c r="B136" s="11"/>
      <c r="C136" s="11"/>
      <c r="D136" s="11"/>
      <c r="E136" s="11"/>
      <c r="F136" s="11"/>
      <c r="G136" s="11"/>
      <c r="H136" s="11"/>
      <c r="I136" s="28"/>
      <c r="J136" s="28"/>
      <c r="K136" s="28"/>
      <c r="L136" s="28"/>
      <c r="M136" s="28"/>
      <c r="N136" s="28"/>
      <c r="O136" s="28"/>
      <c r="P136" s="28"/>
      <c r="Q136" s="28"/>
      <c r="R136" s="28"/>
      <c r="S136" s="28"/>
      <c r="T136" s="28"/>
      <c r="U136" s="28"/>
      <c r="V136" s="28"/>
      <c r="W136" s="28"/>
      <c r="X136" s="28"/>
      <c r="Y136" s="28"/>
      <c r="Z136" s="28"/>
      <c r="AA136" s="28"/>
      <c r="AB136" s="11"/>
      <c r="AC136" s="11"/>
      <c r="AD136" s="11"/>
      <c r="AE136" s="11"/>
      <c r="AF136" s="11"/>
      <c r="AG136" s="11"/>
      <c r="AH136" s="28"/>
      <c r="AI136" s="28"/>
      <c r="AJ136" s="28"/>
      <c r="AK136" s="28"/>
      <c r="AL136" s="28"/>
      <c r="AM136" s="28"/>
      <c r="AN136" s="28"/>
      <c r="AO136" s="28"/>
      <c r="AP136" s="28"/>
      <c r="AQ136" s="28"/>
      <c r="AR136" s="28"/>
      <c r="AS136" s="28"/>
      <c r="AT136" s="28"/>
      <c r="AU136" s="28"/>
      <c r="AV136" s="28"/>
      <c r="AW136" s="28"/>
      <c r="AX136" s="28"/>
      <c r="AY136" s="28"/>
      <c r="AZ136" s="28"/>
      <c r="BA136" s="11"/>
      <c r="BB136" s="11"/>
      <c r="BC136" s="11"/>
      <c r="BD136" s="11"/>
      <c r="BE136" s="11"/>
      <c r="BF136" s="11"/>
      <c r="BG136" s="11"/>
      <c r="BH136" s="11"/>
      <c r="BI136" s="11"/>
      <c r="BJ136" s="11"/>
      <c r="BK136" s="11"/>
      <c r="BL136" s="11"/>
      <c r="BM136" s="11"/>
      <c r="BN136" s="11"/>
      <c r="BO136" s="11"/>
      <c r="BP136" s="11"/>
      <c r="BQ136" s="28"/>
      <c r="BR136" s="28"/>
      <c r="BS136" s="28"/>
      <c r="BT136" s="28"/>
      <c r="BU136" s="28"/>
      <c r="BV136" s="28"/>
      <c r="BW136" s="28"/>
      <c r="BX136" s="28"/>
      <c r="BY136" s="28"/>
      <c r="BZ136" s="28"/>
      <c r="CA136" s="11"/>
      <c r="CB136" s="11"/>
      <c r="CC136" s="11"/>
      <c r="CD136" s="11"/>
      <c r="CE136" s="11"/>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row>
    <row r="137" spans="1:144">
      <c r="A137" s="11"/>
      <c r="B137" s="11"/>
      <c r="C137" s="11"/>
      <c r="D137" s="11"/>
      <c r="E137" s="11"/>
      <c r="F137" s="11"/>
      <c r="G137" s="11"/>
      <c r="H137" s="11"/>
      <c r="I137" s="28"/>
      <c r="J137" s="28"/>
      <c r="K137" s="28"/>
      <c r="L137" s="28"/>
      <c r="M137" s="28"/>
      <c r="N137" s="28"/>
      <c r="O137" s="28"/>
      <c r="P137" s="28"/>
      <c r="Q137" s="28"/>
      <c r="R137" s="28"/>
      <c r="S137" s="28"/>
      <c r="T137" s="28"/>
      <c r="U137" s="28"/>
      <c r="V137" s="28"/>
      <c r="W137" s="28"/>
      <c r="X137" s="28"/>
      <c r="Y137" s="28"/>
      <c r="Z137" s="28"/>
      <c r="AA137" s="28"/>
      <c r="AB137" s="11"/>
      <c r="AC137" s="11"/>
      <c r="AD137" s="11"/>
      <c r="AE137" s="11"/>
      <c r="AF137" s="11"/>
      <c r="AG137" s="11"/>
      <c r="AH137" s="28"/>
      <c r="AI137" s="28"/>
      <c r="AJ137" s="28"/>
      <c r="AK137" s="28"/>
      <c r="AL137" s="28"/>
      <c r="AM137" s="28"/>
      <c r="AN137" s="28"/>
      <c r="AO137" s="28"/>
      <c r="AP137" s="28"/>
      <c r="AQ137" s="28"/>
      <c r="AR137" s="28"/>
      <c r="AS137" s="28"/>
      <c r="AT137" s="28"/>
      <c r="AU137" s="28"/>
      <c r="AV137" s="28"/>
      <c r="AW137" s="28"/>
      <c r="AX137" s="28"/>
      <c r="AY137" s="28"/>
      <c r="AZ137" s="28"/>
      <c r="BA137" s="11"/>
      <c r="BB137" s="11"/>
      <c r="BC137" s="11"/>
      <c r="BD137" s="11"/>
      <c r="BE137" s="11"/>
      <c r="BF137" s="11"/>
      <c r="BG137" s="11"/>
      <c r="BH137" s="11"/>
      <c r="BI137" s="11"/>
      <c r="BJ137" s="11"/>
      <c r="BK137" s="11"/>
      <c r="BL137" s="11"/>
      <c r="BM137" s="11"/>
      <c r="BN137" s="11"/>
      <c r="BO137" s="11"/>
      <c r="BP137" s="11"/>
      <c r="BQ137" s="28"/>
      <c r="BR137" s="28"/>
      <c r="BS137" s="28"/>
      <c r="BT137" s="28"/>
      <c r="BU137" s="28"/>
      <c r="BV137" s="28"/>
      <c r="BW137" s="28"/>
      <c r="BX137" s="28"/>
      <c r="BY137" s="28"/>
      <c r="BZ137" s="28"/>
      <c r="CA137" s="11"/>
      <c r="CB137" s="11"/>
      <c r="CC137" s="11"/>
      <c r="CD137" s="11"/>
      <c r="CE137" s="11"/>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row>
    <row r="138" spans="1:144">
      <c r="A138" s="11"/>
      <c r="B138" s="11"/>
      <c r="C138" s="11"/>
      <c r="D138" s="11"/>
      <c r="E138" s="11"/>
      <c r="F138" s="11"/>
      <c r="G138" s="11"/>
      <c r="H138" s="11"/>
      <c r="I138" s="28"/>
      <c r="J138" s="28"/>
      <c r="K138" s="28"/>
      <c r="L138" s="28"/>
      <c r="M138" s="28"/>
      <c r="N138" s="28"/>
      <c r="O138" s="28"/>
      <c r="P138" s="28"/>
      <c r="Q138" s="28"/>
      <c r="R138" s="28"/>
      <c r="S138" s="28"/>
      <c r="T138" s="28"/>
      <c r="U138" s="28"/>
      <c r="V138" s="28"/>
      <c r="W138" s="28"/>
      <c r="X138" s="28"/>
      <c r="Y138" s="28"/>
      <c r="Z138" s="28"/>
      <c r="AA138" s="28"/>
      <c r="AB138" s="11"/>
      <c r="AC138" s="11"/>
      <c r="AD138" s="11"/>
      <c r="AE138" s="11"/>
      <c r="AF138" s="11"/>
      <c r="AG138" s="11"/>
      <c r="AH138" s="28"/>
      <c r="AI138" s="28"/>
      <c r="AJ138" s="28"/>
      <c r="AK138" s="28"/>
      <c r="AL138" s="28"/>
      <c r="AM138" s="28"/>
      <c r="AN138" s="28"/>
      <c r="AO138" s="28"/>
      <c r="AP138" s="28"/>
      <c r="AQ138" s="28"/>
      <c r="AR138" s="28"/>
      <c r="AS138" s="28"/>
      <c r="AT138" s="28"/>
      <c r="AU138" s="28"/>
      <c r="AV138" s="28"/>
      <c r="AW138" s="28"/>
      <c r="AX138" s="28"/>
      <c r="AY138" s="28"/>
      <c r="AZ138" s="28"/>
      <c r="BA138" s="11"/>
      <c r="BB138" s="11"/>
      <c r="BC138" s="11"/>
      <c r="BD138" s="11"/>
      <c r="BE138" s="11"/>
      <c r="BF138" s="11"/>
      <c r="BG138" s="11"/>
      <c r="BH138" s="11"/>
      <c r="BI138" s="11"/>
      <c r="BJ138" s="11"/>
      <c r="BK138" s="11"/>
      <c r="BL138" s="11"/>
      <c r="BM138" s="11"/>
      <c r="BN138" s="11"/>
      <c r="BO138" s="11"/>
      <c r="BP138" s="11"/>
      <c r="BQ138" s="28"/>
      <c r="BR138" s="28"/>
      <c r="BS138" s="28"/>
      <c r="BT138" s="28"/>
      <c r="BU138" s="28"/>
      <c r="BV138" s="28"/>
      <c r="BW138" s="28"/>
      <c r="BX138" s="28"/>
      <c r="BY138" s="28"/>
      <c r="BZ138" s="28"/>
      <c r="CA138" s="11"/>
      <c r="CB138" s="11"/>
      <c r="CC138" s="11"/>
      <c r="CD138" s="11"/>
      <c r="CE138" s="11"/>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row>
    <row r="139" spans="1:144" ht="12.75" customHeight="1">
      <c r="A139" s="11"/>
      <c r="B139" s="11"/>
      <c r="C139" s="11"/>
      <c r="D139" s="11"/>
      <c r="E139" s="11"/>
      <c r="F139" s="11"/>
      <c r="G139" s="11"/>
      <c r="H139" s="11"/>
      <c r="I139" s="28"/>
      <c r="J139" s="28"/>
      <c r="K139" s="28"/>
      <c r="L139" s="28"/>
      <c r="M139" s="28"/>
      <c r="N139" s="28"/>
      <c r="O139" s="28"/>
      <c r="P139" s="28"/>
      <c r="Q139" s="28"/>
      <c r="R139" s="28"/>
      <c r="S139" s="28"/>
      <c r="T139" s="28"/>
      <c r="U139" s="28"/>
      <c r="V139" s="28"/>
      <c r="W139" s="28"/>
      <c r="X139" s="28"/>
      <c r="Y139" s="28"/>
      <c r="Z139" s="28"/>
      <c r="AA139" s="28"/>
      <c r="AB139" s="11"/>
      <c r="AC139" s="11"/>
      <c r="AD139" s="11"/>
      <c r="AE139" s="11"/>
      <c r="AF139" s="11"/>
      <c r="AG139" s="11"/>
      <c r="AH139" s="28"/>
      <c r="AI139" s="28"/>
      <c r="AJ139" s="28"/>
      <c r="AK139" s="28"/>
      <c r="AL139" s="28"/>
      <c r="AM139" s="28"/>
      <c r="AN139" s="28"/>
      <c r="AO139" s="28"/>
      <c r="AP139" s="28"/>
      <c r="AQ139" s="28"/>
      <c r="AR139" s="28"/>
      <c r="AS139" s="28"/>
      <c r="AT139" s="28"/>
      <c r="AU139" s="28"/>
      <c r="AV139" s="28"/>
      <c r="AW139" s="28"/>
      <c r="AX139" s="28"/>
      <c r="AY139" s="28"/>
      <c r="AZ139" s="28"/>
      <c r="BA139" s="11"/>
      <c r="BB139" s="11"/>
      <c r="BC139" s="11"/>
      <c r="BD139" s="11"/>
      <c r="BE139" s="11"/>
      <c r="BF139" s="11"/>
      <c r="BG139" s="11"/>
      <c r="BH139" s="11"/>
      <c r="BI139" s="11"/>
      <c r="BJ139" s="11"/>
      <c r="BK139" s="11"/>
      <c r="BL139" s="11"/>
      <c r="BM139" s="11"/>
      <c r="BN139" s="11"/>
      <c r="BO139" s="11"/>
      <c r="BP139" s="11"/>
      <c r="BQ139" s="28"/>
      <c r="BR139" s="28"/>
      <c r="BS139" s="28"/>
      <c r="BT139" s="28"/>
      <c r="BU139" s="28"/>
      <c r="BV139" s="28"/>
      <c r="BW139" s="28"/>
      <c r="BX139" s="28"/>
      <c r="BY139" s="28"/>
      <c r="BZ139" s="28"/>
      <c r="CA139" s="11"/>
      <c r="CB139" s="11"/>
      <c r="CC139" s="11"/>
      <c r="CD139" s="11"/>
      <c r="CE139" s="11"/>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row>
    <row r="140" spans="1:144">
      <c r="A140" s="11"/>
      <c r="B140" s="11"/>
      <c r="C140" s="11"/>
      <c r="D140" s="11"/>
      <c r="E140" s="11"/>
      <c r="F140" s="11"/>
      <c r="G140" s="11"/>
      <c r="H140" s="11"/>
      <c r="I140" s="28"/>
      <c r="J140" s="28"/>
      <c r="K140" s="28"/>
      <c r="L140" s="28"/>
      <c r="M140" s="28"/>
      <c r="N140" s="28"/>
      <c r="O140" s="28"/>
      <c r="P140" s="28"/>
      <c r="Q140" s="28"/>
      <c r="R140" s="28"/>
      <c r="S140" s="28"/>
      <c r="T140" s="28"/>
      <c r="U140" s="28"/>
      <c r="V140" s="28"/>
      <c r="W140" s="28"/>
      <c r="X140" s="28"/>
      <c r="Y140" s="28"/>
      <c r="Z140" s="28"/>
      <c r="AA140" s="28"/>
      <c r="AB140" s="11"/>
      <c r="AC140" s="11"/>
      <c r="AD140" s="11"/>
      <c r="AE140" s="11"/>
      <c r="AF140" s="11"/>
      <c r="AG140" s="11"/>
      <c r="AH140" s="28"/>
      <c r="AI140" s="28"/>
      <c r="AJ140" s="28"/>
      <c r="AK140" s="28"/>
      <c r="AL140" s="28"/>
      <c r="AM140" s="28"/>
      <c r="AN140" s="28"/>
      <c r="AO140" s="28"/>
      <c r="AP140" s="28"/>
      <c r="AQ140" s="28"/>
      <c r="AR140" s="28"/>
      <c r="AS140" s="28"/>
      <c r="AT140" s="28"/>
      <c r="AU140" s="28"/>
      <c r="AV140" s="28"/>
      <c r="AW140" s="28"/>
      <c r="AX140" s="28"/>
      <c r="AY140" s="28"/>
      <c r="AZ140" s="28"/>
      <c r="BA140" s="11"/>
      <c r="BB140" s="11"/>
      <c r="BC140" s="11"/>
      <c r="BD140" s="11"/>
      <c r="BE140" s="11"/>
      <c r="BF140" s="11"/>
      <c r="BG140" s="11"/>
      <c r="BH140" s="11"/>
      <c r="BI140" s="11"/>
      <c r="BJ140" s="11"/>
      <c r="BK140" s="11"/>
      <c r="BL140" s="11"/>
      <c r="BM140" s="11"/>
      <c r="BN140" s="11"/>
      <c r="BO140" s="11"/>
      <c r="BP140" s="11"/>
      <c r="BQ140" s="28"/>
      <c r="BR140" s="28"/>
      <c r="BS140" s="28"/>
      <c r="BT140" s="28"/>
      <c r="BU140" s="28"/>
      <c r="BV140" s="28"/>
      <c r="BW140" s="28"/>
      <c r="BX140" s="28"/>
      <c r="BY140" s="28"/>
      <c r="BZ140" s="28"/>
      <c r="CA140" s="11"/>
      <c r="CB140" s="11"/>
      <c r="CC140" s="11"/>
      <c r="CD140" s="11"/>
      <c r="CE140" s="11"/>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row>
    <row r="141" spans="1:144" ht="12.75" customHeight="1">
      <c r="A141" s="11"/>
      <c r="B141" s="11"/>
      <c r="C141" s="11"/>
      <c r="D141" s="11"/>
      <c r="E141" s="11"/>
      <c r="F141" s="11"/>
      <c r="G141" s="11"/>
      <c r="H141" s="11"/>
      <c r="I141" s="28"/>
      <c r="J141" s="28"/>
      <c r="K141" s="28"/>
      <c r="L141" s="28"/>
      <c r="M141" s="28"/>
      <c r="N141" s="28"/>
      <c r="O141" s="28"/>
      <c r="P141" s="28"/>
      <c r="Q141" s="28"/>
      <c r="R141" s="28"/>
      <c r="S141" s="28"/>
      <c r="T141" s="28"/>
      <c r="U141" s="28"/>
      <c r="V141" s="28"/>
      <c r="W141" s="28"/>
      <c r="X141" s="28"/>
      <c r="Y141" s="28"/>
      <c r="Z141" s="28"/>
      <c r="AA141" s="28"/>
      <c r="AB141" s="11"/>
      <c r="AC141" s="11"/>
      <c r="AD141" s="11"/>
      <c r="AE141" s="11"/>
      <c r="AF141" s="11"/>
      <c r="AG141" s="11"/>
      <c r="AH141" s="28"/>
      <c r="AI141" s="28"/>
      <c r="AJ141" s="28"/>
      <c r="AK141" s="28"/>
      <c r="AL141" s="28"/>
      <c r="AM141" s="28"/>
      <c r="AN141" s="28"/>
      <c r="AO141" s="28"/>
      <c r="AP141" s="28"/>
      <c r="AQ141" s="28"/>
      <c r="AR141" s="28"/>
      <c r="AS141" s="28"/>
      <c r="AT141" s="28"/>
      <c r="AU141" s="28"/>
      <c r="AV141" s="28"/>
      <c r="AW141" s="28"/>
      <c r="AX141" s="28"/>
      <c r="AY141" s="28"/>
      <c r="AZ141" s="28"/>
      <c r="BA141" s="11"/>
      <c r="BB141" s="11"/>
      <c r="BC141" s="11"/>
      <c r="BD141" s="11"/>
      <c r="BE141" s="11"/>
      <c r="BF141" s="11"/>
      <c r="BG141" s="11"/>
      <c r="BH141" s="11"/>
      <c r="BI141" s="11"/>
      <c r="BJ141" s="11"/>
      <c r="BK141" s="11"/>
      <c r="BL141" s="11"/>
      <c r="BM141" s="11"/>
      <c r="BN141" s="11"/>
      <c r="BO141" s="11"/>
      <c r="BP141" s="11"/>
      <c r="BQ141" s="28"/>
      <c r="BR141" s="28"/>
      <c r="BS141" s="28"/>
      <c r="BT141" s="28"/>
      <c r="BU141" s="28"/>
      <c r="BV141" s="28"/>
      <c r="BW141" s="28"/>
      <c r="BX141" s="28"/>
      <c r="BY141" s="28"/>
      <c r="BZ141" s="28"/>
      <c r="CA141" s="11"/>
      <c r="CB141" s="11"/>
      <c r="CC141" s="11"/>
      <c r="CD141" s="11"/>
      <c r="CE141" s="11"/>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row>
    <row r="142" spans="1:144" ht="12.75" customHeight="1">
      <c r="A142" s="11"/>
      <c r="B142" s="11"/>
      <c r="C142" s="11"/>
      <c r="D142" s="11"/>
      <c r="E142" s="11"/>
      <c r="F142" s="11"/>
      <c r="G142" s="11"/>
      <c r="H142" s="11"/>
      <c r="I142" s="28"/>
      <c r="J142" s="28"/>
      <c r="K142" s="28"/>
      <c r="L142" s="28"/>
      <c r="M142" s="28"/>
      <c r="N142" s="28"/>
      <c r="O142" s="28"/>
      <c r="P142" s="28"/>
      <c r="Q142" s="28"/>
      <c r="R142" s="28"/>
      <c r="S142" s="28"/>
      <c r="T142" s="28"/>
      <c r="U142" s="28"/>
      <c r="V142" s="28"/>
      <c r="W142" s="28"/>
      <c r="X142" s="28"/>
      <c r="Y142" s="28"/>
      <c r="Z142" s="28"/>
      <c r="AA142" s="28"/>
      <c r="AB142" s="11"/>
      <c r="AC142" s="11"/>
      <c r="AD142" s="11"/>
      <c r="AE142" s="11"/>
      <c r="AF142" s="11"/>
      <c r="AG142" s="11"/>
      <c r="AH142" s="28"/>
      <c r="AI142" s="28"/>
      <c r="AJ142" s="28"/>
      <c r="AK142" s="28"/>
      <c r="AL142" s="28"/>
      <c r="AM142" s="28"/>
      <c r="AN142" s="28"/>
      <c r="AO142" s="28"/>
      <c r="AP142" s="28"/>
      <c r="AQ142" s="28"/>
      <c r="AR142" s="28"/>
      <c r="AS142" s="28"/>
      <c r="AT142" s="28"/>
      <c r="AU142" s="28"/>
      <c r="AV142" s="28"/>
      <c r="AW142" s="28"/>
      <c r="AX142" s="28"/>
      <c r="AY142" s="28"/>
      <c r="AZ142" s="28"/>
      <c r="BA142" s="11"/>
      <c r="BB142" s="11"/>
      <c r="BC142" s="11"/>
      <c r="BD142" s="11"/>
      <c r="BE142" s="11"/>
      <c r="BF142" s="11"/>
      <c r="BG142" s="11"/>
      <c r="BH142" s="11"/>
      <c r="BI142" s="11"/>
      <c r="BJ142" s="11"/>
      <c r="BK142" s="11"/>
      <c r="BL142" s="11"/>
      <c r="BM142" s="11"/>
      <c r="BN142" s="11"/>
      <c r="BO142" s="11"/>
      <c r="BP142" s="11"/>
      <c r="BQ142" s="28"/>
      <c r="BR142" s="28"/>
      <c r="BS142" s="28"/>
      <c r="BT142" s="28"/>
      <c r="BU142" s="28"/>
      <c r="BV142" s="28"/>
      <c r="BW142" s="28"/>
      <c r="BX142" s="28"/>
      <c r="BY142" s="28"/>
      <c r="BZ142" s="28"/>
      <c r="CA142" s="11"/>
      <c r="CB142" s="11"/>
      <c r="CC142" s="11"/>
      <c r="CD142" s="11"/>
      <c r="CE142" s="11"/>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row>
    <row r="143" spans="1:144" ht="12.75" customHeight="1">
      <c r="A143" s="11"/>
      <c r="B143" s="11"/>
      <c r="C143" s="11"/>
      <c r="D143" s="11"/>
      <c r="E143" s="11"/>
      <c r="F143" s="11"/>
      <c r="G143" s="11"/>
      <c r="H143" s="11"/>
      <c r="I143" s="28"/>
      <c r="J143" s="28"/>
      <c r="K143" s="28"/>
      <c r="L143" s="28"/>
      <c r="M143" s="28"/>
      <c r="N143" s="28"/>
      <c r="O143" s="28"/>
      <c r="P143" s="28"/>
      <c r="Q143" s="28"/>
      <c r="R143" s="28"/>
      <c r="S143" s="28"/>
      <c r="T143" s="28"/>
      <c r="U143" s="28"/>
      <c r="V143" s="28"/>
      <c r="W143" s="28"/>
      <c r="X143" s="28"/>
      <c r="Y143" s="28"/>
      <c r="Z143" s="28"/>
      <c r="AA143" s="28"/>
      <c r="AB143" s="11"/>
      <c r="AC143" s="11"/>
      <c r="AD143" s="11"/>
      <c r="AE143" s="11"/>
      <c r="AF143" s="11"/>
      <c r="AG143" s="11"/>
      <c r="AH143" s="28"/>
      <c r="AI143" s="28"/>
      <c r="AJ143" s="28"/>
      <c r="AK143" s="28"/>
      <c r="AL143" s="28"/>
      <c r="AM143" s="28"/>
      <c r="AN143" s="28"/>
      <c r="AO143" s="28"/>
      <c r="AP143" s="28"/>
      <c r="AQ143" s="28"/>
      <c r="AR143" s="28"/>
      <c r="AS143" s="28"/>
      <c r="AT143" s="28"/>
      <c r="AU143" s="28"/>
      <c r="AV143" s="28"/>
      <c r="AW143" s="28"/>
      <c r="AX143" s="28"/>
      <c r="AY143" s="28"/>
      <c r="AZ143" s="28"/>
      <c r="BA143" s="11"/>
      <c r="BB143" s="11"/>
      <c r="BC143" s="11"/>
      <c r="BD143" s="11"/>
      <c r="BE143" s="11"/>
      <c r="BF143" s="11"/>
      <c r="BG143" s="11"/>
      <c r="BH143" s="11"/>
      <c r="BI143" s="11"/>
      <c r="BJ143" s="11"/>
      <c r="BK143" s="11"/>
      <c r="BL143" s="11"/>
      <c r="BM143" s="11"/>
      <c r="BN143" s="11"/>
      <c r="BO143" s="11"/>
      <c r="BP143" s="11"/>
      <c r="BQ143" s="28"/>
      <c r="BR143" s="28"/>
      <c r="BS143" s="28"/>
      <c r="BT143" s="28"/>
      <c r="BU143" s="28"/>
      <c r="BV143" s="28"/>
      <c r="BW143" s="28"/>
      <c r="BX143" s="28"/>
      <c r="BY143" s="28"/>
      <c r="BZ143" s="28"/>
      <c r="CA143" s="11"/>
      <c r="CB143" s="11"/>
      <c r="CC143" s="11"/>
      <c r="CD143" s="11"/>
      <c r="CE143" s="11"/>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row>
    <row r="144" spans="1:144" ht="12.75" customHeight="1">
      <c r="A144" s="11"/>
      <c r="B144" s="11"/>
      <c r="C144" s="11"/>
      <c r="D144" s="11"/>
      <c r="E144" s="11"/>
      <c r="F144" s="11"/>
      <c r="G144" s="11"/>
      <c r="H144" s="11"/>
      <c r="I144" s="28"/>
      <c r="J144" s="28"/>
      <c r="K144" s="28"/>
      <c r="L144" s="28"/>
      <c r="M144" s="28"/>
      <c r="N144" s="28"/>
      <c r="O144" s="28"/>
      <c r="P144" s="28"/>
      <c r="Q144" s="28"/>
      <c r="R144" s="28"/>
      <c r="S144" s="28"/>
      <c r="T144" s="28"/>
      <c r="U144" s="28"/>
      <c r="V144" s="28"/>
      <c r="W144" s="28"/>
      <c r="X144" s="28"/>
      <c r="Y144" s="28"/>
      <c r="Z144" s="28"/>
      <c r="AA144" s="28"/>
      <c r="AB144" s="11"/>
      <c r="AC144" s="11"/>
      <c r="AD144" s="11"/>
      <c r="AE144" s="11"/>
      <c r="AF144" s="11"/>
      <c r="AG144" s="11"/>
      <c r="AH144" s="28"/>
      <c r="AI144" s="28"/>
      <c r="AJ144" s="28"/>
      <c r="AK144" s="28"/>
      <c r="AL144" s="28"/>
      <c r="AM144" s="28"/>
      <c r="AN144" s="28"/>
      <c r="AO144" s="28"/>
      <c r="AP144" s="28"/>
      <c r="AQ144" s="28"/>
      <c r="AR144" s="28"/>
      <c r="AS144" s="28"/>
      <c r="AT144" s="28"/>
      <c r="AU144" s="28"/>
      <c r="AV144" s="28"/>
      <c r="AW144" s="28"/>
      <c r="AX144" s="28"/>
      <c r="AY144" s="28"/>
      <c r="AZ144" s="28"/>
      <c r="BA144" s="11"/>
      <c r="BB144" s="11"/>
      <c r="BC144" s="11"/>
      <c r="BD144" s="11"/>
      <c r="BE144" s="11"/>
      <c r="BF144" s="11"/>
      <c r="BG144" s="11"/>
      <c r="BH144" s="11"/>
      <c r="BI144" s="11"/>
      <c r="BJ144" s="11"/>
      <c r="BK144" s="11"/>
      <c r="BL144" s="11"/>
      <c r="BM144" s="11"/>
      <c r="BN144" s="11"/>
      <c r="BO144" s="11"/>
      <c r="BP144" s="11"/>
      <c r="BQ144" s="28"/>
      <c r="BR144" s="28"/>
      <c r="BS144" s="28"/>
      <c r="BT144" s="28"/>
      <c r="BU144" s="28"/>
      <c r="BV144" s="28"/>
      <c r="BW144" s="28"/>
      <c r="BX144" s="28"/>
      <c r="BY144" s="28"/>
      <c r="BZ144" s="28"/>
      <c r="CA144" s="11"/>
      <c r="CB144" s="11"/>
      <c r="CC144" s="11"/>
      <c r="CD144" s="11"/>
      <c r="CE144" s="11"/>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row>
    <row r="145" spans="1:144" ht="12.75" customHeight="1">
      <c r="A145" s="11"/>
      <c r="B145" s="11"/>
      <c r="C145" s="11"/>
      <c r="D145" s="11"/>
      <c r="E145" s="11"/>
      <c r="F145" s="11"/>
      <c r="G145" s="11"/>
      <c r="H145" s="11"/>
      <c r="I145" s="28"/>
      <c r="J145" s="28"/>
      <c r="K145" s="28"/>
      <c r="L145" s="28"/>
      <c r="M145" s="28"/>
      <c r="N145" s="28"/>
      <c r="O145" s="28"/>
      <c r="P145" s="28"/>
      <c r="Q145" s="28"/>
      <c r="R145" s="28"/>
      <c r="S145" s="28"/>
      <c r="T145" s="28"/>
      <c r="U145" s="28"/>
      <c r="V145" s="28"/>
      <c r="W145" s="28"/>
      <c r="X145" s="28"/>
      <c r="Y145" s="28"/>
      <c r="Z145" s="28"/>
      <c r="AA145" s="28"/>
      <c r="AB145" s="11"/>
      <c r="AC145" s="11"/>
      <c r="AD145" s="11"/>
      <c r="AE145" s="11"/>
      <c r="AF145" s="11"/>
      <c r="AG145" s="11"/>
      <c r="AH145" s="28"/>
      <c r="AI145" s="28"/>
      <c r="AJ145" s="28"/>
      <c r="AK145" s="28"/>
      <c r="AL145" s="28"/>
      <c r="AM145" s="28"/>
      <c r="AN145" s="28"/>
      <c r="AO145" s="28"/>
      <c r="AP145" s="28"/>
      <c r="AQ145" s="28"/>
      <c r="AR145" s="28"/>
      <c r="AS145" s="28"/>
      <c r="AT145" s="28"/>
      <c r="AU145" s="28"/>
      <c r="AV145" s="28"/>
      <c r="AW145" s="28"/>
      <c r="AX145" s="28"/>
      <c r="AY145" s="28"/>
      <c r="AZ145" s="28"/>
      <c r="BA145" s="11"/>
      <c r="BB145" s="11"/>
      <c r="BC145" s="11"/>
      <c r="BD145" s="11"/>
      <c r="BE145" s="11"/>
      <c r="BF145" s="11"/>
      <c r="BG145" s="11"/>
      <c r="BH145" s="11"/>
      <c r="BI145" s="11"/>
      <c r="BJ145" s="11"/>
      <c r="BK145" s="11"/>
      <c r="BL145" s="11"/>
      <c r="BM145" s="11"/>
      <c r="BN145" s="11"/>
      <c r="BO145" s="11"/>
      <c r="BP145" s="11"/>
      <c r="BQ145" s="28"/>
      <c r="BR145" s="28"/>
      <c r="BS145" s="28"/>
      <c r="BT145" s="28"/>
      <c r="BU145" s="28"/>
      <c r="BV145" s="28"/>
      <c r="BW145" s="28"/>
      <c r="BX145" s="28"/>
      <c r="BY145" s="28"/>
      <c r="BZ145" s="28"/>
      <c r="CA145" s="11"/>
      <c r="CB145" s="11"/>
      <c r="CC145" s="11"/>
      <c r="CD145" s="11"/>
      <c r="CE145" s="11"/>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row>
    <row r="146" spans="1:144" ht="12.75" customHeight="1">
      <c r="A146" s="11"/>
      <c r="B146" s="11"/>
      <c r="C146" s="11"/>
      <c r="D146" s="11"/>
      <c r="E146" s="11"/>
      <c r="F146" s="11"/>
      <c r="G146" s="11"/>
      <c r="H146" s="11"/>
      <c r="I146" s="28"/>
      <c r="J146" s="28"/>
      <c r="K146" s="28"/>
      <c r="L146" s="28"/>
      <c r="M146" s="28"/>
      <c r="N146" s="28"/>
      <c r="O146" s="28"/>
      <c r="P146" s="28"/>
      <c r="Q146" s="28"/>
      <c r="R146" s="28"/>
      <c r="S146" s="28"/>
      <c r="T146" s="28"/>
      <c r="U146" s="28"/>
      <c r="V146" s="28"/>
      <c r="W146" s="28"/>
      <c r="X146" s="28"/>
      <c r="Y146" s="28"/>
      <c r="Z146" s="28"/>
      <c r="AA146" s="28"/>
      <c r="AB146" s="11"/>
      <c r="AC146" s="11"/>
      <c r="AD146" s="11"/>
      <c r="AE146" s="11"/>
      <c r="AF146" s="11"/>
      <c r="AG146" s="11"/>
      <c r="AH146" s="28"/>
      <c r="AI146" s="28"/>
      <c r="AJ146" s="28"/>
      <c r="AK146" s="28"/>
      <c r="AL146" s="28"/>
      <c r="AM146" s="28"/>
      <c r="AN146" s="28"/>
      <c r="AO146" s="28"/>
      <c r="AP146" s="28"/>
      <c r="AQ146" s="28"/>
      <c r="AR146" s="28"/>
      <c r="AS146" s="28"/>
      <c r="AT146" s="28"/>
      <c r="AU146" s="28"/>
      <c r="AV146" s="28"/>
      <c r="AW146" s="28"/>
      <c r="AX146" s="28"/>
      <c r="AY146" s="28"/>
      <c r="AZ146" s="28"/>
      <c r="BA146" s="11"/>
      <c r="BB146" s="11"/>
      <c r="BC146" s="11"/>
      <c r="BD146" s="11"/>
      <c r="BE146" s="11"/>
      <c r="BF146" s="11"/>
      <c r="BG146" s="11"/>
      <c r="BH146" s="11"/>
      <c r="BI146" s="11"/>
      <c r="BJ146" s="11"/>
      <c r="BK146" s="11"/>
      <c r="BL146" s="11"/>
      <c r="BM146" s="11"/>
      <c r="BN146" s="11"/>
      <c r="BO146" s="11"/>
      <c r="BP146" s="11"/>
      <c r="BQ146" s="28"/>
      <c r="BR146" s="28"/>
      <c r="BS146" s="28"/>
      <c r="BT146" s="28"/>
      <c r="BU146" s="28"/>
      <c r="BV146" s="28"/>
      <c r="BW146" s="28"/>
      <c r="BX146" s="28"/>
      <c r="BY146" s="28"/>
      <c r="BZ146" s="28"/>
      <c r="CA146" s="11"/>
      <c r="CB146" s="11"/>
      <c r="CC146" s="11"/>
      <c r="CD146" s="11"/>
      <c r="CE146" s="11"/>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row>
    <row r="147" spans="1:144" ht="12.75" customHeight="1">
      <c r="A147" s="11"/>
      <c r="B147" s="11"/>
      <c r="C147" s="11"/>
      <c r="D147" s="11"/>
      <c r="E147" s="11"/>
      <c r="F147" s="11"/>
      <c r="G147" s="11"/>
      <c r="H147" s="11"/>
      <c r="I147" s="28"/>
      <c r="J147" s="28"/>
      <c r="K147" s="28"/>
      <c r="L147" s="28"/>
      <c r="M147" s="28"/>
      <c r="N147" s="28"/>
      <c r="O147" s="28"/>
      <c r="P147" s="28"/>
      <c r="Q147" s="28"/>
      <c r="R147" s="28"/>
      <c r="S147" s="28"/>
      <c r="T147" s="28"/>
      <c r="U147" s="28"/>
      <c r="V147" s="28"/>
      <c r="W147" s="28"/>
      <c r="X147" s="28"/>
      <c r="Y147" s="28"/>
      <c r="Z147" s="28"/>
      <c r="AA147" s="28"/>
      <c r="AB147" s="11"/>
      <c r="AC147" s="11"/>
      <c r="AD147" s="11"/>
      <c r="AE147" s="11"/>
      <c r="AF147" s="11"/>
      <c r="AG147" s="11"/>
      <c r="AH147" s="28"/>
      <c r="AI147" s="28"/>
      <c r="AJ147" s="28"/>
      <c r="AK147" s="28"/>
      <c r="AL147" s="28"/>
      <c r="AM147" s="28"/>
      <c r="AN147" s="28"/>
      <c r="AO147" s="28"/>
      <c r="AP147" s="28"/>
      <c r="AQ147" s="28"/>
      <c r="AR147" s="28"/>
      <c r="AS147" s="28"/>
      <c r="AT147" s="28"/>
      <c r="AU147" s="28"/>
      <c r="AV147" s="28"/>
      <c r="AW147" s="28"/>
      <c r="AX147" s="28"/>
      <c r="AY147" s="28"/>
      <c r="AZ147" s="28"/>
      <c r="BA147" s="11"/>
      <c r="BB147" s="11"/>
      <c r="BC147" s="11"/>
      <c r="BD147" s="11"/>
      <c r="BE147" s="11"/>
      <c r="BF147" s="11"/>
      <c r="BG147" s="11"/>
      <c r="BH147" s="11"/>
      <c r="BI147" s="11"/>
      <c r="BJ147" s="11"/>
      <c r="BK147" s="11"/>
      <c r="BL147" s="11"/>
      <c r="BM147" s="11"/>
      <c r="BN147" s="11"/>
      <c r="BO147" s="11"/>
      <c r="BP147" s="11"/>
      <c r="BQ147" s="28"/>
      <c r="BR147" s="28"/>
      <c r="BS147" s="28"/>
      <c r="BT147" s="28"/>
      <c r="BU147" s="28"/>
      <c r="BV147" s="28"/>
      <c r="BW147" s="28"/>
      <c r="BX147" s="28"/>
      <c r="BY147" s="28"/>
      <c r="BZ147" s="28"/>
      <c r="CA147" s="11"/>
      <c r="CB147" s="11"/>
      <c r="CC147" s="11"/>
      <c r="CD147" s="11"/>
      <c r="CE147" s="11"/>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row>
    <row r="148" spans="1:144">
      <c r="A148" s="11"/>
      <c r="B148" s="11"/>
      <c r="C148" s="11"/>
      <c r="D148" s="11"/>
      <c r="E148" s="11"/>
      <c r="F148" s="11"/>
      <c r="G148" s="11"/>
      <c r="H148" s="11"/>
      <c r="I148" s="28"/>
      <c r="J148" s="28"/>
      <c r="K148" s="28"/>
      <c r="L148" s="28"/>
      <c r="M148" s="28"/>
      <c r="N148" s="28"/>
      <c r="O148" s="28"/>
      <c r="P148" s="28"/>
      <c r="Q148" s="28"/>
      <c r="R148" s="28"/>
      <c r="S148" s="28"/>
      <c r="T148" s="28"/>
      <c r="U148" s="28"/>
      <c r="V148" s="28"/>
      <c r="W148" s="28"/>
      <c r="X148" s="28"/>
      <c r="Y148" s="28"/>
      <c r="Z148" s="28"/>
      <c r="AA148" s="28"/>
      <c r="AB148" s="11"/>
      <c r="AC148" s="11"/>
      <c r="AD148" s="11"/>
      <c r="AE148" s="11"/>
      <c r="AF148" s="11"/>
      <c r="AG148" s="11"/>
      <c r="AH148" s="28"/>
      <c r="AI148" s="28"/>
      <c r="AJ148" s="28"/>
      <c r="AK148" s="28"/>
      <c r="AL148" s="28"/>
      <c r="AM148" s="28"/>
      <c r="AN148" s="28"/>
      <c r="AO148" s="28"/>
      <c r="AP148" s="28"/>
      <c r="AQ148" s="28"/>
      <c r="AR148" s="28"/>
      <c r="AS148" s="28"/>
      <c r="AT148" s="28"/>
      <c r="AU148" s="28"/>
      <c r="AV148" s="28"/>
      <c r="AW148" s="28"/>
      <c r="AX148" s="28"/>
      <c r="AY148" s="28"/>
      <c r="AZ148" s="28"/>
      <c r="BA148" s="11"/>
      <c r="BB148" s="11"/>
      <c r="BC148" s="11"/>
      <c r="BD148" s="11"/>
      <c r="BE148" s="11"/>
      <c r="BF148" s="11"/>
      <c r="BG148" s="11"/>
      <c r="BH148" s="11"/>
      <c r="BI148" s="11"/>
      <c r="BJ148" s="11"/>
      <c r="BK148" s="11"/>
      <c r="BL148" s="11"/>
      <c r="BM148" s="11"/>
      <c r="BN148" s="11"/>
      <c r="BO148" s="11"/>
      <c r="BP148" s="11"/>
      <c r="BQ148" s="28"/>
      <c r="BR148" s="28"/>
      <c r="BS148" s="28"/>
      <c r="BT148" s="28"/>
      <c r="BU148" s="28"/>
      <c r="BV148" s="28"/>
      <c r="BW148" s="28"/>
      <c r="BX148" s="28"/>
      <c r="BY148" s="28"/>
      <c r="BZ148" s="28"/>
      <c r="CA148" s="11"/>
      <c r="CB148" s="11"/>
      <c r="CC148" s="11"/>
      <c r="CD148" s="11"/>
      <c r="CE148" s="11"/>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row>
    <row r="149" spans="1:144">
      <c r="A149" s="11"/>
      <c r="B149" s="11"/>
      <c r="C149" s="11"/>
      <c r="D149" s="11"/>
      <c r="E149" s="11"/>
      <c r="F149" s="11"/>
      <c r="G149" s="11"/>
      <c r="H149" s="11"/>
      <c r="I149" s="28"/>
      <c r="J149" s="28"/>
      <c r="K149" s="28"/>
      <c r="L149" s="28"/>
      <c r="M149" s="28"/>
      <c r="N149" s="28"/>
      <c r="O149" s="28"/>
      <c r="P149" s="28"/>
      <c r="Q149" s="28"/>
      <c r="R149" s="28"/>
      <c r="S149" s="28"/>
      <c r="T149" s="28"/>
      <c r="U149" s="28"/>
      <c r="V149" s="28"/>
      <c r="W149" s="28"/>
      <c r="X149" s="28"/>
      <c r="Y149" s="28"/>
      <c r="Z149" s="28"/>
      <c r="AA149" s="28"/>
      <c r="AB149" s="11"/>
      <c r="AC149" s="11"/>
      <c r="AD149" s="11"/>
      <c r="AE149" s="11"/>
      <c r="AF149" s="11"/>
      <c r="AG149" s="11"/>
      <c r="AH149" s="28"/>
      <c r="AI149" s="28"/>
      <c r="AJ149" s="28"/>
      <c r="AK149" s="28"/>
      <c r="AL149" s="28"/>
      <c r="AM149" s="28"/>
      <c r="AN149" s="28"/>
      <c r="AO149" s="28"/>
      <c r="AP149" s="28"/>
      <c r="AQ149" s="28"/>
      <c r="AR149" s="28"/>
      <c r="AS149" s="28"/>
      <c r="AT149" s="28"/>
      <c r="AU149" s="28"/>
      <c r="AV149" s="28"/>
      <c r="AW149" s="28"/>
      <c r="AX149" s="28"/>
      <c r="AY149" s="28"/>
      <c r="AZ149" s="28"/>
      <c r="BA149" s="11"/>
      <c r="BB149" s="11"/>
      <c r="BC149" s="11"/>
      <c r="BD149" s="11"/>
      <c r="BE149" s="11"/>
      <c r="BF149" s="11"/>
      <c r="BG149" s="11"/>
      <c r="BH149" s="11"/>
      <c r="BI149" s="11"/>
      <c r="BJ149" s="11"/>
      <c r="BK149" s="11"/>
      <c r="BL149" s="11"/>
      <c r="BM149" s="11"/>
      <c r="BN149" s="11"/>
      <c r="BO149" s="11"/>
      <c r="BP149" s="11"/>
      <c r="BQ149" s="28"/>
      <c r="BR149" s="28"/>
      <c r="BS149" s="28"/>
      <c r="BT149" s="28"/>
      <c r="BU149" s="28"/>
      <c r="BV149" s="28"/>
      <c r="BW149" s="28"/>
      <c r="BX149" s="28"/>
      <c r="BY149" s="28"/>
      <c r="BZ149" s="28"/>
      <c r="CA149" s="11"/>
      <c r="CB149" s="11"/>
      <c r="CC149" s="11"/>
      <c r="CD149" s="11"/>
      <c r="CE149" s="11"/>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row>
    <row r="150" spans="1:144">
      <c r="A150" s="11"/>
      <c r="B150" s="11"/>
      <c r="C150" s="11"/>
      <c r="D150" s="11"/>
      <c r="E150" s="11"/>
      <c r="F150" s="11"/>
      <c r="G150" s="11"/>
      <c r="H150" s="11"/>
      <c r="I150" s="28"/>
      <c r="J150" s="28"/>
      <c r="K150" s="28"/>
      <c r="L150" s="28"/>
      <c r="M150" s="28"/>
      <c r="N150" s="28"/>
      <c r="O150" s="28"/>
      <c r="P150" s="28"/>
      <c r="Q150" s="28"/>
      <c r="R150" s="28"/>
      <c r="S150" s="28"/>
      <c r="T150" s="28"/>
      <c r="U150" s="28"/>
      <c r="V150" s="28"/>
      <c r="W150" s="28"/>
      <c r="X150" s="28"/>
      <c r="Y150" s="28"/>
      <c r="Z150" s="28"/>
      <c r="AA150" s="28"/>
      <c r="AB150" s="11"/>
      <c r="AC150" s="11"/>
      <c r="AD150" s="11"/>
      <c r="AE150" s="11"/>
      <c r="AF150" s="11"/>
      <c r="AG150" s="11"/>
      <c r="AH150" s="28"/>
      <c r="AI150" s="28"/>
      <c r="AJ150" s="28"/>
      <c r="AK150" s="28"/>
      <c r="AL150" s="28"/>
      <c r="AM150" s="28"/>
      <c r="AN150" s="28"/>
      <c r="AO150" s="28"/>
      <c r="AP150" s="28"/>
      <c r="AQ150" s="28"/>
      <c r="AR150" s="28"/>
      <c r="AS150" s="28"/>
      <c r="AT150" s="28"/>
      <c r="AU150" s="28"/>
      <c r="AV150" s="28"/>
      <c r="AW150" s="28"/>
      <c r="AX150" s="28"/>
      <c r="AY150" s="28"/>
      <c r="AZ150" s="28"/>
      <c r="BA150" s="11"/>
      <c r="BB150" s="11"/>
      <c r="BC150" s="11"/>
      <c r="BD150" s="11"/>
      <c r="BE150" s="11"/>
      <c r="BF150" s="11"/>
      <c r="BG150" s="11"/>
      <c r="BH150" s="11"/>
      <c r="BI150" s="11"/>
      <c r="BJ150" s="11"/>
      <c r="BK150" s="11"/>
      <c r="BL150" s="11"/>
      <c r="BM150" s="11"/>
      <c r="BN150" s="11"/>
      <c r="BO150" s="11"/>
      <c r="BP150" s="11"/>
      <c r="BQ150" s="28"/>
      <c r="BR150" s="28"/>
      <c r="BS150" s="28"/>
      <c r="BT150" s="28"/>
      <c r="BU150" s="28"/>
      <c r="BV150" s="28"/>
      <c r="BW150" s="28"/>
      <c r="BX150" s="28"/>
      <c r="BY150" s="28"/>
      <c r="BZ150" s="28"/>
      <c r="CA150" s="11"/>
      <c r="CB150" s="11"/>
      <c r="CC150" s="11"/>
      <c r="CD150" s="11"/>
      <c r="CE150" s="11"/>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row>
    <row r="151" spans="1:144">
      <c r="A151" s="11"/>
      <c r="B151" s="11"/>
      <c r="C151" s="11"/>
      <c r="D151" s="11"/>
      <c r="E151" s="11"/>
      <c r="F151" s="11"/>
      <c r="G151" s="11"/>
      <c r="H151" s="11"/>
      <c r="I151" s="28"/>
      <c r="J151" s="28"/>
      <c r="K151" s="28"/>
      <c r="L151" s="28"/>
      <c r="M151" s="28"/>
      <c r="N151" s="28"/>
      <c r="O151" s="28"/>
      <c r="P151" s="28"/>
      <c r="Q151" s="28"/>
      <c r="R151" s="28"/>
      <c r="S151" s="28"/>
      <c r="T151" s="28"/>
      <c r="U151" s="28"/>
      <c r="V151" s="28"/>
      <c r="W151" s="28"/>
      <c r="X151" s="28"/>
      <c r="Y151" s="28"/>
      <c r="Z151" s="28"/>
      <c r="AA151" s="28"/>
      <c r="AB151" s="11"/>
      <c r="AC151" s="11"/>
      <c r="AD151" s="11"/>
      <c r="AE151" s="11"/>
      <c r="AF151" s="11"/>
      <c r="AG151" s="11"/>
      <c r="AH151" s="28"/>
      <c r="AI151" s="28"/>
      <c r="AJ151" s="28"/>
      <c r="AK151" s="28"/>
      <c r="AL151" s="28"/>
      <c r="AM151" s="28"/>
      <c r="AN151" s="28"/>
      <c r="AO151" s="28"/>
      <c r="AP151" s="28"/>
      <c r="AQ151" s="28"/>
      <c r="AR151" s="28"/>
      <c r="AS151" s="28"/>
      <c r="AT151" s="28"/>
      <c r="AU151" s="28"/>
      <c r="AV151" s="28"/>
      <c r="AW151" s="28"/>
      <c r="AX151" s="28"/>
      <c r="AY151" s="28"/>
      <c r="AZ151" s="28"/>
      <c r="BA151" s="11"/>
      <c r="BB151" s="11"/>
      <c r="BC151" s="11"/>
      <c r="BD151" s="11"/>
      <c r="BE151" s="11"/>
      <c r="BF151" s="11"/>
      <c r="BG151" s="11"/>
      <c r="BH151" s="11"/>
      <c r="BI151" s="11"/>
      <c r="BJ151" s="11"/>
      <c r="BK151" s="11"/>
      <c r="BL151" s="11"/>
      <c r="BM151" s="11"/>
      <c r="BN151" s="11"/>
      <c r="BO151" s="11"/>
      <c r="BP151" s="11"/>
      <c r="BQ151" s="28"/>
      <c r="BR151" s="28"/>
      <c r="BS151" s="28"/>
      <c r="BT151" s="28"/>
      <c r="BU151" s="28"/>
      <c r="BV151" s="28"/>
      <c r="BW151" s="28"/>
      <c r="BX151" s="28"/>
      <c r="BY151" s="28"/>
      <c r="BZ151" s="28"/>
      <c r="CA151" s="11"/>
      <c r="CB151" s="11"/>
      <c r="CC151" s="11"/>
      <c r="CD151" s="11"/>
      <c r="CE151" s="11"/>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row>
    <row r="152" spans="1:144">
      <c r="A152" s="11"/>
      <c r="B152" s="11"/>
      <c r="C152" s="11"/>
      <c r="D152" s="11"/>
      <c r="E152" s="11"/>
      <c r="F152" s="11"/>
      <c r="G152" s="11"/>
      <c r="H152" s="11"/>
      <c r="I152" s="28"/>
      <c r="J152" s="28"/>
      <c r="K152" s="28"/>
      <c r="L152" s="28"/>
      <c r="M152" s="28"/>
      <c r="N152" s="28"/>
      <c r="O152" s="28"/>
      <c r="P152" s="28"/>
      <c r="Q152" s="28"/>
      <c r="R152" s="28"/>
      <c r="S152" s="28"/>
      <c r="T152" s="28"/>
      <c r="U152" s="28"/>
      <c r="V152" s="28"/>
      <c r="W152" s="28"/>
      <c r="X152" s="28"/>
      <c r="Y152" s="28"/>
      <c r="Z152" s="28"/>
      <c r="AA152" s="28"/>
      <c r="AB152" s="11"/>
      <c r="AC152" s="11"/>
      <c r="AD152" s="11"/>
      <c r="AE152" s="11"/>
      <c r="AF152" s="11"/>
      <c r="AG152" s="11"/>
      <c r="AH152" s="28"/>
      <c r="AI152" s="28"/>
      <c r="AJ152" s="28"/>
      <c r="AK152" s="28"/>
      <c r="AL152" s="28"/>
      <c r="AM152" s="28"/>
      <c r="AN152" s="28"/>
      <c r="AO152" s="28"/>
      <c r="AP152" s="28"/>
      <c r="AQ152" s="28"/>
      <c r="AR152" s="28"/>
      <c r="AS152" s="28"/>
      <c r="AT152" s="28"/>
      <c r="AU152" s="28"/>
      <c r="AV152" s="28"/>
      <c r="AW152" s="28"/>
      <c r="AX152" s="28"/>
      <c r="AY152" s="28"/>
      <c r="AZ152" s="28"/>
      <c r="BA152" s="11"/>
      <c r="BB152" s="11"/>
      <c r="BC152" s="11"/>
      <c r="BD152" s="11"/>
      <c r="BE152" s="11"/>
      <c r="BF152" s="11"/>
      <c r="BG152" s="11"/>
      <c r="BH152" s="11"/>
      <c r="BI152" s="11"/>
      <c r="BJ152" s="11"/>
      <c r="BK152" s="11"/>
      <c r="BL152" s="11"/>
      <c r="BM152" s="11"/>
      <c r="BN152" s="11"/>
      <c r="BO152" s="11"/>
      <c r="BP152" s="11"/>
      <c r="BQ152" s="28"/>
      <c r="BR152" s="28"/>
      <c r="BS152" s="28"/>
      <c r="BT152" s="28"/>
      <c r="BU152" s="28"/>
      <c r="BV152" s="28"/>
      <c r="BW152" s="28"/>
      <c r="BX152" s="28"/>
      <c r="BY152" s="28"/>
      <c r="BZ152" s="28"/>
      <c r="CA152" s="11"/>
      <c r="CB152" s="11"/>
      <c r="CC152" s="11"/>
      <c r="CD152" s="11"/>
      <c r="CE152" s="11"/>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row>
    <row r="153" spans="1:144">
      <c r="A153" s="11"/>
      <c r="B153" s="11"/>
      <c r="C153" s="11"/>
      <c r="D153" s="11"/>
      <c r="E153" s="11"/>
      <c r="F153" s="11"/>
      <c r="G153" s="11"/>
      <c r="H153" s="11"/>
      <c r="I153" s="28"/>
      <c r="J153" s="28"/>
      <c r="K153" s="28"/>
      <c r="L153" s="28"/>
      <c r="M153" s="28"/>
      <c r="N153" s="28"/>
      <c r="O153" s="28"/>
      <c r="P153" s="28"/>
      <c r="Q153" s="28"/>
      <c r="R153" s="28"/>
      <c r="S153" s="28"/>
      <c r="T153" s="28"/>
      <c r="U153" s="28"/>
      <c r="V153" s="28"/>
      <c r="W153" s="28"/>
      <c r="X153" s="28"/>
      <c r="Y153" s="28"/>
      <c r="Z153" s="28"/>
      <c r="AA153" s="28"/>
      <c r="AB153" s="11"/>
      <c r="AC153" s="11"/>
      <c r="AD153" s="11"/>
      <c r="AE153" s="11"/>
      <c r="AF153" s="11"/>
      <c r="AG153" s="11"/>
      <c r="AH153" s="28"/>
      <c r="AI153" s="28"/>
      <c r="AJ153" s="28"/>
      <c r="AK153" s="28"/>
      <c r="AL153" s="28"/>
      <c r="AM153" s="28"/>
      <c r="AN153" s="28"/>
      <c r="AO153" s="28"/>
      <c r="AP153" s="28"/>
      <c r="AQ153" s="28"/>
      <c r="AR153" s="28"/>
      <c r="AS153" s="28"/>
      <c r="AT153" s="28"/>
      <c r="AU153" s="28"/>
      <c r="AV153" s="28"/>
      <c r="AW153" s="28"/>
      <c r="AX153" s="28"/>
      <c r="AY153" s="28"/>
      <c r="AZ153" s="28"/>
      <c r="BA153" s="11"/>
      <c r="BB153" s="11"/>
      <c r="BC153" s="11"/>
      <c r="BD153" s="11"/>
      <c r="BE153" s="11"/>
      <c r="BF153" s="11"/>
      <c r="BG153" s="11"/>
      <c r="BH153" s="11"/>
      <c r="BI153" s="11"/>
      <c r="BJ153" s="11"/>
      <c r="BK153" s="11"/>
      <c r="BL153" s="11"/>
      <c r="BM153" s="11"/>
      <c r="BN153" s="11"/>
      <c r="BO153" s="11"/>
      <c r="BP153" s="11"/>
      <c r="BQ153" s="28"/>
      <c r="BR153" s="28"/>
      <c r="BS153" s="28"/>
      <c r="BT153" s="28"/>
      <c r="BU153" s="28"/>
      <c r="BV153" s="28"/>
      <c r="BW153" s="28"/>
      <c r="BX153" s="28"/>
      <c r="BY153" s="28"/>
      <c r="BZ153" s="28"/>
      <c r="CA153" s="11"/>
      <c r="CB153" s="11"/>
      <c r="CC153" s="11"/>
      <c r="CD153" s="11"/>
      <c r="CE153" s="11"/>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row>
    <row r="154" spans="1:144">
      <c r="A154" s="11"/>
      <c r="B154" s="11"/>
      <c r="C154" s="11"/>
      <c r="D154" s="11"/>
      <c r="E154" s="11"/>
      <c r="F154" s="11"/>
      <c r="G154" s="11"/>
      <c r="H154" s="11"/>
      <c r="I154" s="28"/>
      <c r="J154" s="28"/>
      <c r="K154" s="28"/>
      <c r="L154" s="28"/>
      <c r="M154" s="28"/>
      <c r="N154" s="28"/>
      <c r="O154" s="28"/>
      <c r="P154" s="28"/>
      <c r="Q154" s="28"/>
      <c r="R154" s="28"/>
      <c r="S154" s="28"/>
      <c r="T154" s="28"/>
      <c r="U154" s="28"/>
      <c r="V154" s="28"/>
      <c r="W154" s="28"/>
      <c r="X154" s="28"/>
      <c r="Y154" s="28"/>
      <c r="Z154" s="28"/>
      <c r="AA154" s="28"/>
      <c r="AB154" s="11"/>
      <c r="AC154" s="11"/>
      <c r="AD154" s="11"/>
      <c r="AE154" s="11"/>
      <c r="AF154" s="11"/>
      <c r="AG154" s="11"/>
      <c r="AH154" s="28"/>
      <c r="AI154" s="28"/>
      <c r="AJ154" s="28"/>
      <c r="AK154" s="28"/>
      <c r="AL154" s="28"/>
      <c r="AM154" s="28"/>
      <c r="AN154" s="28"/>
      <c r="AO154" s="28"/>
      <c r="AP154" s="28"/>
      <c r="AQ154" s="28"/>
      <c r="AR154" s="28"/>
      <c r="AS154" s="28"/>
      <c r="AT154" s="28"/>
      <c r="AU154" s="28"/>
      <c r="AV154" s="28"/>
      <c r="AW154" s="28"/>
      <c r="AX154" s="28"/>
      <c r="AY154" s="28"/>
      <c r="AZ154" s="28"/>
      <c r="BA154" s="11"/>
      <c r="BB154" s="11"/>
      <c r="BC154" s="11"/>
      <c r="BD154" s="11"/>
      <c r="BE154" s="11"/>
      <c r="BF154" s="11"/>
      <c r="BG154" s="11"/>
      <c r="BH154" s="11"/>
      <c r="BI154" s="11"/>
      <c r="BJ154" s="11"/>
      <c r="BK154" s="11"/>
      <c r="BL154" s="11"/>
      <c r="BM154" s="11"/>
      <c r="BN154" s="11"/>
      <c r="BO154" s="11"/>
      <c r="BP154" s="11"/>
      <c r="BQ154" s="28"/>
      <c r="BR154" s="28"/>
      <c r="BS154" s="28"/>
      <c r="BT154" s="28"/>
      <c r="BU154" s="28"/>
      <c r="BV154" s="28"/>
      <c r="BW154" s="28"/>
      <c r="BX154" s="28"/>
      <c r="BY154" s="28"/>
      <c r="BZ154" s="28"/>
      <c r="CA154" s="11"/>
      <c r="CB154" s="11"/>
      <c r="CC154" s="11"/>
      <c r="CD154" s="11"/>
      <c r="CE154" s="11"/>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row>
    <row r="155" spans="1:144">
      <c r="A155" s="11"/>
      <c r="B155" s="11"/>
      <c r="C155" s="11"/>
      <c r="D155" s="11"/>
      <c r="E155" s="11"/>
      <c r="F155" s="11"/>
      <c r="G155" s="11"/>
      <c r="H155" s="11"/>
      <c r="I155" s="28"/>
      <c r="J155" s="28"/>
      <c r="K155" s="28"/>
      <c r="L155" s="28"/>
      <c r="M155" s="28"/>
      <c r="N155" s="28"/>
      <c r="O155" s="28"/>
      <c r="P155" s="28"/>
      <c r="Q155" s="28"/>
      <c r="R155" s="28"/>
      <c r="S155" s="28"/>
      <c r="T155" s="28"/>
      <c r="U155" s="28"/>
      <c r="V155" s="28"/>
      <c r="W155" s="28"/>
      <c r="X155" s="28"/>
      <c r="Y155" s="28"/>
      <c r="Z155" s="28"/>
      <c r="AA155" s="28"/>
      <c r="AB155" s="11"/>
      <c r="AC155" s="11"/>
      <c r="AD155" s="11"/>
      <c r="AE155" s="11"/>
      <c r="AF155" s="11"/>
      <c r="AG155" s="11"/>
      <c r="AH155" s="28"/>
      <c r="AI155" s="28"/>
      <c r="AJ155" s="28"/>
      <c r="AK155" s="28"/>
      <c r="AL155" s="28"/>
      <c r="AM155" s="28"/>
      <c r="AN155" s="28"/>
      <c r="AO155" s="28"/>
      <c r="AP155" s="28"/>
      <c r="AQ155" s="28"/>
      <c r="AR155" s="28"/>
      <c r="AS155" s="28"/>
      <c r="AT155" s="28"/>
      <c r="AU155" s="28"/>
      <c r="AV155" s="28"/>
      <c r="AW155" s="28"/>
      <c r="AX155" s="28"/>
      <c r="AY155" s="28"/>
      <c r="AZ155" s="28"/>
      <c r="BA155" s="11"/>
      <c r="BB155" s="11"/>
      <c r="BC155" s="11"/>
      <c r="BD155" s="11"/>
      <c r="BE155" s="11"/>
      <c r="BF155" s="11"/>
      <c r="BG155" s="11"/>
      <c r="BH155" s="11"/>
      <c r="BI155" s="11"/>
      <c r="BJ155" s="11"/>
      <c r="BK155" s="11"/>
      <c r="BL155" s="11"/>
      <c r="BM155" s="11"/>
      <c r="BN155" s="11"/>
      <c r="BO155" s="11"/>
      <c r="BP155" s="11"/>
      <c r="BQ155" s="28"/>
      <c r="BR155" s="28"/>
      <c r="BS155" s="28"/>
      <c r="BT155" s="28"/>
      <c r="BU155" s="28"/>
      <c r="BV155" s="28"/>
      <c r="BW155" s="28"/>
      <c r="BX155" s="28"/>
      <c r="BY155" s="28"/>
      <c r="BZ155" s="28"/>
      <c r="CA155" s="11"/>
      <c r="CB155" s="11"/>
      <c r="CC155" s="11"/>
      <c r="CD155" s="11"/>
      <c r="CE155" s="11"/>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row>
    <row r="156" spans="1:144">
      <c r="A156" s="11"/>
      <c r="B156" s="11"/>
      <c r="C156" s="11"/>
      <c r="D156" s="11"/>
      <c r="E156" s="11"/>
      <c r="F156" s="11"/>
      <c r="G156" s="11"/>
      <c r="H156" s="11"/>
      <c r="I156" s="28"/>
      <c r="J156" s="28"/>
      <c r="K156" s="28"/>
      <c r="L156" s="28"/>
      <c r="M156" s="28"/>
      <c r="N156" s="28"/>
      <c r="O156" s="28"/>
      <c r="P156" s="28"/>
      <c r="Q156" s="28"/>
      <c r="R156" s="28"/>
      <c r="S156" s="28"/>
      <c r="T156" s="28"/>
      <c r="U156" s="28"/>
      <c r="V156" s="28"/>
      <c r="W156" s="28"/>
      <c r="X156" s="28"/>
      <c r="Y156" s="28"/>
      <c r="Z156" s="28"/>
      <c r="AA156" s="28"/>
      <c r="AB156" s="11"/>
      <c r="AC156" s="11"/>
      <c r="AD156" s="11"/>
      <c r="AE156" s="11"/>
      <c r="AF156" s="11"/>
      <c r="AG156" s="11"/>
      <c r="AH156" s="28"/>
      <c r="AI156" s="28"/>
      <c r="AJ156" s="28"/>
      <c r="AK156" s="28"/>
      <c r="AL156" s="28"/>
      <c r="AM156" s="28"/>
      <c r="AN156" s="28"/>
      <c r="AO156" s="28"/>
      <c r="AP156" s="28"/>
      <c r="AQ156" s="28"/>
      <c r="AR156" s="28"/>
      <c r="AS156" s="28"/>
      <c r="AT156" s="28"/>
      <c r="AU156" s="28"/>
      <c r="AV156" s="28"/>
      <c r="AW156" s="28"/>
      <c r="AX156" s="28"/>
      <c r="AY156" s="28"/>
      <c r="AZ156" s="28"/>
      <c r="BA156" s="11"/>
      <c r="BB156" s="11"/>
      <c r="BC156" s="11"/>
      <c r="BD156" s="11"/>
      <c r="BE156" s="11"/>
      <c r="BF156" s="11"/>
      <c r="BG156" s="11"/>
      <c r="BH156" s="11"/>
      <c r="BI156" s="11"/>
      <c r="BJ156" s="11"/>
      <c r="BK156" s="11"/>
      <c r="BL156" s="11"/>
      <c r="BM156" s="11"/>
      <c r="BN156" s="11"/>
      <c r="BO156" s="11"/>
      <c r="BP156" s="11"/>
      <c r="BQ156" s="28"/>
      <c r="BR156" s="28"/>
      <c r="BS156" s="28"/>
      <c r="BT156" s="28"/>
      <c r="BU156" s="28"/>
      <c r="BV156" s="28"/>
      <c r="BW156" s="28"/>
      <c r="BX156" s="28"/>
      <c r="BY156" s="28"/>
      <c r="BZ156" s="28"/>
      <c r="CA156" s="11"/>
      <c r="CB156" s="11"/>
      <c r="CC156" s="11"/>
      <c r="CD156" s="11"/>
      <c r="CE156" s="11"/>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row>
    <row r="157" spans="1:144" ht="12.75" customHeight="1">
      <c r="A157" s="11"/>
      <c r="B157" s="11"/>
      <c r="C157" s="11"/>
      <c r="D157" s="11"/>
      <c r="E157" s="11"/>
      <c r="F157" s="11"/>
      <c r="G157" s="11"/>
      <c r="H157" s="11"/>
      <c r="I157" s="28"/>
      <c r="J157" s="28"/>
      <c r="K157" s="28"/>
      <c r="L157" s="28"/>
      <c r="M157" s="28"/>
      <c r="N157" s="28"/>
      <c r="O157" s="28"/>
      <c r="P157" s="28"/>
      <c r="Q157" s="28"/>
      <c r="R157" s="28"/>
      <c r="S157" s="28"/>
      <c r="T157" s="28"/>
      <c r="U157" s="28"/>
      <c r="V157" s="28"/>
      <c r="W157" s="28"/>
      <c r="X157" s="28"/>
      <c r="Y157" s="28"/>
      <c r="Z157" s="28"/>
      <c r="AA157" s="28"/>
      <c r="AB157" s="11"/>
      <c r="AC157" s="11"/>
      <c r="AD157" s="11"/>
      <c r="AE157" s="11"/>
      <c r="AF157" s="11"/>
      <c r="AG157" s="11"/>
      <c r="AH157" s="28"/>
      <c r="AI157" s="28"/>
      <c r="AJ157" s="28"/>
      <c r="AK157" s="28"/>
      <c r="AL157" s="28"/>
      <c r="AM157" s="28"/>
      <c r="AN157" s="28"/>
      <c r="AO157" s="28"/>
      <c r="AP157" s="28"/>
      <c r="AQ157" s="28"/>
      <c r="AR157" s="28"/>
      <c r="AS157" s="28"/>
      <c r="AT157" s="28"/>
      <c r="AU157" s="28"/>
      <c r="AV157" s="28"/>
      <c r="AW157" s="28"/>
      <c r="AX157" s="28"/>
      <c r="AY157" s="28"/>
      <c r="AZ157" s="28"/>
      <c r="BA157" s="11"/>
      <c r="BB157" s="11"/>
      <c r="BC157" s="11"/>
      <c r="BD157" s="11"/>
      <c r="BE157" s="11"/>
      <c r="BF157" s="11"/>
      <c r="BG157" s="11"/>
      <c r="BH157" s="11"/>
      <c r="BI157" s="11"/>
      <c r="BJ157" s="11"/>
      <c r="BK157" s="11"/>
      <c r="BL157" s="11"/>
      <c r="BM157" s="11"/>
      <c r="BN157" s="11"/>
      <c r="BO157" s="11"/>
      <c r="BP157" s="11"/>
      <c r="BQ157" s="28"/>
      <c r="BR157" s="28"/>
      <c r="BS157" s="28"/>
      <c r="BT157" s="28"/>
      <c r="BU157" s="28"/>
      <c r="BV157" s="28"/>
      <c r="BW157" s="28"/>
      <c r="BX157" s="28"/>
      <c r="BY157" s="28"/>
      <c r="BZ157" s="28"/>
      <c r="CA157" s="11"/>
      <c r="CB157" s="11"/>
      <c r="CC157" s="11"/>
      <c r="CD157" s="11"/>
      <c r="CE157" s="11"/>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row>
    <row r="158" spans="1:144" ht="12.75" customHeight="1">
      <c r="A158" s="11"/>
      <c r="B158" s="11"/>
      <c r="C158" s="11"/>
      <c r="D158" s="11"/>
      <c r="E158" s="11"/>
      <c r="F158" s="11"/>
      <c r="G158" s="11"/>
      <c r="H158" s="11"/>
      <c r="I158" s="28"/>
      <c r="J158" s="28"/>
      <c r="K158" s="28"/>
      <c r="L158" s="28"/>
      <c r="M158" s="28"/>
      <c r="N158" s="28"/>
      <c r="O158" s="28"/>
      <c r="P158" s="28"/>
      <c r="Q158" s="28"/>
      <c r="R158" s="28"/>
      <c r="S158" s="28"/>
      <c r="T158" s="28"/>
      <c r="U158" s="28"/>
      <c r="V158" s="28"/>
      <c r="W158" s="28"/>
      <c r="X158" s="28"/>
      <c r="Y158" s="28"/>
      <c r="Z158" s="28"/>
      <c r="AA158" s="28"/>
      <c r="AB158" s="11"/>
      <c r="AC158" s="11"/>
      <c r="AD158" s="11"/>
      <c r="AE158" s="11"/>
      <c r="AF158" s="11"/>
      <c r="AG158" s="11"/>
      <c r="AH158" s="28"/>
      <c r="AI158" s="28"/>
      <c r="AJ158" s="28"/>
      <c r="AK158" s="28"/>
      <c r="AL158" s="28"/>
      <c r="AM158" s="28"/>
      <c r="AN158" s="28"/>
      <c r="AO158" s="28"/>
      <c r="AP158" s="28"/>
      <c r="AQ158" s="28"/>
      <c r="AR158" s="28"/>
      <c r="AS158" s="28"/>
      <c r="AT158" s="28"/>
      <c r="AU158" s="28"/>
      <c r="AV158" s="28"/>
      <c r="AW158" s="28"/>
      <c r="AX158" s="28"/>
      <c r="AY158" s="28"/>
      <c r="AZ158" s="28"/>
      <c r="BA158" s="11"/>
      <c r="BB158" s="11"/>
      <c r="BC158" s="11"/>
      <c r="BD158" s="11"/>
      <c r="BE158" s="11"/>
      <c r="BF158" s="11"/>
      <c r="BG158" s="11"/>
      <c r="BH158" s="11"/>
      <c r="BI158" s="11"/>
      <c r="BJ158" s="11"/>
      <c r="BK158" s="11"/>
      <c r="BL158" s="11"/>
      <c r="BM158" s="11"/>
      <c r="BN158" s="11"/>
      <c r="BO158" s="11"/>
      <c r="BP158" s="11"/>
      <c r="BQ158" s="28"/>
      <c r="BR158" s="28"/>
      <c r="BS158" s="28"/>
      <c r="BT158" s="28"/>
      <c r="BU158" s="28"/>
      <c r="BV158" s="28"/>
      <c r="BW158" s="28"/>
      <c r="BX158" s="28"/>
      <c r="BY158" s="28"/>
      <c r="BZ158" s="28"/>
      <c r="CA158" s="11"/>
      <c r="CB158" s="11"/>
      <c r="CC158" s="11"/>
      <c r="CD158" s="11"/>
      <c r="CE158" s="11"/>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row>
    <row r="159" spans="1:144" ht="12.75" customHeight="1">
      <c r="A159" s="11"/>
      <c r="B159" s="11"/>
      <c r="C159" s="11"/>
      <c r="D159" s="11"/>
      <c r="E159" s="11"/>
      <c r="F159" s="11"/>
      <c r="G159" s="11"/>
      <c r="H159" s="11"/>
      <c r="I159" s="28"/>
      <c r="J159" s="28"/>
      <c r="K159" s="28"/>
      <c r="L159" s="28"/>
      <c r="M159" s="28"/>
      <c r="N159" s="28"/>
      <c r="O159" s="28"/>
      <c r="P159" s="28"/>
      <c r="Q159" s="28"/>
      <c r="R159" s="28"/>
      <c r="S159" s="28"/>
      <c r="T159" s="28"/>
      <c r="U159" s="28"/>
      <c r="V159" s="28"/>
      <c r="W159" s="28"/>
      <c r="X159" s="28"/>
      <c r="Y159" s="28"/>
      <c r="Z159" s="28"/>
      <c r="AA159" s="28"/>
      <c r="AB159" s="11"/>
      <c r="AC159" s="11"/>
      <c r="AD159" s="11"/>
      <c r="AE159" s="11"/>
      <c r="AF159" s="11"/>
      <c r="AG159" s="11"/>
      <c r="AH159" s="28"/>
      <c r="AI159" s="28"/>
      <c r="AJ159" s="28"/>
      <c r="AK159" s="28"/>
      <c r="AL159" s="28"/>
      <c r="AM159" s="28"/>
      <c r="AN159" s="28"/>
      <c r="AO159" s="28"/>
      <c r="AP159" s="28"/>
      <c r="AQ159" s="28"/>
      <c r="AR159" s="28"/>
      <c r="AS159" s="28"/>
      <c r="AT159" s="28"/>
      <c r="AU159" s="28"/>
      <c r="AV159" s="28"/>
      <c r="AW159" s="28"/>
      <c r="AX159" s="28"/>
      <c r="AY159" s="28"/>
      <c r="AZ159" s="28"/>
      <c r="BA159" s="11"/>
      <c r="BB159" s="11"/>
      <c r="BC159" s="11"/>
      <c r="BD159" s="11"/>
      <c r="BE159" s="11"/>
      <c r="BF159" s="11"/>
      <c r="BG159" s="11"/>
      <c r="BH159" s="11"/>
      <c r="BI159" s="11"/>
      <c r="BJ159" s="11"/>
      <c r="BK159" s="11"/>
      <c r="BL159" s="11"/>
      <c r="BM159" s="11"/>
      <c r="BN159" s="11"/>
      <c r="BO159" s="11"/>
      <c r="BP159" s="11"/>
      <c r="BQ159" s="28"/>
      <c r="BR159" s="28"/>
      <c r="BS159" s="28"/>
      <c r="BT159" s="28"/>
      <c r="BU159" s="28"/>
      <c r="BV159" s="28"/>
      <c r="BW159" s="28"/>
      <c r="BX159" s="28"/>
      <c r="BY159" s="28"/>
      <c r="BZ159" s="28"/>
      <c r="CA159" s="11"/>
      <c r="CB159" s="11"/>
      <c r="CC159" s="11"/>
      <c r="CD159" s="11"/>
      <c r="CE159" s="11"/>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row>
    <row r="160" spans="1:144" ht="12.75" customHeight="1">
      <c r="A160" s="11"/>
      <c r="B160" s="11"/>
      <c r="C160" s="11"/>
      <c r="D160" s="11"/>
      <c r="E160" s="11"/>
      <c r="F160" s="11"/>
      <c r="G160" s="11"/>
      <c r="H160" s="11"/>
      <c r="I160" s="28"/>
      <c r="J160" s="28"/>
      <c r="K160" s="28"/>
      <c r="L160" s="28"/>
      <c r="M160" s="28"/>
      <c r="N160" s="28"/>
      <c r="O160" s="28"/>
      <c r="P160" s="28"/>
      <c r="Q160" s="28"/>
      <c r="R160" s="28"/>
      <c r="S160" s="28"/>
      <c r="T160" s="28"/>
      <c r="U160" s="28"/>
      <c r="V160" s="28"/>
      <c r="W160" s="28"/>
      <c r="X160" s="28"/>
      <c r="Y160" s="28"/>
      <c r="Z160" s="28"/>
      <c r="AA160" s="28"/>
      <c r="AB160" s="11"/>
      <c r="AC160" s="11"/>
      <c r="AD160" s="11"/>
      <c r="AE160" s="11"/>
      <c r="AF160" s="11"/>
      <c r="AG160" s="11"/>
      <c r="AH160" s="28"/>
      <c r="AI160" s="28"/>
      <c r="AJ160" s="28"/>
      <c r="AK160" s="28"/>
      <c r="AL160" s="28"/>
      <c r="AM160" s="28"/>
      <c r="AN160" s="28"/>
      <c r="AO160" s="28"/>
      <c r="AP160" s="28"/>
      <c r="AQ160" s="28"/>
      <c r="AR160" s="28"/>
      <c r="AS160" s="28"/>
      <c r="AT160" s="28"/>
      <c r="AU160" s="28"/>
      <c r="AV160" s="28"/>
      <c r="AW160" s="28"/>
      <c r="AX160" s="28"/>
      <c r="AY160" s="28"/>
      <c r="AZ160" s="28"/>
      <c r="BA160" s="11"/>
      <c r="BB160" s="11"/>
      <c r="BC160" s="11"/>
      <c r="BD160" s="11"/>
      <c r="BE160" s="11"/>
      <c r="BF160" s="11"/>
      <c r="BG160" s="11"/>
      <c r="BH160" s="11"/>
      <c r="BI160" s="11"/>
      <c r="BJ160" s="11"/>
      <c r="BK160" s="11"/>
      <c r="BL160" s="11"/>
      <c r="BM160" s="11"/>
      <c r="BN160" s="11"/>
      <c r="BO160" s="11"/>
      <c r="BP160" s="11"/>
      <c r="BQ160" s="28"/>
      <c r="BR160" s="28"/>
      <c r="BS160" s="28"/>
      <c r="BT160" s="28"/>
      <c r="BU160" s="28"/>
      <c r="BV160" s="28"/>
      <c r="BW160" s="28"/>
      <c r="BX160" s="28"/>
      <c r="BY160" s="28"/>
      <c r="BZ160" s="28"/>
      <c r="CA160" s="11"/>
      <c r="CB160" s="11"/>
      <c r="CC160" s="11"/>
      <c r="CD160" s="11"/>
      <c r="CE160" s="11"/>
      <c r="CF160" s="28"/>
      <c r="CG160" s="28"/>
      <c r="CH160" s="28"/>
      <c r="CI160" s="28"/>
      <c r="CJ160" s="28"/>
      <c r="CK160" s="28"/>
      <c r="CL160" s="28"/>
      <c r="CM160" s="28"/>
      <c r="CN160" s="28"/>
      <c r="CO160" s="28"/>
      <c r="CP160" s="28"/>
      <c r="CQ160" s="28"/>
      <c r="CR160" s="28"/>
      <c r="CS160" s="28"/>
      <c r="CT160" s="28"/>
      <c r="CU160" s="28"/>
      <c r="CV160" s="28"/>
      <c r="CW160" s="28"/>
      <c r="CX160" s="28"/>
      <c r="CY160" s="28"/>
      <c r="CZ160" s="28"/>
      <c r="DA160" s="28"/>
      <c r="DB160" s="28"/>
      <c r="DC160" s="28"/>
      <c r="DD160" s="28"/>
      <c r="DE160" s="28"/>
      <c r="DF160" s="28"/>
      <c r="DG160" s="28"/>
      <c r="DH160" s="28"/>
      <c r="DI160" s="28"/>
      <c r="DJ160" s="28"/>
      <c r="DK160" s="28"/>
      <c r="DL160" s="28"/>
      <c r="DM160" s="28"/>
      <c r="DN160" s="28"/>
      <c r="DO160" s="28"/>
      <c r="DP160" s="28"/>
      <c r="DQ160" s="28"/>
      <c r="DR160" s="28"/>
      <c r="DS160" s="28"/>
      <c r="DT160" s="28"/>
      <c r="DU160" s="28"/>
      <c r="DV160" s="28"/>
      <c r="DW160" s="28"/>
      <c r="DX160" s="28"/>
      <c r="DY160" s="28"/>
      <c r="DZ160" s="28"/>
      <c r="EA160" s="28"/>
      <c r="EB160" s="28"/>
      <c r="EC160" s="28"/>
      <c r="ED160" s="28"/>
      <c r="EE160" s="28"/>
      <c r="EF160" s="28"/>
      <c r="EG160" s="28"/>
      <c r="EH160" s="28"/>
      <c r="EI160" s="28"/>
      <c r="EJ160" s="28"/>
      <c r="EK160" s="28"/>
      <c r="EL160" s="28"/>
      <c r="EM160" s="28"/>
      <c r="EN160" s="28"/>
    </row>
    <row r="161" spans="1:144" ht="12.75" customHeight="1">
      <c r="A161" s="11"/>
      <c r="B161" s="11"/>
      <c r="C161" s="11"/>
      <c r="D161" s="11"/>
      <c r="E161" s="11"/>
      <c r="F161" s="11"/>
      <c r="G161" s="11"/>
      <c r="H161" s="11"/>
      <c r="I161" s="28"/>
      <c r="J161" s="28"/>
      <c r="K161" s="28"/>
      <c r="L161" s="28"/>
      <c r="M161" s="28"/>
      <c r="N161" s="28"/>
      <c r="O161" s="28"/>
      <c r="P161" s="28"/>
      <c r="Q161" s="28"/>
      <c r="R161" s="28"/>
      <c r="S161" s="28"/>
      <c r="T161" s="28"/>
      <c r="U161" s="28"/>
      <c r="V161" s="28"/>
      <c r="W161" s="28"/>
      <c r="X161" s="28"/>
      <c r="Y161" s="28"/>
      <c r="Z161" s="28"/>
      <c r="AA161" s="28"/>
      <c r="AB161" s="11"/>
      <c r="AC161" s="11"/>
      <c r="AD161" s="11"/>
      <c r="AE161" s="11"/>
      <c r="AF161" s="11"/>
      <c r="AG161" s="11"/>
      <c r="AH161" s="28"/>
      <c r="AI161" s="28"/>
      <c r="AJ161" s="28"/>
      <c r="AK161" s="28"/>
      <c r="AL161" s="28"/>
      <c r="AM161" s="28"/>
      <c r="AN161" s="28"/>
      <c r="AO161" s="28"/>
      <c r="AP161" s="28"/>
      <c r="AQ161" s="28"/>
      <c r="AR161" s="28"/>
      <c r="AS161" s="28"/>
      <c r="AT161" s="28"/>
      <c r="AU161" s="28"/>
      <c r="AV161" s="28"/>
      <c r="AW161" s="28"/>
      <c r="AX161" s="28"/>
      <c r="AY161" s="28"/>
      <c r="AZ161" s="28"/>
      <c r="BA161" s="11"/>
      <c r="BB161" s="11"/>
      <c r="BC161" s="11"/>
      <c r="BD161" s="11"/>
      <c r="BE161" s="11"/>
      <c r="BF161" s="11"/>
      <c r="BG161" s="11"/>
      <c r="BH161" s="11"/>
      <c r="BI161" s="11"/>
      <c r="BJ161" s="11"/>
      <c r="BK161" s="11"/>
      <c r="BL161" s="11"/>
      <c r="BM161" s="11"/>
      <c r="BN161" s="11"/>
      <c r="BO161" s="11"/>
      <c r="BP161" s="11"/>
      <c r="BQ161" s="28"/>
      <c r="BR161" s="28"/>
      <c r="BS161" s="28"/>
      <c r="BT161" s="28"/>
      <c r="BU161" s="28"/>
      <c r="BV161" s="28"/>
      <c r="BW161" s="28"/>
      <c r="BX161" s="28"/>
      <c r="BY161" s="28"/>
      <c r="BZ161" s="28"/>
      <c r="CA161" s="11"/>
      <c r="CB161" s="11"/>
      <c r="CC161" s="11"/>
      <c r="CD161" s="11"/>
      <c r="CE161" s="11"/>
      <c r="CF161" s="28"/>
      <c r="CG161" s="28"/>
      <c r="CH161" s="28"/>
      <c r="CI161" s="28"/>
      <c r="CJ161" s="28"/>
      <c r="CK161" s="28"/>
      <c r="CL161" s="28"/>
      <c r="CM161" s="28"/>
      <c r="CN161" s="28"/>
      <c r="CO161" s="28"/>
      <c r="CP161" s="28"/>
      <c r="CQ161" s="28"/>
      <c r="CR161" s="28"/>
      <c r="CS161" s="28"/>
      <c r="CT161" s="28"/>
      <c r="CU161" s="28"/>
      <c r="CV161" s="28"/>
      <c r="CW161" s="28"/>
      <c r="CX161" s="28"/>
      <c r="CY161" s="28"/>
      <c r="CZ161" s="28"/>
      <c r="DA161" s="28"/>
      <c r="DB161" s="28"/>
      <c r="DC161" s="28"/>
      <c r="DD161" s="28"/>
      <c r="DE161" s="28"/>
      <c r="DF161" s="28"/>
      <c r="DG161" s="28"/>
      <c r="DH161" s="28"/>
      <c r="DI161" s="28"/>
      <c r="DJ161" s="28"/>
      <c r="DK161" s="28"/>
      <c r="DL161" s="28"/>
      <c r="DM161" s="28"/>
      <c r="DN161" s="28"/>
      <c r="DO161" s="28"/>
      <c r="DP161" s="28"/>
      <c r="DQ161" s="28"/>
      <c r="DR161" s="28"/>
      <c r="DS161" s="28"/>
      <c r="DT161" s="28"/>
      <c r="DU161" s="28"/>
      <c r="DV161" s="28"/>
      <c r="DW161" s="28"/>
      <c r="DX161" s="28"/>
      <c r="DY161" s="28"/>
      <c r="DZ161" s="28"/>
      <c r="EA161" s="28"/>
      <c r="EB161" s="28"/>
      <c r="EC161" s="28"/>
      <c r="ED161" s="28"/>
      <c r="EE161" s="28"/>
      <c r="EF161" s="28"/>
      <c r="EG161" s="28"/>
      <c r="EH161" s="28"/>
      <c r="EI161" s="28"/>
      <c r="EJ161" s="28"/>
      <c r="EK161" s="28"/>
      <c r="EL161" s="28"/>
      <c r="EM161" s="28"/>
      <c r="EN161" s="28"/>
    </row>
    <row r="162" spans="1:144" ht="12.75" customHeight="1">
      <c r="A162" s="11"/>
      <c r="B162" s="11"/>
      <c r="C162" s="11"/>
      <c r="D162" s="11"/>
      <c r="E162" s="11"/>
      <c r="F162" s="11"/>
      <c r="G162" s="11"/>
      <c r="H162" s="11"/>
      <c r="I162" s="28"/>
      <c r="J162" s="28"/>
      <c r="K162" s="28"/>
      <c r="L162" s="28"/>
      <c r="M162" s="28"/>
      <c r="N162" s="28"/>
      <c r="O162" s="28"/>
      <c r="P162" s="28"/>
      <c r="Q162" s="28"/>
      <c r="R162" s="28"/>
      <c r="S162" s="28"/>
      <c r="T162" s="28"/>
      <c r="U162" s="28"/>
      <c r="V162" s="28"/>
      <c r="W162" s="28"/>
      <c r="X162" s="28"/>
      <c r="Y162" s="28"/>
      <c r="Z162" s="28"/>
      <c r="AA162" s="28"/>
      <c r="AB162" s="11"/>
      <c r="AC162" s="11"/>
      <c r="AD162" s="11"/>
      <c r="AE162" s="11"/>
      <c r="AF162" s="11"/>
      <c r="AG162" s="11"/>
      <c r="AH162" s="28"/>
      <c r="AI162" s="28"/>
      <c r="AJ162" s="28"/>
      <c r="AK162" s="28"/>
      <c r="AL162" s="28"/>
      <c r="AM162" s="28"/>
      <c r="AN162" s="28"/>
      <c r="AO162" s="28"/>
      <c r="AP162" s="28"/>
      <c r="AQ162" s="28"/>
      <c r="AR162" s="28"/>
      <c r="AS162" s="28"/>
      <c r="AT162" s="28"/>
      <c r="AU162" s="28"/>
      <c r="AV162" s="28"/>
      <c r="AW162" s="28"/>
      <c r="AX162" s="28"/>
      <c r="AY162" s="28"/>
      <c r="AZ162" s="28"/>
      <c r="BA162" s="11"/>
      <c r="BB162" s="11"/>
      <c r="BC162" s="11"/>
      <c r="BD162" s="11"/>
      <c r="BE162" s="11"/>
      <c r="BF162" s="11"/>
      <c r="BG162" s="11"/>
      <c r="BH162" s="11"/>
      <c r="BI162" s="11"/>
      <c r="BJ162" s="11"/>
      <c r="BK162" s="11"/>
      <c r="BL162" s="11"/>
      <c r="BM162" s="11"/>
      <c r="BN162" s="11"/>
      <c r="BO162" s="11"/>
      <c r="BP162" s="11"/>
      <c r="BQ162" s="28"/>
      <c r="BR162" s="28"/>
      <c r="BS162" s="28"/>
      <c r="BT162" s="28"/>
      <c r="BU162" s="28"/>
      <c r="BV162" s="28"/>
      <c r="BW162" s="28"/>
      <c r="BX162" s="28"/>
      <c r="BY162" s="28"/>
      <c r="BZ162" s="28"/>
      <c r="CA162" s="11"/>
      <c r="CB162" s="11"/>
      <c r="CC162" s="11"/>
      <c r="CD162" s="11"/>
      <c r="CE162" s="11"/>
      <c r="CF162" s="28"/>
      <c r="CG162" s="28"/>
      <c r="CH162" s="28"/>
      <c r="CI162" s="28"/>
      <c r="CJ162" s="28"/>
      <c r="CK162" s="28"/>
      <c r="CL162" s="28"/>
      <c r="CM162" s="28"/>
      <c r="CN162" s="28"/>
      <c r="CO162" s="28"/>
      <c r="CP162" s="28"/>
      <c r="CQ162" s="28"/>
      <c r="CR162" s="28"/>
      <c r="CS162" s="28"/>
      <c r="CT162" s="28"/>
      <c r="CU162" s="28"/>
      <c r="CV162" s="28"/>
      <c r="CW162" s="28"/>
      <c r="CX162" s="28"/>
      <c r="CY162" s="28"/>
      <c r="CZ162" s="28"/>
      <c r="DA162" s="28"/>
      <c r="DB162" s="28"/>
      <c r="DC162" s="28"/>
      <c r="DD162" s="28"/>
      <c r="DE162" s="28"/>
      <c r="DF162" s="28"/>
      <c r="DG162" s="28"/>
      <c r="DH162" s="28"/>
      <c r="DI162" s="28"/>
      <c r="DJ162" s="28"/>
      <c r="DK162" s="28"/>
      <c r="DL162" s="28"/>
      <c r="DM162" s="28"/>
      <c r="DN162" s="28"/>
      <c r="DO162" s="28"/>
      <c r="DP162" s="28"/>
      <c r="DQ162" s="28"/>
      <c r="DR162" s="28"/>
      <c r="DS162" s="28"/>
      <c r="DT162" s="28"/>
      <c r="DU162" s="28"/>
      <c r="DV162" s="28"/>
      <c r="DW162" s="28"/>
      <c r="DX162" s="28"/>
      <c r="DY162" s="28"/>
      <c r="DZ162" s="28"/>
      <c r="EA162" s="28"/>
      <c r="EB162" s="28"/>
      <c r="EC162" s="28"/>
      <c r="ED162" s="28"/>
      <c r="EE162" s="28"/>
      <c r="EF162" s="28"/>
      <c r="EG162" s="28"/>
      <c r="EH162" s="28"/>
      <c r="EI162" s="28"/>
      <c r="EJ162" s="28"/>
      <c r="EK162" s="28"/>
      <c r="EL162" s="28"/>
      <c r="EM162" s="28"/>
      <c r="EN162" s="28"/>
    </row>
    <row r="163" spans="1:144" ht="12.75" customHeight="1">
      <c r="A163" s="11"/>
      <c r="B163" s="11"/>
      <c r="C163" s="11"/>
      <c r="D163" s="11"/>
      <c r="E163" s="11"/>
      <c r="F163" s="11"/>
      <c r="G163" s="11"/>
      <c r="H163" s="11"/>
      <c r="I163" s="28"/>
      <c r="J163" s="28"/>
      <c r="K163" s="28"/>
      <c r="L163" s="28"/>
      <c r="M163" s="28"/>
      <c r="N163" s="28"/>
      <c r="O163" s="28"/>
      <c r="P163" s="28"/>
      <c r="Q163" s="28"/>
      <c r="R163" s="28"/>
      <c r="S163" s="28"/>
      <c r="T163" s="28"/>
      <c r="U163" s="28"/>
      <c r="V163" s="28"/>
      <c r="W163" s="28"/>
      <c r="X163" s="28"/>
      <c r="Y163" s="28"/>
      <c r="Z163" s="28"/>
      <c r="AA163" s="28"/>
      <c r="AB163" s="11"/>
      <c r="AC163" s="11"/>
      <c r="AD163" s="11"/>
      <c r="AE163" s="11"/>
      <c r="AF163" s="11"/>
      <c r="AG163" s="11"/>
      <c r="AH163" s="28"/>
      <c r="AI163" s="28"/>
      <c r="AJ163" s="28"/>
      <c r="AK163" s="28"/>
      <c r="AL163" s="28"/>
      <c r="AM163" s="28"/>
      <c r="AN163" s="28"/>
      <c r="AO163" s="28"/>
      <c r="AP163" s="28"/>
      <c r="AQ163" s="28"/>
      <c r="AR163" s="28"/>
      <c r="AS163" s="28"/>
      <c r="AT163" s="28"/>
      <c r="AU163" s="28"/>
      <c r="AV163" s="28"/>
      <c r="AW163" s="28"/>
      <c r="AX163" s="28"/>
      <c r="AY163" s="28"/>
      <c r="AZ163" s="28"/>
      <c r="BA163" s="11"/>
      <c r="BB163" s="11"/>
      <c r="BC163" s="11"/>
      <c r="BD163" s="11"/>
      <c r="BE163" s="11"/>
      <c r="BF163" s="11"/>
      <c r="BG163" s="11"/>
      <c r="BH163" s="11"/>
      <c r="BI163" s="11"/>
      <c r="BJ163" s="11"/>
      <c r="BK163" s="11"/>
      <c r="BL163" s="11"/>
      <c r="BM163" s="11"/>
      <c r="BN163" s="11"/>
      <c r="BO163" s="11"/>
      <c r="BP163" s="11"/>
      <c r="BQ163" s="28"/>
      <c r="BR163" s="28"/>
      <c r="BS163" s="28"/>
      <c r="BT163" s="28"/>
      <c r="BU163" s="28"/>
      <c r="BV163" s="28"/>
      <c r="BW163" s="28"/>
      <c r="BX163" s="28"/>
      <c r="BY163" s="28"/>
      <c r="BZ163" s="28"/>
      <c r="CA163" s="11"/>
      <c r="CB163" s="11"/>
      <c r="CC163" s="11"/>
      <c r="CD163" s="11"/>
      <c r="CE163" s="11"/>
      <c r="CF163" s="28"/>
      <c r="CG163" s="28"/>
      <c r="CH163" s="28"/>
      <c r="CI163" s="28"/>
      <c r="CJ163" s="28"/>
      <c r="CK163" s="28"/>
      <c r="CL163" s="28"/>
      <c r="CM163" s="28"/>
      <c r="CN163" s="28"/>
      <c r="CO163" s="28"/>
      <c r="CP163" s="28"/>
      <c r="CQ163" s="28"/>
      <c r="CR163" s="28"/>
      <c r="CS163" s="28"/>
      <c r="CT163" s="28"/>
      <c r="CU163" s="28"/>
      <c r="CV163" s="28"/>
      <c r="CW163" s="28"/>
      <c r="CX163" s="28"/>
      <c r="CY163" s="28"/>
      <c r="CZ163" s="28"/>
      <c r="DA163" s="28"/>
      <c r="DB163" s="28"/>
      <c r="DC163" s="28"/>
      <c r="DD163" s="28"/>
      <c r="DE163" s="28"/>
      <c r="DF163" s="28"/>
      <c r="DG163" s="28"/>
      <c r="DH163" s="28"/>
      <c r="DI163" s="28"/>
      <c r="DJ163" s="28"/>
      <c r="DK163" s="28"/>
      <c r="DL163" s="28"/>
      <c r="DM163" s="28"/>
      <c r="DN163" s="28"/>
      <c r="DO163" s="28"/>
      <c r="DP163" s="28"/>
      <c r="DQ163" s="28"/>
      <c r="DR163" s="28"/>
      <c r="DS163" s="28"/>
      <c r="DT163" s="28"/>
      <c r="DU163" s="28"/>
      <c r="DV163" s="28"/>
      <c r="DW163" s="28"/>
      <c r="DX163" s="28"/>
      <c r="DY163" s="28"/>
      <c r="DZ163" s="28"/>
      <c r="EA163" s="28"/>
      <c r="EB163" s="28"/>
      <c r="EC163" s="28"/>
      <c r="ED163" s="28"/>
      <c r="EE163" s="28"/>
      <c r="EF163" s="28"/>
      <c r="EG163" s="28"/>
      <c r="EH163" s="28"/>
      <c r="EI163" s="28"/>
      <c r="EJ163" s="28"/>
      <c r="EK163" s="28"/>
      <c r="EL163" s="28"/>
      <c r="EM163" s="28"/>
      <c r="EN163" s="28"/>
    </row>
    <row r="164" spans="1:144" ht="12.75" customHeight="1">
      <c r="A164" s="11"/>
      <c r="B164" s="11"/>
      <c r="C164" s="11"/>
      <c r="D164" s="11"/>
      <c r="E164" s="11"/>
      <c r="F164" s="11"/>
      <c r="G164" s="11"/>
      <c r="H164" s="11"/>
      <c r="I164" s="28"/>
      <c r="J164" s="28"/>
      <c r="K164" s="28"/>
      <c r="L164" s="28"/>
      <c r="M164" s="28"/>
      <c r="N164" s="28"/>
      <c r="O164" s="28"/>
      <c r="P164" s="28"/>
      <c r="Q164" s="28"/>
      <c r="R164" s="28"/>
      <c r="S164" s="28"/>
      <c r="T164" s="28"/>
      <c r="U164" s="28"/>
      <c r="V164" s="28"/>
      <c r="W164" s="28"/>
      <c r="X164" s="28"/>
      <c r="Y164" s="28"/>
      <c r="Z164" s="28"/>
      <c r="AA164" s="28"/>
      <c r="AB164" s="11"/>
      <c r="AC164" s="11"/>
      <c r="AD164" s="11"/>
      <c r="AE164" s="11"/>
      <c r="AF164" s="11"/>
      <c r="AG164" s="11"/>
      <c r="AH164" s="28"/>
      <c r="AI164" s="28"/>
      <c r="AJ164" s="28"/>
      <c r="AK164" s="28"/>
      <c r="AL164" s="28"/>
      <c r="AM164" s="28"/>
      <c r="AN164" s="28"/>
      <c r="AO164" s="28"/>
      <c r="AP164" s="28"/>
      <c r="AQ164" s="28"/>
      <c r="AR164" s="28"/>
      <c r="AS164" s="28"/>
      <c r="AT164" s="28"/>
      <c r="AU164" s="28"/>
      <c r="AV164" s="28"/>
      <c r="AW164" s="28"/>
      <c r="AX164" s="28"/>
      <c r="AY164" s="28"/>
      <c r="AZ164" s="28"/>
      <c r="BA164" s="11"/>
      <c r="BB164" s="11"/>
      <c r="BC164" s="11"/>
      <c r="BD164" s="11"/>
      <c r="BE164" s="11"/>
      <c r="BF164" s="11"/>
      <c r="BG164" s="11"/>
      <c r="BH164" s="11"/>
      <c r="BI164" s="11"/>
      <c r="BJ164" s="11"/>
      <c r="BK164" s="11"/>
      <c r="BL164" s="11"/>
      <c r="BM164" s="11"/>
      <c r="BN164" s="11"/>
      <c r="BO164" s="11"/>
      <c r="BP164" s="11"/>
      <c r="BQ164" s="28"/>
      <c r="BR164" s="28"/>
      <c r="BS164" s="28"/>
      <c r="BT164" s="28"/>
      <c r="BU164" s="28"/>
      <c r="BV164" s="28"/>
      <c r="BW164" s="28"/>
      <c r="BX164" s="28"/>
      <c r="BY164" s="28"/>
      <c r="BZ164" s="28"/>
      <c r="CA164" s="11"/>
      <c r="CB164" s="11"/>
      <c r="CC164" s="11"/>
      <c r="CD164" s="11"/>
      <c r="CE164" s="11"/>
      <c r="CF164" s="28"/>
      <c r="CG164" s="28"/>
      <c r="CH164" s="28"/>
      <c r="CI164" s="28"/>
      <c r="CJ164" s="28"/>
      <c r="CK164" s="28"/>
      <c r="CL164" s="28"/>
      <c r="CM164" s="28"/>
      <c r="CN164" s="28"/>
      <c r="CO164" s="28"/>
      <c r="CP164" s="28"/>
      <c r="CQ164" s="28"/>
      <c r="CR164" s="28"/>
      <c r="CS164" s="28"/>
      <c r="CT164" s="28"/>
      <c r="CU164" s="28"/>
      <c r="CV164" s="28"/>
      <c r="CW164" s="28"/>
      <c r="CX164" s="28"/>
      <c r="CY164" s="28"/>
      <c r="CZ164" s="28"/>
      <c r="DA164" s="28"/>
      <c r="DB164" s="28"/>
      <c r="DC164" s="28"/>
      <c r="DD164" s="28"/>
      <c r="DE164" s="28"/>
      <c r="DF164" s="28"/>
      <c r="DG164" s="28"/>
      <c r="DH164" s="28"/>
      <c r="DI164" s="28"/>
      <c r="DJ164" s="28"/>
      <c r="DK164" s="28"/>
      <c r="DL164" s="28"/>
      <c r="DM164" s="28"/>
      <c r="DN164" s="28"/>
      <c r="DO164" s="28"/>
      <c r="DP164" s="28"/>
      <c r="DQ164" s="28"/>
      <c r="DR164" s="28"/>
      <c r="DS164" s="28"/>
      <c r="DT164" s="28"/>
      <c r="DU164" s="28"/>
      <c r="DV164" s="28"/>
      <c r="DW164" s="28"/>
      <c r="DX164" s="28"/>
      <c r="DY164" s="28"/>
      <c r="DZ164" s="28"/>
      <c r="EA164" s="28"/>
      <c r="EB164" s="28"/>
      <c r="EC164" s="28"/>
      <c r="ED164" s="28"/>
      <c r="EE164" s="28"/>
      <c r="EF164" s="28"/>
      <c r="EG164" s="28"/>
      <c r="EH164" s="28"/>
      <c r="EI164" s="28"/>
      <c r="EJ164" s="28"/>
      <c r="EK164" s="28"/>
      <c r="EL164" s="28"/>
      <c r="EM164" s="28"/>
      <c r="EN164" s="28"/>
    </row>
    <row r="165" spans="1:144">
      <c r="A165" s="11"/>
      <c r="B165" s="11"/>
      <c r="C165" s="11"/>
      <c r="D165" s="11"/>
      <c r="E165" s="11"/>
      <c r="F165" s="11"/>
      <c r="G165" s="11"/>
      <c r="H165" s="11"/>
      <c r="I165" s="28"/>
      <c r="J165" s="28"/>
      <c r="K165" s="28"/>
      <c r="L165" s="28"/>
      <c r="M165" s="28"/>
      <c r="N165" s="28"/>
      <c r="O165" s="28"/>
      <c r="P165" s="28"/>
      <c r="Q165" s="28"/>
      <c r="R165" s="28"/>
      <c r="S165" s="28"/>
      <c r="T165" s="28"/>
      <c r="U165" s="28"/>
      <c r="V165" s="28"/>
      <c r="W165" s="28"/>
      <c r="X165" s="28"/>
      <c r="Y165" s="28"/>
      <c r="Z165" s="28"/>
      <c r="AA165" s="28"/>
      <c r="AB165" s="11"/>
      <c r="AC165" s="11"/>
      <c r="AD165" s="11"/>
      <c r="AE165" s="11"/>
      <c r="AF165" s="11"/>
      <c r="AG165" s="11"/>
      <c r="AH165" s="28"/>
      <c r="AI165" s="28"/>
      <c r="AJ165" s="28"/>
      <c r="AK165" s="28"/>
      <c r="AL165" s="28"/>
      <c r="AM165" s="28"/>
      <c r="AN165" s="28"/>
      <c r="AO165" s="28"/>
      <c r="AP165" s="28"/>
      <c r="AQ165" s="28"/>
      <c r="AR165" s="28"/>
      <c r="AS165" s="28"/>
      <c r="AT165" s="28"/>
      <c r="AU165" s="28"/>
      <c r="AV165" s="28"/>
      <c r="AW165" s="28"/>
      <c r="AX165" s="28"/>
      <c r="AY165" s="28"/>
      <c r="AZ165" s="28"/>
      <c r="BA165" s="11"/>
      <c r="BB165" s="11"/>
      <c r="BC165" s="11"/>
      <c r="BD165" s="11"/>
      <c r="BE165" s="11"/>
      <c r="BF165" s="11"/>
      <c r="BG165" s="11"/>
      <c r="BH165" s="11"/>
      <c r="BI165" s="11"/>
      <c r="BJ165" s="11"/>
      <c r="BK165" s="11"/>
      <c r="BL165" s="11"/>
      <c r="BM165" s="11"/>
      <c r="BN165" s="11"/>
      <c r="BO165" s="11"/>
      <c r="BP165" s="11"/>
      <c r="BQ165" s="28"/>
      <c r="BR165" s="28"/>
      <c r="BS165" s="28"/>
      <c r="BT165" s="28"/>
      <c r="BU165" s="28"/>
      <c r="BV165" s="28"/>
      <c r="BW165" s="28"/>
      <c r="BX165" s="28"/>
      <c r="BY165" s="28"/>
      <c r="BZ165" s="28"/>
      <c r="CA165" s="11"/>
      <c r="CB165" s="11"/>
      <c r="CC165" s="11"/>
      <c r="CD165" s="11"/>
      <c r="CE165" s="11"/>
      <c r="CF165" s="28"/>
      <c r="CG165" s="28"/>
      <c r="CH165" s="28"/>
      <c r="CI165" s="28"/>
      <c r="CJ165" s="28"/>
      <c r="CK165" s="28"/>
      <c r="CL165" s="28"/>
      <c r="CM165" s="28"/>
      <c r="CN165" s="28"/>
      <c r="CO165" s="28"/>
      <c r="CP165" s="28"/>
      <c r="CQ165" s="28"/>
      <c r="CR165" s="28"/>
      <c r="CS165" s="28"/>
      <c r="CT165" s="28"/>
      <c r="CU165" s="28"/>
      <c r="CV165" s="28"/>
      <c r="CW165" s="28"/>
      <c r="CX165" s="28"/>
      <c r="CY165" s="28"/>
      <c r="CZ165" s="28"/>
      <c r="DA165" s="28"/>
      <c r="DB165" s="28"/>
      <c r="DC165" s="28"/>
      <c r="DD165" s="28"/>
      <c r="DE165" s="28"/>
      <c r="DF165" s="28"/>
      <c r="DG165" s="28"/>
      <c r="DH165" s="28"/>
      <c r="DI165" s="28"/>
      <c r="DJ165" s="28"/>
      <c r="DK165" s="28"/>
      <c r="DL165" s="28"/>
      <c r="DM165" s="28"/>
      <c r="DN165" s="28"/>
      <c r="DO165" s="28"/>
      <c r="DP165" s="28"/>
      <c r="DQ165" s="28"/>
      <c r="DR165" s="28"/>
      <c r="DS165" s="28"/>
      <c r="DT165" s="28"/>
      <c r="DU165" s="28"/>
      <c r="DV165" s="28"/>
      <c r="DW165" s="28"/>
      <c r="DX165" s="28"/>
      <c r="DY165" s="28"/>
      <c r="DZ165" s="28"/>
      <c r="EA165" s="28"/>
      <c r="EB165" s="28"/>
      <c r="EC165" s="28"/>
      <c r="ED165" s="28"/>
      <c r="EE165" s="28"/>
      <c r="EF165" s="28"/>
      <c r="EG165" s="28"/>
      <c r="EH165" s="28"/>
      <c r="EI165" s="28"/>
      <c r="EJ165" s="28"/>
      <c r="EK165" s="28"/>
      <c r="EL165" s="28"/>
      <c r="EM165" s="28"/>
      <c r="EN165" s="28"/>
    </row>
    <row r="166" spans="1:144">
      <c r="A166" s="11"/>
      <c r="B166" s="11"/>
      <c r="C166" s="11"/>
      <c r="D166" s="11"/>
      <c r="E166" s="11"/>
      <c r="F166" s="11"/>
      <c r="G166" s="11"/>
      <c r="H166" s="11"/>
      <c r="I166" s="28"/>
      <c r="J166" s="28"/>
      <c r="K166" s="28"/>
      <c r="L166" s="28"/>
      <c r="M166" s="28"/>
      <c r="N166" s="28"/>
      <c r="O166" s="28"/>
      <c r="P166" s="28"/>
      <c r="Q166" s="28"/>
      <c r="R166" s="28"/>
      <c r="S166" s="28"/>
      <c r="T166" s="28"/>
      <c r="U166" s="28"/>
      <c r="V166" s="28"/>
      <c r="W166" s="28"/>
      <c r="X166" s="28"/>
      <c r="Y166" s="28"/>
      <c r="Z166" s="28"/>
      <c r="AA166" s="28"/>
      <c r="AB166" s="11"/>
      <c r="AC166" s="11"/>
      <c r="AD166" s="11"/>
      <c r="AE166" s="11"/>
      <c r="AF166" s="11"/>
      <c r="AG166" s="11"/>
      <c r="AH166" s="28"/>
      <c r="AI166" s="28"/>
      <c r="AJ166" s="28"/>
      <c r="AK166" s="28"/>
      <c r="AL166" s="28"/>
      <c r="AM166" s="28"/>
      <c r="AN166" s="28"/>
      <c r="AO166" s="28"/>
      <c r="AP166" s="28"/>
      <c r="AQ166" s="28"/>
      <c r="AR166" s="28"/>
      <c r="AS166" s="28"/>
      <c r="AT166" s="28"/>
      <c r="AU166" s="28"/>
      <c r="AV166" s="28"/>
      <c r="AW166" s="28"/>
      <c r="AX166" s="28"/>
      <c r="AY166" s="28"/>
      <c r="AZ166" s="28"/>
      <c r="BA166" s="11"/>
      <c r="BB166" s="11"/>
      <c r="BC166" s="11"/>
      <c r="BD166" s="11"/>
      <c r="BE166" s="11"/>
      <c r="BF166" s="11"/>
      <c r="BG166" s="11"/>
      <c r="BH166" s="11"/>
      <c r="BI166" s="11"/>
      <c r="BJ166" s="11"/>
      <c r="BK166" s="11"/>
      <c r="BL166" s="11"/>
      <c r="BM166" s="11"/>
      <c r="BN166" s="11"/>
      <c r="BO166" s="11"/>
      <c r="BP166" s="11"/>
      <c r="BQ166" s="28"/>
      <c r="BR166" s="28"/>
      <c r="BS166" s="28"/>
      <c r="BT166" s="28"/>
      <c r="BU166" s="28"/>
      <c r="BV166" s="28"/>
      <c r="BW166" s="28"/>
      <c r="BX166" s="28"/>
      <c r="BY166" s="28"/>
      <c r="BZ166" s="28"/>
      <c r="CA166" s="11"/>
      <c r="CB166" s="11"/>
      <c r="CC166" s="11"/>
      <c r="CD166" s="11"/>
      <c r="CE166" s="11"/>
      <c r="CF166" s="28"/>
      <c r="CG166" s="28"/>
      <c r="CH166" s="28"/>
      <c r="CI166" s="28"/>
      <c r="CJ166" s="28"/>
      <c r="CK166" s="28"/>
      <c r="CL166" s="28"/>
      <c r="CM166" s="28"/>
      <c r="CN166" s="28"/>
      <c r="CO166" s="28"/>
      <c r="CP166" s="28"/>
      <c r="CQ166" s="28"/>
      <c r="CR166" s="28"/>
      <c r="CS166" s="28"/>
      <c r="CT166" s="28"/>
      <c r="CU166" s="28"/>
      <c r="CV166" s="28"/>
      <c r="CW166" s="28"/>
      <c r="CX166" s="28"/>
      <c r="CY166" s="28"/>
      <c r="CZ166" s="28"/>
      <c r="DA166" s="28"/>
      <c r="DB166" s="28"/>
      <c r="DC166" s="28"/>
      <c r="DD166" s="28"/>
      <c r="DE166" s="28"/>
      <c r="DF166" s="28"/>
      <c r="DG166" s="28"/>
      <c r="DH166" s="28"/>
      <c r="DI166" s="28"/>
      <c r="DJ166" s="28"/>
      <c r="DK166" s="28"/>
      <c r="DL166" s="28"/>
      <c r="DM166" s="28"/>
      <c r="DN166" s="28"/>
      <c r="DO166" s="28"/>
      <c r="DP166" s="28"/>
      <c r="DQ166" s="28"/>
      <c r="DR166" s="28"/>
      <c r="DS166" s="28"/>
      <c r="DT166" s="28"/>
      <c r="DU166" s="28"/>
      <c r="DV166" s="28"/>
      <c r="DW166" s="28"/>
      <c r="DX166" s="28"/>
      <c r="DY166" s="28"/>
      <c r="DZ166" s="28"/>
      <c r="EA166" s="28"/>
      <c r="EB166" s="28"/>
      <c r="EC166" s="28"/>
      <c r="ED166" s="28"/>
      <c r="EE166" s="28"/>
      <c r="EF166" s="28"/>
      <c r="EG166" s="28"/>
      <c r="EH166" s="28"/>
      <c r="EI166" s="28"/>
      <c r="EJ166" s="28"/>
      <c r="EK166" s="28"/>
      <c r="EL166" s="28"/>
      <c r="EM166" s="28"/>
      <c r="EN166" s="28"/>
    </row>
    <row r="167" spans="1:144">
      <c r="A167" s="11"/>
      <c r="B167" s="11"/>
      <c r="C167" s="11"/>
      <c r="D167" s="11"/>
      <c r="E167" s="11"/>
      <c r="F167" s="11"/>
      <c r="G167" s="11"/>
      <c r="H167" s="11"/>
      <c r="I167" s="28"/>
      <c r="J167" s="28"/>
      <c r="K167" s="28"/>
      <c r="L167" s="28"/>
      <c r="M167" s="28"/>
      <c r="N167" s="28"/>
      <c r="O167" s="28"/>
      <c r="P167" s="28"/>
      <c r="Q167" s="28"/>
      <c r="R167" s="28"/>
      <c r="S167" s="28"/>
      <c r="T167" s="28"/>
      <c r="U167" s="28"/>
      <c r="V167" s="28"/>
      <c r="W167" s="28"/>
      <c r="X167" s="28"/>
      <c r="Y167" s="28"/>
      <c r="Z167" s="28"/>
      <c r="AA167" s="28"/>
      <c r="AB167" s="11"/>
      <c r="AC167" s="11"/>
      <c r="AD167" s="11"/>
      <c r="AE167" s="11"/>
      <c r="AF167" s="11"/>
      <c r="AG167" s="11"/>
      <c r="AH167" s="28"/>
      <c r="AI167" s="28"/>
      <c r="AJ167" s="28"/>
      <c r="AK167" s="28"/>
      <c r="AL167" s="28"/>
      <c r="AM167" s="28"/>
      <c r="AN167" s="28"/>
      <c r="AO167" s="28"/>
      <c r="AP167" s="28"/>
      <c r="AQ167" s="28"/>
      <c r="AR167" s="28"/>
      <c r="AS167" s="28"/>
      <c r="AT167" s="28"/>
      <c r="AU167" s="28"/>
      <c r="AV167" s="28"/>
      <c r="AW167" s="28"/>
      <c r="AX167" s="28"/>
      <c r="AY167" s="28"/>
      <c r="AZ167" s="28"/>
      <c r="BA167" s="11"/>
      <c r="BB167" s="11"/>
      <c r="BC167" s="11"/>
      <c r="BD167" s="11"/>
      <c r="BE167" s="11"/>
      <c r="BF167" s="11"/>
      <c r="BG167" s="11"/>
      <c r="BH167" s="11"/>
      <c r="BI167" s="11"/>
      <c r="BJ167" s="11"/>
      <c r="BK167" s="11"/>
      <c r="BL167" s="11"/>
      <c r="BM167" s="11"/>
      <c r="BN167" s="11"/>
      <c r="BO167" s="11"/>
      <c r="BP167" s="11"/>
      <c r="BQ167" s="28"/>
      <c r="BR167" s="28"/>
      <c r="BS167" s="28"/>
      <c r="BT167" s="28"/>
      <c r="BU167" s="28"/>
      <c r="BV167" s="28"/>
      <c r="BW167" s="28"/>
      <c r="BX167" s="28"/>
      <c r="BY167" s="28"/>
      <c r="BZ167" s="28"/>
      <c r="CA167" s="11"/>
      <c r="CB167" s="11"/>
      <c r="CC167" s="11"/>
      <c r="CD167" s="11"/>
      <c r="CE167" s="11"/>
      <c r="CF167" s="28"/>
      <c r="CG167" s="28"/>
      <c r="CH167" s="28"/>
      <c r="CI167" s="28"/>
      <c r="CJ167" s="28"/>
      <c r="CK167" s="28"/>
      <c r="CL167" s="28"/>
      <c r="CM167" s="28"/>
      <c r="CN167" s="28"/>
      <c r="CO167" s="28"/>
      <c r="CP167" s="28"/>
      <c r="CQ167" s="28"/>
      <c r="CR167" s="28"/>
      <c r="CS167" s="28"/>
      <c r="CT167" s="28"/>
      <c r="CU167" s="28"/>
      <c r="CV167" s="28"/>
      <c r="CW167" s="28"/>
      <c r="CX167" s="28"/>
      <c r="CY167" s="28"/>
      <c r="CZ167" s="28"/>
      <c r="DA167" s="28"/>
      <c r="DB167" s="28"/>
      <c r="DC167" s="28"/>
      <c r="DD167" s="28"/>
      <c r="DE167" s="28"/>
      <c r="DF167" s="28"/>
      <c r="DG167" s="28"/>
      <c r="DH167" s="28"/>
      <c r="DI167" s="28"/>
      <c r="DJ167" s="28"/>
      <c r="DK167" s="28"/>
      <c r="DL167" s="28"/>
      <c r="DM167" s="28"/>
      <c r="DN167" s="28"/>
      <c r="DO167" s="28"/>
      <c r="DP167" s="28"/>
      <c r="DQ167" s="28"/>
      <c r="DR167" s="28"/>
      <c r="DS167" s="28"/>
      <c r="DT167" s="28"/>
      <c r="DU167" s="28"/>
      <c r="DV167" s="28"/>
      <c r="DW167" s="28"/>
      <c r="DX167" s="28"/>
      <c r="DY167" s="28"/>
      <c r="DZ167" s="28"/>
      <c r="EA167" s="28"/>
      <c r="EB167" s="28"/>
      <c r="EC167" s="28"/>
      <c r="ED167" s="28"/>
      <c r="EE167" s="28"/>
      <c r="EF167" s="28"/>
      <c r="EG167" s="28"/>
      <c r="EH167" s="28"/>
      <c r="EI167" s="28"/>
      <c r="EJ167" s="28"/>
      <c r="EK167" s="28"/>
      <c r="EL167" s="28"/>
      <c r="EM167" s="28"/>
      <c r="EN167" s="28"/>
    </row>
    <row r="168" spans="1:144">
      <c r="A168" s="11"/>
      <c r="B168" s="11"/>
      <c r="C168" s="11"/>
      <c r="D168" s="11"/>
      <c r="E168" s="11"/>
      <c r="F168" s="11"/>
      <c r="G168" s="11"/>
      <c r="H168" s="11"/>
      <c r="I168" s="28"/>
      <c r="J168" s="28"/>
      <c r="K168" s="28"/>
      <c r="L168" s="28"/>
      <c r="M168" s="28"/>
      <c r="N168" s="28"/>
      <c r="O168" s="28"/>
      <c r="P168" s="28"/>
      <c r="Q168" s="28"/>
      <c r="R168" s="28"/>
      <c r="S168" s="28"/>
      <c r="T168" s="28"/>
      <c r="U168" s="28"/>
      <c r="V168" s="28"/>
      <c r="W168" s="28"/>
      <c r="X168" s="28"/>
      <c r="Y168" s="28"/>
      <c r="Z168" s="28"/>
      <c r="AA168" s="28"/>
      <c r="AB168" s="11"/>
      <c r="AC168" s="11"/>
      <c r="AD168" s="11"/>
      <c r="AE168" s="11"/>
      <c r="AF168" s="11"/>
      <c r="AG168" s="11"/>
      <c r="AH168" s="28"/>
      <c r="AI168" s="28"/>
      <c r="AJ168" s="28"/>
      <c r="AK168" s="28"/>
      <c r="AL168" s="28"/>
      <c r="AM168" s="28"/>
      <c r="AN168" s="28"/>
      <c r="AO168" s="28"/>
      <c r="AP168" s="28"/>
      <c r="AQ168" s="28"/>
      <c r="AR168" s="28"/>
      <c r="AS168" s="28"/>
      <c r="AT168" s="28"/>
      <c r="AU168" s="28"/>
      <c r="AV168" s="28"/>
      <c r="AW168" s="28"/>
      <c r="AX168" s="28"/>
      <c r="AY168" s="28"/>
      <c r="AZ168" s="28"/>
      <c r="BA168" s="11"/>
      <c r="BB168" s="11"/>
      <c r="BC168" s="11"/>
      <c r="BD168" s="11"/>
      <c r="BE168" s="11"/>
      <c r="BF168" s="11"/>
      <c r="BG168" s="11"/>
      <c r="BH168" s="11"/>
      <c r="BI168" s="11"/>
      <c r="BJ168" s="11"/>
      <c r="BK168" s="11"/>
      <c r="BL168" s="11"/>
      <c r="BM168" s="11"/>
      <c r="BN168" s="11"/>
      <c r="BO168" s="11"/>
      <c r="BP168" s="11"/>
      <c r="BQ168" s="28"/>
      <c r="BR168" s="28"/>
      <c r="BS168" s="28"/>
      <c r="BT168" s="28"/>
      <c r="BU168" s="28"/>
      <c r="BV168" s="28"/>
      <c r="BW168" s="28"/>
      <c r="BX168" s="28"/>
      <c r="BY168" s="28"/>
      <c r="BZ168" s="28"/>
      <c r="CA168" s="11"/>
      <c r="CB168" s="11"/>
      <c r="CC168" s="11"/>
      <c r="CD168" s="11"/>
      <c r="CE168" s="11"/>
      <c r="CF168" s="28"/>
      <c r="CG168" s="28"/>
      <c r="CH168" s="28"/>
      <c r="CI168" s="28"/>
      <c r="CJ168" s="28"/>
      <c r="CK168" s="28"/>
      <c r="CL168" s="28"/>
      <c r="CM168" s="28"/>
      <c r="CN168" s="28"/>
      <c r="CO168" s="28"/>
      <c r="CP168" s="28"/>
      <c r="CQ168" s="28"/>
      <c r="CR168" s="28"/>
      <c r="CS168" s="28"/>
      <c r="CT168" s="28"/>
      <c r="CU168" s="28"/>
      <c r="CV168" s="28"/>
      <c r="CW168" s="28"/>
      <c r="CX168" s="28"/>
      <c r="CY168" s="28"/>
      <c r="CZ168" s="28"/>
      <c r="DA168" s="28"/>
      <c r="DB168" s="28"/>
      <c r="DC168" s="28"/>
      <c r="DD168" s="28"/>
      <c r="DE168" s="28"/>
      <c r="DF168" s="28"/>
      <c r="DG168" s="28"/>
      <c r="DH168" s="28"/>
      <c r="DI168" s="28"/>
      <c r="DJ168" s="28"/>
      <c r="DK168" s="28"/>
      <c r="DL168" s="28"/>
      <c r="DM168" s="28"/>
      <c r="DN168" s="28"/>
      <c r="DO168" s="28"/>
      <c r="DP168" s="28"/>
      <c r="DQ168" s="28"/>
      <c r="DR168" s="28"/>
      <c r="DS168" s="28"/>
      <c r="DT168" s="28"/>
      <c r="DU168" s="28"/>
      <c r="DV168" s="28"/>
      <c r="DW168" s="28"/>
      <c r="DX168" s="28"/>
      <c r="DY168" s="28"/>
      <c r="DZ168" s="28"/>
      <c r="EA168" s="28"/>
      <c r="EB168" s="28"/>
      <c r="EC168" s="28"/>
      <c r="ED168" s="28"/>
      <c r="EE168" s="28"/>
      <c r="EF168" s="28"/>
      <c r="EG168" s="28"/>
      <c r="EH168" s="28"/>
      <c r="EI168" s="28"/>
      <c r="EJ168" s="28"/>
      <c r="EK168" s="28"/>
      <c r="EL168" s="28"/>
      <c r="EM168" s="28"/>
      <c r="EN168" s="28"/>
    </row>
  </sheetData>
  <phoneticPr fontId="8" type="noConversion"/>
  <pageMargins left="0.5" right="0.5" top="0.5" bottom="0.5" header="0.5" footer="0.5"/>
  <pageSetup scale="61" orientation="landscape" verticalDpi="300" r:id="rId1"/>
  <headerFooter alignWithMargins="0">
    <oddFooter>&amp;LSREB Fact Book 1996/1997&amp;CUpdate&amp;R&amp;D</oddFooter>
  </headerFooter>
  <ignoredErrors>
    <ignoredError sqref="A8:A11 A13:A20 A22:A32 A34 A36 A38 A40:A44"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62"/>
  </sheetPr>
  <dimension ref="A1:JA52"/>
  <sheetViews>
    <sheetView topLeftCell="B1" workbookViewId="0">
      <pane xSplit="3" ySplit="3" topLeftCell="I4" activePane="bottomRight" state="frozen"/>
      <selection activeCell="B1" sqref="B1"/>
      <selection pane="topRight" activeCell="E1" sqref="E1"/>
      <selection pane="bottomLeft" activeCell="B4" sqref="B4"/>
      <selection pane="bottomRight" activeCell="T34" sqref="T34"/>
    </sheetView>
  </sheetViews>
  <sheetFormatPr defaultColWidth="12.5703125" defaultRowHeight="12.75"/>
  <cols>
    <col min="1" max="1" width="0" style="219" hidden="1" customWidth="1"/>
    <col min="2" max="2" width="12.42578125" style="219" customWidth="1"/>
    <col min="3" max="3" width="9.42578125" style="219" customWidth="1"/>
    <col min="4" max="4" width="32.5703125" style="219" customWidth="1"/>
    <col min="5" max="24" width="9.42578125" style="219" customWidth="1"/>
    <col min="25" max="27" width="9.42578125" style="47" customWidth="1"/>
    <col min="28" max="32" width="9.42578125" style="219" customWidth="1"/>
    <col min="33" max="52" width="9.42578125" style="47" customWidth="1"/>
    <col min="53" max="73" width="9.42578125" style="219" customWidth="1"/>
    <col min="74" max="92" width="9.42578125" style="47" customWidth="1"/>
    <col min="93" max="113" width="9.42578125" style="219" customWidth="1"/>
    <col min="114" max="132" width="9.42578125" style="47" customWidth="1"/>
    <col min="133" max="153" width="9.42578125" style="219" customWidth="1"/>
    <col min="154" max="173" width="9.42578125" style="47" customWidth="1"/>
    <col min="174" max="174" width="9.42578125" style="219" customWidth="1"/>
    <col min="175" max="175" width="9.42578125" style="47" customWidth="1"/>
    <col min="176" max="176" width="9.42578125" style="219" customWidth="1"/>
    <col min="177" max="177" width="9.42578125" style="47" customWidth="1"/>
    <col min="178" max="193" width="9.42578125" style="219" customWidth="1"/>
    <col min="194" max="212" width="9.42578125" style="47" customWidth="1"/>
    <col min="213" max="233" width="9.42578125" style="219" customWidth="1"/>
    <col min="234" max="250" width="9.42578125" style="47" customWidth="1"/>
    <col min="251" max="260" width="9.42578125" style="219" customWidth="1"/>
    <col min="261" max="16384" width="12.5703125" style="219"/>
  </cols>
  <sheetData>
    <row r="1" spans="1:261" s="258" customFormat="1">
      <c r="C1" s="241"/>
      <c r="D1" s="241"/>
      <c r="E1" s="14" t="s">
        <v>134</v>
      </c>
      <c r="F1" s="13"/>
      <c r="G1" s="14"/>
      <c r="H1" s="13"/>
      <c r="I1" s="13"/>
      <c r="J1" s="13"/>
      <c r="K1" s="13"/>
      <c r="L1" s="13"/>
      <c r="M1" s="13"/>
      <c r="N1" s="13"/>
      <c r="O1" s="13"/>
      <c r="P1" s="13"/>
      <c r="Q1" s="13"/>
      <c r="R1" s="13"/>
      <c r="S1" s="13"/>
      <c r="T1" s="13"/>
      <c r="U1" s="244" t="s">
        <v>4</v>
      </c>
      <c r="V1" s="242"/>
      <c r="W1" s="242"/>
      <c r="X1" s="242"/>
      <c r="Y1" s="242"/>
      <c r="Z1" s="242"/>
      <c r="AA1" s="243"/>
      <c r="AB1" s="242"/>
      <c r="AC1" s="242"/>
      <c r="AD1" s="242"/>
      <c r="AE1" s="242"/>
      <c r="AF1" s="242"/>
      <c r="AG1" s="242"/>
      <c r="AH1" s="242"/>
      <c r="AI1" s="242"/>
      <c r="AJ1" s="242"/>
      <c r="AK1" s="242"/>
      <c r="AL1" s="242"/>
      <c r="AM1" s="242"/>
      <c r="AN1" s="242"/>
      <c r="AO1" s="242"/>
      <c r="AP1" s="242"/>
      <c r="AQ1" s="242"/>
      <c r="AR1" s="242"/>
      <c r="AS1" s="242"/>
      <c r="AT1" s="242"/>
      <c r="AU1" s="242"/>
      <c r="AV1" s="242"/>
      <c r="AW1" s="242"/>
      <c r="AX1" s="242"/>
      <c r="AY1" s="242"/>
      <c r="AZ1" s="242"/>
      <c r="BI1" s="244" t="s">
        <v>5</v>
      </c>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W1" s="244" t="s">
        <v>6</v>
      </c>
      <c r="CX1" s="242"/>
      <c r="CY1" s="242"/>
      <c r="CZ1" s="242"/>
      <c r="DA1" s="242"/>
      <c r="DB1" s="242"/>
      <c r="DC1" s="242"/>
      <c r="DD1" s="242"/>
      <c r="DE1" s="242"/>
      <c r="DF1" s="242"/>
      <c r="DG1" s="242"/>
      <c r="DH1" s="242"/>
      <c r="DI1" s="242"/>
      <c r="DJ1" s="243"/>
      <c r="DK1" s="242"/>
      <c r="DL1" s="242"/>
      <c r="DM1" s="242"/>
      <c r="DN1" s="242"/>
      <c r="DO1" s="242"/>
      <c r="DP1" s="242"/>
      <c r="DQ1" s="242"/>
      <c r="DR1" s="242"/>
      <c r="DS1" s="242"/>
      <c r="DT1" s="242"/>
      <c r="DU1" s="242"/>
      <c r="DV1" s="242"/>
      <c r="DW1" s="242"/>
      <c r="DX1" s="242"/>
      <c r="DY1" s="242"/>
      <c r="DZ1" s="242"/>
      <c r="EA1" s="242"/>
      <c r="EB1" s="242"/>
      <c r="EK1" s="244" t="s">
        <v>7</v>
      </c>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3"/>
      <c r="FM1" s="243"/>
      <c r="FN1" s="243"/>
      <c r="FO1" s="243"/>
      <c r="FP1" s="243"/>
      <c r="FQ1" s="243"/>
      <c r="FR1" s="259"/>
      <c r="FS1" s="243"/>
      <c r="FU1" s="243"/>
      <c r="FY1" s="244" t="s">
        <v>8</v>
      </c>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M1" s="244" t="s">
        <v>9</v>
      </c>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6"/>
      <c r="IO1" s="245"/>
      <c r="IP1" s="246"/>
    </row>
    <row r="2" spans="1:261" s="260" customFormat="1">
      <c r="C2" s="27"/>
      <c r="D2" s="237"/>
      <c r="E2" s="14" t="s">
        <v>125</v>
      </c>
      <c r="F2" s="13"/>
      <c r="G2" s="187" t="s">
        <v>137</v>
      </c>
      <c r="H2" s="13"/>
      <c r="I2" s="187" t="s">
        <v>140</v>
      </c>
      <c r="J2" s="13"/>
      <c r="K2" s="187" t="s">
        <v>148</v>
      </c>
      <c r="L2" s="13"/>
      <c r="M2" s="187" t="s">
        <v>149</v>
      </c>
      <c r="N2" s="13"/>
      <c r="O2" s="187" t="s">
        <v>150</v>
      </c>
      <c r="P2" s="13"/>
      <c r="Q2" s="13" t="s">
        <v>157</v>
      </c>
      <c r="R2" s="13"/>
      <c r="S2" s="13" t="s">
        <v>158</v>
      </c>
      <c r="T2" s="13"/>
      <c r="U2" s="79" t="s">
        <v>11</v>
      </c>
      <c r="V2" s="13"/>
      <c r="W2" s="14" t="s">
        <v>12</v>
      </c>
      <c r="X2" s="13"/>
      <c r="Y2" s="81" t="s">
        <v>87</v>
      </c>
      <c r="Z2" s="86"/>
      <c r="AA2" s="87" t="s">
        <v>13</v>
      </c>
      <c r="AB2" s="86"/>
      <c r="AC2" s="81" t="s">
        <v>14</v>
      </c>
      <c r="AD2" s="86"/>
      <c r="AE2" s="248" t="s">
        <v>75</v>
      </c>
      <c r="AF2" s="80"/>
      <c r="AG2" s="249" t="s">
        <v>85</v>
      </c>
      <c r="AH2" s="80"/>
      <c r="AI2" s="250" t="s">
        <v>86</v>
      </c>
      <c r="AJ2" s="80"/>
      <c r="AK2" s="250" t="s">
        <v>90</v>
      </c>
      <c r="AL2" s="80"/>
      <c r="AM2" s="250" t="s">
        <v>91</v>
      </c>
      <c r="AN2" s="80"/>
      <c r="AO2" s="250" t="s">
        <v>96</v>
      </c>
      <c r="AP2" s="80"/>
      <c r="AQ2" s="250" t="s">
        <v>97</v>
      </c>
      <c r="AR2" s="80"/>
      <c r="AS2" s="251" t="s">
        <v>102</v>
      </c>
      <c r="AT2" s="251"/>
      <c r="AU2" s="251" t="s">
        <v>103</v>
      </c>
      <c r="AV2" s="250"/>
      <c r="AW2" s="252" t="s">
        <v>104</v>
      </c>
      <c r="AX2" s="250"/>
      <c r="AY2" s="252" t="s">
        <v>117</v>
      </c>
      <c r="AZ2" s="250"/>
      <c r="BA2" s="252" t="s">
        <v>122</v>
      </c>
      <c r="BB2" s="250"/>
      <c r="BC2" s="187" t="s">
        <v>125</v>
      </c>
      <c r="BD2" s="87"/>
      <c r="BE2" s="187" t="s">
        <v>137</v>
      </c>
      <c r="BF2" s="87"/>
      <c r="BG2" s="187" t="s">
        <v>140</v>
      </c>
      <c r="BH2" s="87"/>
      <c r="BI2" s="79" t="s">
        <v>11</v>
      </c>
      <c r="BJ2" s="13"/>
      <c r="BK2" s="14" t="s">
        <v>12</v>
      </c>
      <c r="BL2" s="13"/>
      <c r="BM2" s="81" t="s">
        <v>87</v>
      </c>
      <c r="BN2" s="86"/>
      <c r="BO2" s="81" t="s">
        <v>13</v>
      </c>
      <c r="BP2" s="86"/>
      <c r="BQ2" s="14" t="s">
        <v>14</v>
      </c>
      <c r="BR2" s="29"/>
      <c r="BS2" s="248" t="s">
        <v>75</v>
      </c>
      <c r="BT2" s="86"/>
      <c r="BU2" s="250" t="s">
        <v>85</v>
      </c>
      <c r="BV2" s="86"/>
      <c r="BW2" s="253" t="s">
        <v>86</v>
      </c>
      <c r="BX2" s="86"/>
      <c r="BY2" s="253" t="s">
        <v>90</v>
      </c>
      <c r="BZ2" s="80"/>
      <c r="CA2" s="253" t="s">
        <v>91</v>
      </c>
      <c r="CB2" s="80"/>
      <c r="CC2" s="253" t="s">
        <v>96</v>
      </c>
      <c r="CD2" s="80"/>
      <c r="CE2" s="253" t="s">
        <v>97</v>
      </c>
      <c r="CF2" s="80"/>
      <c r="CG2" s="251" t="s">
        <v>102</v>
      </c>
      <c r="CH2" s="251"/>
      <c r="CI2" s="251" t="s">
        <v>103</v>
      </c>
      <c r="CJ2" s="250"/>
      <c r="CK2" s="252" t="s">
        <v>104</v>
      </c>
      <c r="CL2" s="250"/>
      <c r="CM2" s="252" t="s">
        <v>117</v>
      </c>
      <c r="CN2" s="250"/>
      <c r="CO2" s="252" t="s">
        <v>122</v>
      </c>
      <c r="CP2" s="250"/>
      <c r="CQ2" s="187" t="s">
        <v>125</v>
      </c>
      <c r="CR2" s="87"/>
      <c r="CS2" s="187" t="s">
        <v>137</v>
      </c>
      <c r="CT2" s="87"/>
      <c r="CU2" s="187" t="s">
        <v>140</v>
      </c>
      <c r="CV2" s="87"/>
      <c r="CW2" s="79" t="s">
        <v>11</v>
      </c>
      <c r="CX2" s="13"/>
      <c r="CY2" s="14" t="s">
        <v>12</v>
      </c>
      <c r="CZ2" s="13"/>
      <c r="DA2" s="81" t="s">
        <v>87</v>
      </c>
      <c r="DB2" s="86"/>
      <c r="DC2" s="14" t="s">
        <v>13</v>
      </c>
      <c r="DD2" s="13"/>
      <c r="DE2" s="14" t="s">
        <v>14</v>
      </c>
      <c r="DF2" s="29"/>
      <c r="DG2" s="248" t="s">
        <v>75</v>
      </c>
      <c r="DH2" s="86"/>
      <c r="DI2" s="253" t="s">
        <v>85</v>
      </c>
      <c r="DJ2" s="80"/>
      <c r="DK2" s="250" t="s">
        <v>86</v>
      </c>
      <c r="DL2" s="86"/>
      <c r="DM2" s="250" t="s">
        <v>90</v>
      </c>
      <c r="DN2" s="86"/>
      <c r="DO2" s="250" t="s">
        <v>91</v>
      </c>
      <c r="DP2" s="86"/>
      <c r="DQ2" s="254" t="s">
        <v>96</v>
      </c>
      <c r="DR2" s="86"/>
      <c r="DS2" s="254" t="s">
        <v>97</v>
      </c>
      <c r="DT2" s="86"/>
      <c r="DU2" s="254" t="s">
        <v>102</v>
      </c>
      <c r="DV2" s="86"/>
      <c r="DW2" s="250" t="s">
        <v>103</v>
      </c>
      <c r="DX2" s="253"/>
      <c r="DY2" s="249" t="s">
        <v>104</v>
      </c>
      <c r="DZ2" s="253"/>
      <c r="EA2" s="249" t="s">
        <v>117</v>
      </c>
      <c r="EB2" s="253"/>
      <c r="EC2" s="252" t="s">
        <v>122</v>
      </c>
      <c r="ED2" s="250"/>
      <c r="EE2" s="187" t="s">
        <v>125</v>
      </c>
      <c r="EF2" s="87"/>
      <c r="EG2" s="187" t="s">
        <v>137</v>
      </c>
      <c r="EH2" s="87"/>
      <c r="EI2" s="187" t="s">
        <v>140</v>
      </c>
      <c r="EJ2" s="87"/>
      <c r="EK2" s="79" t="s">
        <v>11</v>
      </c>
      <c r="EL2" s="13"/>
      <c r="EM2" s="14" t="s">
        <v>12</v>
      </c>
      <c r="EN2" s="13"/>
      <c r="EO2" s="81" t="s">
        <v>87</v>
      </c>
      <c r="EP2" s="86"/>
      <c r="EQ2" s="14" t="s">
        <v>13</v>
      </c>
      <c r="ER2" s="13"/>
      <c r="ES2" s="14" t="s">
        <v>14</v>
      </c>
      <c r="ET2" s="29"/>
      <c r="EU2" s="248" t="s">
        <v>75</v>
      </c>
      <c r="EV2" s="86"/>
      <c r="EW2" s="253" t="s">
        <v>85</v>
      </c>
      <c r="EX2" s="80"/>
      <c r="EY2" s="251" t="s">
        <v>86</v>
      </c>
      <c r="EZ2" s="255"/>
      <c r="FA2" s="251" t="s">
        <v>90</v>
      </c>
      <c r="FB2" s="255"/>
      <c r="FC2" s="251" t="s">
        <v>91</v>
      </c>
      <c r="FD2" s="255"/>
      <c r="FE2" s="251" t="s">
        <v>96</v>
      </c>
      <c r="FF2" s="255"/>
      <c r="FG2" s="251" t="s">
        <v>97</v>
      </c>
      <c r="FH2" s="255"/>
      <c r="FI2" s="250" t="s">
        <v>102</v>
      </c>
      <c r="FJ2" s="253"/>
      <c r="FK2" s="250" t="s">
        <v>103</v>
      </c>
      <c r="FL2" s="253"/>
      <c r="FM2" s="249" t="s">
        <v>104</v>
      </c>
      <c r="FN2" s="253"/>
      <c r="FO2" s="250" t="s">
        <v>117</v>
      </c>
      <c r="FP2" s="253"/>
      <c r="FQ2" s="250" t="s">
        <v>122</v>
      </c>
      <c r="FR2" s="250"/>
      <c r="FS2" s="248" t="s">
        <v>125</v>
      </c>
      <c r="FT2" s="250"/>
      <c r="FU2" s="248" t="s">
        <v>137</v>
      </c>
      <c r="FV2" s="250"/>
      <c r="FW2" s="187" t="s">
        <v>140</v>
      </c>
      <c r="FX2" s="250"/>
      <c r="FY2" s="79" t="s">
        <v>11</v>
      </c>
      <c r="FZ2" s="13"/>
      <c r="GA2" s="14" t="s">
        <v>12</v>
      </c>
      <c r="GB2" s="13"/>
      <c r="GC2" s="81" t="s">
        <v>87</v>
      </c>
      <c r="GD2" s="86"/>
      <c r="GE2" s="14" t="s">
        <v>13</v>
      </c>
      <c r="GF2" s="13"/>
      <c r="GG2" s="14" t="s">
        <v>14</v>
      </c>
      <c r="GH2" s="29"/>
      <c r="GI2" s="248" t="s">
        <v>75</v>
      </c>
      <c r="GJ2" s="86"/>
      <c r="GK2" s="251" t="s">
        <v>85</v>
      </c>
      <c r="GL2" s="251"/>
      <c r="GM2" s="251" t="s">
        <v>86</v>
      </c>
      <c r="GN2" s="251"/>
      <c r="GO2" s="251" t="s">
        <v>90</v>
      </c>
      <c r="GP2" s="251"/>
      <c r="GQ2" s="251" t="s">
        <v>91</v>
      </c>
      <c r="GR2" s="251"/>
      <c r="GS2" s="255" t="s">
        <v>96</v>
      </c>
      <c r="GT2" s="251"/>
      <c r="GU2" s="255" t="s">
        <v>97</v>
      </c>
      <c r="GV2" s="251"/>
      <c r="GW2" s="250" t="s">
        <v>102</v>
      </c>
      <c r="GX2" s="256"/>
      <c r="GY2" s="250" t="s">
        <v>103</v>
      </c>
      <c r="GZ2" s="253"/>
      <c r="HA2" s="250" t="s">
        <v>104</v>
      </c>
      <c r="HB2" s="253"/>
      <c r="HC2" s="249" t="s">
        <v>117</v>
      </c>
      <c r="HD2" s="253"/>
      <c r="HE2" s="252" t="s">
        <v>122</v>
      </c>
      <c r="HF2" s="250"/>
      <c r="HG2" s="257" t="s">
        <v>125</v>
      </c>
      <c r="HH2" s="250"/>
      <c r="HI2" s="257" t="s">
        <v>137</v>
      </c>
      <c r="HJ2" s="250"/>
      <c r="HK2" s="187" t="s">
        <v>140</v>
      </c>
      <c r="HL2" s="250"/>
      <c r="HM2" s="79" t="s">
        <v>11</v>
      </c>
      <c r="HN2" s="13"/>
      <c r="HO2" s="14" t="s">
        <v>12</v>
      </c>
      <c r="HP2" s="13"/>
      <c r="HQ2" s="81" t="s">
        <v>87</v>
      </c>
      <c r="HR2" s="86"/>
      <c r="HS2" s="13" t="s">
        <v>13</v>
      </c>
      <c r="HT2" s="13"/>
      <c r="HU2" s="14" t="s">
        <v>14</v>
      </c>
      <c r="HV2" s="29"/>
      <c r="HW2" s="248" t="s">
        <v>75</v>
      </c>
      <c r="HX2" s="86"/>
      <c r="HY2" s="253" t="s">
        <v>85</v>
      </c>
      <c r="HZ2" s="80"/>
      <c r="IA2" s="250" t="s">
        <v>86</v>
      </c>
      <c r="IB2" s="80"/>
      <c r="IC2" s="250" t="s">
        <v>90</v>
      </c>
      <c r="ID2" s="86"/>
      <c r="IE2" s="250" t="s">
        <v>91</v>
      </c>
      <c r="IF2" s="86"/>
      <c r="IG2" s="250" t="s">
        <v>96</v>
      </c>
      <c r="IH2" s="86"/>
      <c r="II2" s="250" t="s">
        <v>97</v>
      </c>
      <c r="IJ2" s="86"/>
      <c r="IK2" s="251" t="s">
        <v>102</v>
      </c>
      <c r="IL2" s="251"/>
      <c r="IM2" s="251" t="s">
        <v>103</v>
      </c>
      <c r="IN2" s="250"/>
      <c r="IO2" s="251" t="s">
        <v>104</v>
      </c>
      <c r="IP2" s="250"/>
      <c r="IQ2" s="252" t="s">
        <v>117</v>
      </c>
      <c r="IR2" s="250"/>
      <c r="IS2" s="257" t="s">
        <v>122</v>
      </c>
      <c r="IT2" s="250"/>
      <c r="IU2" s="257" t="s">
        <v>125</v>
      </c>
      <c r="IV2" s="250"/>
      <c r="IW2" s="248" t="s">
        <v>137</v>
      </c>
      <c r="IX2" s="351"/>
      <c r="IY2" s="248" t="s">
        <v>140</v>
      </c>
      <c r="IZ2" s="351"/>
      <c r="JA2" s="187" t="s">
        <v>141</v>
      </c>
    </row>
    <row r="3" spans="1:261">
      <c r="A3" s="219" t="s">
        <v>139</v>
      </c>
      <c r="B3" s="219" t="s">
        <v>138</v>
      </c>
      <c r="C3" s="33" t="s">
        <v>92</v>
      </c>
      <c r="D3" s="33"/>
      <c r="E3" s="30" t="s">
        <v>10</v>
      </c>
      <c r="F3" s="74" t="s">
        <v>15</v>
      </c>
      <c r="G3" s="190" t="s">
        <v>10</v>
      </c>
      <c r="H3" s="74" t="s">
        <v>15</v>
      </c>
      <c r="I3" s="190" t="s">
        <v>10</v>
      </c>
      <c r="J3" s="74" t="s">
        <v>15</v>
      </c>
      <c r="K3" s="190" t="s">
        <v>10</v>
      </c>
      <c r="L3" s="74" t="s">
        <v>15</v>
      </c>
      <c r="M3" s="190" t="s">
        <v>10</v>
      </c>
      <c r="N3" s="74" t="s">
        <v>15</v>
      </c>
      <c r="O3" s="190" t="s">
        <v>10</v>
      </c>
      <c r="P3" s="74" t="s">
        <v>15</v>
      </c>
      <c r="Q3" s="190" t="s">
        <v>10</v>
      </c>
      <c r="R3" s="74" t="s">
        <v>15</v>
      </c>
      <c r="S3" s="190" t="s">
        <v>10</v>
      </c>
      <c r="T3" s="74" t="s">
        <v>15</v>
      </c>
      <c r="U3" s="76" t="s">
        <v>10</v>
      </c>
      <c r="V3" s="74" t="s">
        <v>15</v>
      </c>
      <c r="W3" s="30" t="s">
        <v>10</v>
      </c>
      <c r="X3" s="74" t="s">
        <v>15</v>
      </c>
      <c r="Y3" s="30" t="s">
        <v>10</v>
      </c>
      <c r="Z3" s="75" t="s">
        <v>15</v>
      </c>
      <c r="AA3" s="74" t="s">
        <v>10</v>
      </c>
      <c r="AB3" s="74" t="s">
        <v>15</v>
      </c>
      <c r="AC3" s="30" t="s">
        <v>10</v>
      </c>
      <c r="AD3" s="74" t="s">
        <v>15</v>
      </c>
      <c r="AE3" s="30" t="s">
        <v>10</v>
      </c>
      <c r="AF3" s="75" t="s">
        <v>15</v>
      </c>
      <c r="AG3" s="74" t="s">
        <v>10</v>
      </c>
      <c r="AH3" s="74" t="s">
        <v>15</v>
      </c>
      <c r="AI3" s="30" t="s">
        <v>10</v>
      </c>
      <c r="AJ3" s="74" t="s">
        <v>15</v>
      </c>
      <c r="AK3" s="30" t="s">
        <v>10</v>
      </c>
      <c r="AL3" s="74" t="s">
        <v>15</v>
      </c>
      <c r="AM3" s="30" t="s">
        <v>10</v>
      </c>
      <c r="AN3" s="74" t="s">
        <v>15</v>
      </c>
      <c r="AO3" s="30" t="s">
        <v>10</v>
      </c>
      <c r="AP3" s="74" t="s">
        <v>15</v>
      </c>
      <c r="AQ3" s="30" t="s">
        <v>10</v>
      </c>
      <c r="AR3" s="74" t="s">
        <v>15</v>
      </c>
      <c r="AS3" s="30" t="s">
        <v>10</v>
      </c>
      <c r="AT3" s="75" t="s">
        <v>15</v>
      </c>
      <c r="AU3" s="30" t="s">
        <v>10</v>
      </c>
      <c r="AV3" s="74" t="s">
        <v>15</v>
      </c>
      <c r="AW3" s="190" t="s">
        <v>10</v>
      </c>
      <c r="AX3" s="74" t="s">
        <v>15</v>
      </c>
      <c r="AY3" s="190" t="s">
        <v>10</v>
      </c>
      <c r="AZ3" s="74" t="s">
        <v>15</v>
      </c>
      <c r="BA3" s="190" t="s">
        <v>10</v>
      </c>
      <c r="BB3" s="74" t="s">
        <v>15</v>
      </c>
      <c r="BC3" s="190" t="s">
        <v>10</v>
      </c>
      <c r="BD3" s="74" t="s">
        <v>15</v>
      </c>
      <c r="BE3" s="190" t="s">
        <v>10</v>
      </c>
      <c r="BF3" s="74" t="s">
        <v>15</v>
      </c>
      <c r="BG3" s="190" t="s">
        <v>10</v>
      </c>
      <c r="BH3" s="74" t="s">
        <v>15</v>
      </c>
      <c r="BI3" s="76" t="s">
        <v>10</v>
      </c>
      <c r="BJ3" s="74" t="s">
        <v>15</v>
      </c>
      <c r="BK3" s="30" t="s">
        <v>10</v>
      </c>
      <c r="BL3" s="74" t="s">
        <v>15</v>
      </c>
      <c r="BM3" s="30" t="s">
        <v>10</v>
      </c>
      <c r="BN3" s="74" t="s">
        <v>15</v>
      </c>
      <c r="BO3" s="30" t="s">
        <v>10</v>
      </c>
      <c r="BP3" s="74" t="s">
        <v>15</v>
      </c>
      <c r="BQ3" s="30" t="s">
        <v>10</v>
      </c>
      <c r="BR3" s="74" t="s">
        <v>15</v>
      </c>
      <c r="BS3" s="30" t="s">
        <v>10</v>
      </c>
      <c r="BT3" s="75" t="s">
        <v>15</v>
      </c>
      <c r="BU3" s="74" t="s">
        <v>10</v>
      </c>
      <c r="BV3" s="74" t="s">
        <v>15</v>
      </c>
      <c r="BW3" s="30" t="s">
        <v>10</v>
      </c>
      <c r="BX3" s="75" t="s">
        <v>15</v>
      </c>
      <c r="BY3" s="30" t="s">
        <v>10</v>
      </c>
      <c r="BZ3" s="75" t="s">
        <v>15</v>
      </c>
      <c r="CA3" s="30" t="s">
        <v>10</v>
      </c>
      <c r="CB3" s="75" t="s">
        <v>15</v>
      </c>
      <c r="CC3" s="30" t="s">
        <v>10</v>
      </c>
      <c r="CD3" s="75" t="s">
        <v>15</v>
      </c>
      <c r="CE3" s="30" t="s">
        <v>10</v>
      </c>
      <c r="CF3" s="75" t="s">
        <v>15</v>
      </c>
      <c r="CG3" s="30" t="s">
        <v>10</v>
      </c>
      <c r="CH3" s="75" t="s">
        <v>15</v>
      </c>
      <c r="CI3" s="30" t="s">
        <v>10</v>
      </c>
      <c r="CJ3" s="74" t="s">
        <v>15</v>
      </c>
      <c r="CK3" s="190" t="s">
        <v>10</v>
      </c>
      <c r="CL3" s="74" t="s">
        <v>15</v>
      </c>
      <c r="CM3" s="190" t="s">
        <v>10</v>
      </c>
      <c r="CN3" s="74" t="s">
        <v>15</v>
      </c>
      <c r="CO3" s="190" t="s">
        <v>10</v>
      </c>
      <c r="CP3" s="74" t="s">
        <v>15</v>
      </c>
      <c r="CQ3" s="190" t="s">
        <v>10</v>
      </c>
      <c r="CR3" s="74" t="s">
        <v>15</v>
      </c>
      <c r="CS3" s="190" t="s">
        <v>10</v>
      </c>
      <c r="CT3" s="74" t="s">
        <v>15</v>
      </c>
      <c r="CU3" s="190" t="s">
        <v>10</v>
      </c>
      <c r="CV3" s="74" t="s">
        <v>15</v>
      </c>
      <c r="CW3" s="76" t="s">
        <v>10</v>
      </c>
      <c r="CX3" s="74" t="s">
        <v>15</v>
      </c>
      <c r="CY3" s="30" t="s">
        <v>10</v>
      </c>
      <c r="CZ3" s="74" t="s">
        <v>15</v>
      </c>
      <c r="DA3" s="30" t="s">
        <v>10</v>
      </c>
      <c r="DB3" s="75" t="s">
        <v>15</v>
      </c>
      <c r="DC3" s="74" t="s">
        <v>10</v>
      </c>
      <c r="DD3" s="74" t="s">
        <v>15</v>
      </c>
      <c r="DE3" s="30" t="s">
        <v>10</v>
      </c>
      <c r="DF3" s="74" t="s">
        <v>15</v>
      </c>
      <c r="DG3" s="30" t="s">
        <v>10</v>
      </c>
      <c r="DH3" s="75" t="s">
        <v>15</v>
      </c>
      <c r="DI3" s="74" t="s">
        <v>10</v>
      </c>
      <c r="DJ3" s="74" t="s">
        <v>15</v>
      </c>
      <c r="DK3" s="30" t="s">
        <v>10</v>
      </c>
      <c r="DL3" s="75" t="s">
        <v>15</v>
      </c>
      <c r="DM3" s="30" t="s">
        <v>10</v>
      </c>
      <c r="DN3" s="75" t="s">
        <v>15</v>
      </c>
      <c r="DO3" s="30" t="s">
        <v>10</v>
      </c>
      <c r="DP3" s="75" t="s">
        <v>15</v>
      </c>
      <c r="DQ3" s="30" t="s">
        <v>10</v>
      </c>
      <c r="DR3" s="75" t="s">
        <v>15</v>
      </c>
      <c r="DS3" s="30" t="s">
        <v>10</v>
      </c>
      <c r="DT3" s="75" t="s">
        <v>15</v>
      </c>
      <c r="DU3" s="30" t="s">
        <v>10</v>
      </c>
      <c r="DV3" s="75" t="s">
        <v>15</v>
      </c>
      <c r="DW3" s="30" t="s">
        <v>10</v>
      </c>
      <c r="DX3" s="74" t="s">
        <v>15</v>
      </c>
      <c r="DY3" s="190" t="s">
        <v>10</v>
      </c>
      <c r="DZ3" s="74" t="s">
        <v>15</v>
      </c>
      <c r="EA3" s="190" t="s">
        <v>10</v>
      </c>
      <c r="EB3" s="74" t="s">
        <v>15</v>
      </c>
      <c r="EC3" s="190" t="s">
        <v>10</v>
      </c>
      <c r="ED3" s="74" t="s">
        <v>15</v>
      </c>
      <c r="EE3" s="190" t="s">
        <v>10</v>
      </c>
      <c r="EF3" s="74" t="s">
        <v>15</v>
      </c>
      <c r="EG3" s="190" t="s">
        <v>10</v>
      </c>
      <c r="EH3" s="74" t="s">
        <v>15</v>
      </c>
      <c r="EI3" s="190" t="s">
        <v>10</v>
      </c>
      <c r="EJ3" s="74" t="s">
        <v>15</v>
      </c>
      <c r="EK3" s="76" t="s">
        <v>10</v>
      </c>
      <c r="EL3" s="74" t="s">
        <v>15</v>
      </c>
      <c r="EM3" s="30" t="s">
        <v>10</v>
      </c>
      <c r="EN3" s="74" t="s">
        <v>15</v>
      </c>
      <c r="EO3" s="30" t="s">
        <v>10</v>
      </c>
      <c r="EP3" s="74" t="s">
        <v>15</v>
      </c>
      <c r="EQ3" s="30" t="s">
        <v>10</v>
      </c>
      <c r="ER3" s="74" t="s">
        <v>15</v>
      </c>
      <c r="ES3" s="30" t="s">
        <v>10</v>
      </c>
      <c r="ET3" s="74" t="s">
        <v>15</v>
      </c>
      <c r="EU3" s="30" t="s">
        <v>10</v>
      </c>
      <c r="EV3" s="75" t="s">
        <v>15</v>
      </c>
      <c r="EW3" s="74" t="s">
        <v>10</v>
      </c>
      <c r="EX3" s="74" t="s">
        <v>15</v>
      </c>
      <c r="EY3" s="30" t="s">
        <v>10</v>
      </c>
      <c r="EZ3" s="75" t="s">
        <v>15</v>
      </c>
      <c r="FA3" s="30" t="s">
        <v>10</v>
      </c>
      <c r="FB3" s="75" t="s">
        <v>15</v>
      </c>
      <c r="FC3" s="30" t="s">
        <v>10</v>
      </c>
      <c r="FD3" s="75" t="s">
        <v>15</v>
      </c>
      <c r="FE3" s="30" t="s">
        <v>10</v>
      </c>
      <c r="FF3" s="75" t="s">
        <v>15</v>
      </c>
      <c r="FG3" s="30" t="s">
        <v>10</v>
      </c>
      <c r="FH3" s="75" t="s">
        <v>15</v>
      </c>
      <c r="FI3" s="30" t="s">
        <v>10</v>
      </c>
      <c r="FJ3" s="74" t="s">
        <v>15</v>
      </c>
      <c r="FK3" s="30" t="s">
        <v>10</v>
      </c>
      <c r="FL3" s="74" t="s">
        <v>15</v>
      </c>
      <c r="FM3" s="190" t="s">
        <v>10</v>
      </c>
      <c r="FN3" s="74" t="s">
        <v>15</v>
      </c>
      <c r="FO3" s="30" t="s">
        <v>10</v>
      </c>
      <c r="FP3" s="74" t="s">
        <v>15</v>
      </c>
      <c r="FQ3" s="30" t="s">
        <v>10</v>
      </c>
      <c r="FR3" s="74" t="s">
        <v>15</v>
      </c>
      <c r="FS3" s="30" t="s">
        <v>10</v>
      </c>
      <c r="FT3" s="74" t="s">
        <v>15</v>
      </c>
      <c r="FU3" s="30" t="s">
        <v>10</v>
      </c>
      <c r="FV3" s="74" t="s">
        <v>15</v>
      </c>
      <c r="FW3" s="190" t="s">
        <v>10</v>
      </c>
      <c r="FX3" s="74" t="s">
        <v>15</v>
      </c>
      <c r="FY3" s="76" t="s">
        <v>10</v>
      </c>
      <c r="FZ3" s="74" t="s">
        <v>15</v>
      </c>
      <c r="GA3" s="30" t="s">
        <v>10</v>
      </c>
      <c r="GB3" s="74" t="s">
        <v>15</v>
      </c>
      <c r="GC3" s="30" t="s">
        <v>10</v>
      </c>
      <c r="GD3" s="74" t="s">
        <v>15</v>
      </c>
      <c r="GE3" s="30" t="s">
        <v>10</v>
      </c>
      <c r="GF3" s="74" t="s">
        <v>15</v>
      </c>
      <c r="GG3" s="30" t="s">
        <v>10</v>
      </c>
      <c r="GH3" s="74" t="s">
        <v>15</v>
      </c>
      <c r="GI3" s="30" t="s">
        <v>10</v>
      </c>
      <c r="GJ3" s="75" t="s">
        <v>15</v>
      </c>
      <c r="GK3" s="74" t="s">
        <v>10</v>
      </c>
      <c r="GL3" s="74" t="s">
        <v>15</v>
      </c>
      <c r="GM3" s="30" t="s">
        <v>10</v>
      </c>
      <c r="GN3" s="75" t="s">
        <v>15</v>
      </c>
      <c r="GO3" s="30" t="s">
        <v>10</v>
      </c>
      <c r="GP3" s="75" t="s">
        <v>15</v>
      </c>
      <c r="GQ3" s="30" t="s">
        <v>10</v>
      </c>
      <c r="GR3" s="75" t="s">
        <v>15</v>
      </c>
      <c r="GS3" s="30" t="s">
        <v>10</v>
      </c>
      <c r="GT3" s="75" t="s">
        <v>15</v>
      </c>
      <c r="GU3" s="30" t="s">
        <v>10</v>
      </c>
      <c r="GV3" s="75" t="s">
        <v>15</v>
      </c>
      <c r="GW3" s="30" t="s">
        <v>10</v>
      </c>
      <c r="GX3" s="75" t="s">
        <v>15</v>
      </c>
      <c r="GY3" s="30" t="s">
        <v>10</v>
      </c>
      <c r="GZ3" s="74" t="s">
        <v>15</v>
      </c>
      <c r="HA3" s="30" t="s">
        <v>10</v>
      </c>
      <c r="HB3" s="74" t="s">
        <v>15</v>
      </c>
      <c r="HC3" s="190" t="s">
        <v>10</v>
      </c>
      <c r="HD3" s="74" t="s">
        <v>15</v>
      </c>
      <c r="HE3" s="190" t="s">
        <v>10</v>
      </c>
      <c r="HF3" s="74" t="s">
        <v>15</v>
      </c>
      <c r="HG3" s="190" t="s">
        <v>10</v>
      </c>
      <c r="HH3" s="74" t="s">
        <v>15</v>
      </c>
      <c r="HI3" s="190" t="s">
        <v>10</v>
      </c>
      <c r="HJ3" s="74" t="s">
        <v>15</v>
      </c>
      <c r="HK3" s="190" t="s">
        <v>10</v>
      </c>
      <c r="HL3" s="74" t="s">
        <v>15</v>
      </c>
      <c r="HM3" s="76" t="s">
        <v>10</v>
      </c>
      <c r="HN3" s="74" t="s">
        <v>15</v>
      </c>
      <c r="HO3" s="30" t="s">
        <v>10</v>
      </c>
      <c r="HP3" s="74" t="s">
        <v>15</v>
      </c>
      <c r="HQ3" s="30" t="s">
        <v>10</v>
      </c>
      <c r="HR3" s="75" t="s">
        <v>15</v>
      </c>
      <c r="HS3" s="74" t="s">
        <v>10</v>
      </c>
      <c r="HT3" s="74" t="s">
        <v>15</v>
      </c>
      <c r="HU3" s="30" t="s">
        <v>10</v>
      </c>
      <c r="HV3" s="74" t="s">
        <v>15</v>
      </c>
      <c r="HW3" s="30" t="s">
        <v>10</v>
      </c>
      <c r="HX3" s="75" t="s">
        <v>15</v>
      </c>
      <c r="HY3" s="74" t="s">
        <v>10</v>
      </c>
      <c r="HZ3" s="74" t="s">
        <v>15</v>
      </c>
      <c r="IA3" s="30" t="s">
        <v>10</v>
      </c>
      <c r="IB3" s="74" t="s">
        <v>15</v>
      </c>
      <c r="IC3" s="30" t="s">
        <v>10</v>
      </c>
      <c r="ID3" s="75" t="s">
        <v>15</v>
      </c>
      <c r="IE3" s="30" t="s">
        <v>10</v>
      </c>
      <c r="IF3" s="75" t="s">
        <v>15</v>
      </c>
      <c r="IG3" s="30" t="s">
        <v>10</v>
      </c>
      <c r="IH3" s="75" t="s">
        <v>15</v>
      </c>
      <c r="II3" s="30" t="s">
        <v>10</v>
      </c>
      <c r="IJ3" s="75" t="s">
        <v>15</v>
      </c>
      <c r="IK3" s="30" t="s">
        <v>10</v>
      </c>
      <c r="IL3" s="75" t="s">
        <v>15</v>
      </c>
      <c r="IM3" s="30" t="s">
        <v>10</v>
      </c>
      <c r="IN3" s="74" t="s">
        <v>15</v>
      </c>
      <c r="IO3" s="30" t="s">
        <v>10</v>
      </c>
      <c r="IP3" s="74" t="s">
        <v>15</v>
      </c>
      <c r="IQ3" s="190" t="s">
        <v>10</v>
      </c>
      <c r="IR3" s="74" t="s">
        <v>15</v>
      </c>
      <c r="IS3" s="190" t="s">
        <v>10</v>
      </c>
      <c r="IT3" s="74" t="s">
        <v>15</v>
      </c>
      <c r="IU3" s="190" t="s">
        <v>10</v>
      </c>
      <c r="IV3" s="74" t="s">
        <v>15</v>
      </c>
      <c r="IW3" s="190" t="s">
        <v>10</v>
      </c>
      <c r="IX3" s="74" t="s">
        <v>15</v>
      </c>
      <c r="IY3" s="190" t="s">
        <v>10</v>
      </c>
      <c r="IZ3" s="74" t="s">
        <v>15</v>
      </c>
      <c r="JA3" s="190"/>
    </row>
    <row r="4" spans="1:261" s="261" customFormat="1">
      <c r="A4" s="261">
        <v>1</v>
      </c>
      <c r="C4" s="103"/>
      <c r="D4" s="103" t="s">
        <v>17</v>
      </c>
      <c r="E4" s="104">
        <f>((E5*F5)+(E6*F6)+(E7*F7)+(E8*F8))/F4</f>
        <v>61234.673250766595</v>
      </c>
      <c r="F4" s="103">
        <f>SUM(F5:F8)</f>
        <v>25111</v>
      </c>
      <c r="G4" s="112">
        <f>((G5*H5)+(G6*H6)+(G7*H7)+(G8*H8))/H4</f>
        <v>62142.799531596684</v>
      </c>
      <c r="H4" s="105">
        <f>SUM(H5:H8)</f>
        <v>24338</v>
      </c>
      <c r="I4" s="112">
        <f>((I5*J5)+(I6*J6)+(I7*J7)+(I8*J8))/J4</f>
        <v>63008.960675895134</v>
      </c>
      <c r="J4" s="103">
        <f>SUM(J5:J8)</f>
        <v>25862</v>
      </c>
      <c r="K4" s="112" t="e">
        <f t="shared" ref="K4" si="0">((K5*L5)+(K6*L6)+(K7*L7)+(K8*L8))/L4</f>
        <v>#DIV/0!</v>
      </c>
      <c r="L4" s="103">
        <f t="shared" ref="L4" si="1">SUM(L5:L8)</f>
        <v>0</v>
      </c>
      <c r="M4" s="112" t="e">
        <f t="shared" ref="M4" si="2">((M5*N5)+(M6*N6)+(M7*N7)+(M8*N8))/N4</f>
        <v>#DIV/0!</v>
      </c>
      <c r="N4" s="103">
        <f t="shared" ref="N4" si="3">SUM(N5:N8)</f>
        <v>0</v>
      </c>
      <c r="O4" s="112">
        <f t="shared" ref="O4" si="4">((O5*P5)+(O6*P6)+(O7*P7)+(O8*P8))/P4</f>
        <v>64735.997090274243</v>
      </c>
      <c r="P4" s="103">
        <f t="shared" ref="P4:T4" si="5">SUM(P5:P8)</f>
        <v>27494</v>
      </c>
      <c r="Q4" s="112" t="e">
        <f t="shared" ref="Q4" si="6">((Q5*R5)+(Q6*R6)+(Q7*R7)+(Q8*R8))/R4</f>
        <v>#DIV/0!</v>
      </c>
      <c r="R4" s="103">
        <f t="shared" si="5"/>
        <v>0</v>
      </c>
      <c r="S4" s="112">
        <f t="shared" ref="S4" si="7">((S5*T5)+(S6*T6)+(S7*T7)+(S8*T8))/T4</f>
        <v>72570.379154480193</v>
      </c>
      <c r="T4" s="103">
        <f t="shared" si="5"/>
        <v>18805</v>
      </c>
      <c r="U4" s="109">
        <f>((U5*V5)+(U6*V6)+(U7*V7)+(U8*V8))/V4</f>
        <v>44041.496934278599</v>
      </c>
      <c r="V4" s="105">
        <f>SUM(V5:V8)</f>
        <v>10438</v>
      </c>
      <c r="W4" s="106">
        <f>((W5*X5)+(W6*X6)+(W7*X7)+(W8*X8))/X4</f>
        <v>43804.378360937837</v>
      </c>
      <c r="X4" s="103">
        <f>SUM(X5:X8)</f>
        <v>9298</v>
      </c>
      <c r="Y4" s="107">
        <f>((Y5*Z5)+(Y6*Z6)+(Y7*Z7)+(Y8*Z8))/Z4</f>
        <v>46657.006863825096</v>
      </c>
      <c r="Z4" s="108">
        <f>SUM(Z5:Z8)</f>
        <v>11801</v>
      </c>
      <c r="AA4" s="106">
        <f>((AA5*AB5)+(AA6*AB6)+(AA7*AB7)+(AA8*AB8))/AB4</f>
        <v>47902.823574929069</v>
      </c>
      <c r="AB4" s="105">
        <f>SUM(AB5:AB8)</f>
        <v>11631</v>
      </c>
      <c r="AC4" s="106">
        <f>((AC5*AD5)+(AC6*AD6)+(AC7*AD7)+(AC8*AD8))/AD4</f>
        <v>50911.17019751513</v>
      </c>
      <c r="AD4" s="105">
        <f>SUM(AD5:AD8)</f>
        <v>12556</v>
      </c>
      <c r="AE4" s="106">
        <f>((AE5*AF5)+(AE6*AF6)+(AE7*AF7)+(AE8*AF8))/AF4</f>
        <v>51099.155644866645</v>
      </c>
      <c r="AF4" s="105">
        <f>SUM(AF5:AF8)</f>
        <v>10948</v>
      </c>
      <c r="AG4" s="106">
        <f>((AG5*AH5)+(AG6*AH6)+(AG7*AH7)+(AG8*AH8))/AH4</f>
        <v>53417.50847752369</v>
      </c>
      <c r="AH4" s="103">
        <f>SUM(AH5:AH8)</f>
        <v>11501</v>
      </c>
      <c r="AI4" s="104">
        <f>((AI5*AJ5)+(AI6*AJ6)+(AI7*AJ7)+(AI8*AJ8))/AJ4</f>
        <v>55660.219205763489</v>
      </c>
      <c r="AJ4" s="103">
        <f>SUM(AJ5:AJ8)</f>
        <v>11382</v>
      </c>
      <c r="AK4" s="104">
        <f>((AK5*AL5)+(AK6*AL6)+(AK7*AL7)+(AK8*AL8))/AL4</f>
        <v>57248.156754032258</v>
      </c>
      <c r="AL4" s="103">
        <f>SUM(AL5:AL8)</f>
        <v>11904</v>
      </c>
      <c r="AM4" s="104">
        <f>((AM5*AN5)+(AM6*AN6)+(AM7*AN7)+(AM8*AN8))/AN4</f>
        <v>59948.507939218027</v>
      </c>
      <c r="AN4" s="103">
        <f>SUM(AN5:AN8)</f>
        <v>11714</v>
      </c>
      <c r="AO4" s="104">
        <f>((AO5*AP5)+(AO6*AP6)+(AO7*AP7)+(AO8*AP8))/AP4</f>
        <v>58815.877576257211</v>
      </c>
      <c r="AP4" s="103">
        <f>SUM(AP5:AP8)</f>
        <v>2426</v>
      </c>
      <c r="AQ4" s="104">
        <f>((AQ5*AR5)+(AQ6*AR6)+(AQ7*AR7)+(AQ8*AR8))/AR4</f>
        <v>62164.8905982906</v>
      </c>
      <c r="AR4" s="103">
        <f>SUM(AR5:AR8)</f>
        <v>5265</v>
      </c>
      <c r="AS4" s="104">
        <f>((AS5*AT5)+(AS6*AT6)+(AS7*AT7)+(AS8*AT8))/AT4</f>
        <v>60126.658008658007</v>
      </c>
      <c r="AT4" s="167">
        <f>SUM(AT5:AT8)</f>
        <v>2541</v>
      </c>
      <c r="AU4" s="104">
        <f>((AU5*AV5)+(AU6*AV6)+(AU7*AV7)+(AU8*AV8))/AV4</f>
        <v>66400.287168414565</v>
      </c>
      <c r="AV4" s="166">
        <f>SUM(AV5:AV8)</f>
        <v>6484</v>
      </c>
      <c r="AW4" s="112">
        <f>((AW5*AX5)+(AW6*AX6)+(AW7*AX7)+(AW8*AX8))/AX4</f>
        <v>67943.500240038411</v>
      </c>
      <c r="AX4" s="166">
        <f>SUM(AX5:AX8)</f>
        <v>6249</v>
      </c>
      <c r="AY4" s="112">
        <f>((AY5*AZ5)+(AY6*AZ6)+(AY7*AZ7)+(AY8*AZ8))/AZ4</f>
        <v>70038.057607090101</v>
      </c>
      <c r="AZ4" s="166">
        <f>SUM(AZ5:AZ8)</f>
        <v>6770</v>
      </c>
      <c r="BA4" s="112">
        <f>((BA5*BB5)+(BA6*BB6)+(BA7*BB7)+(BA8*BB8))/BB4</f>
        <v>70585.354943484475</v>
      </c>
      <c r="BB4" s="166">
        <f>SUM(BB5:BB8)</f>
        <v>7697</v>
      </c>
      <c r="BC4" s="112">
        <f>((BC5*BD5)+(BC6*BD6)+(BC7*BD7)+(BC8*BD8))/BD4</f>
        <v>69705.294824882381</v>
      </c>
      <c r="BD4" s="166">
        <f>SUM(BD5:BD8)</f>
        <v>7652</v>
      </c>
      <c r="BE4" s="112">
        <f>((BE5*BF5)+(BE6*BF6)+(BE7*BF7)+(BE8*BF8))/BF4</f>
        <v>71703.678746594</v>
      </c>
      <c r="BF4" s="166">
        <f>SUM(BF5:BF8)</f>
        <v>7340</v>
      </c>
      <c r="BG4" s="112">
        <f>((BG5*BH5)+(BG6*BH6)+(BG7*BH7)+(BG8*BH8))/BH4</f>
        <v>73468.37580362361</v>
      </c>
      <c r="BH4" s="166">
        <f>SUM(BH5:BH8)</f>
        <v>8555</v>
      </c>
      <c r="BI4" s="196">
        <f>((BI5*BJ5)+(BI6*BJ6)+(BI7*BJ7)+(BI8*BJ8))/BJ4</f>
        <v>38929.554455445541</v>
      </c>
      <c r="BJ4" s="108">
        <f>SUM(BJ5:BJ8)</f>
        <v>2424</v>
      </c>
      <c r="BK4" s="162">
        <f>((BK5*BL5)+(BK6*BL6)+(BK7*BL7)+(BK8*BL8))/BL4</f>
        <v>40633.257102770956</v>
      </c>
      <c r="BL4" s="108">
        <f>SUM(BL5:BL8)</f>
        <v>2851</v>
      </c>
      <c r="BM4" s="162">
        <f>((BM5*BN5)+(BM6*BN6)+(BM7*BN7)+(BM8*BN8))/BN4</f>
        <v>41388.739219712523</v>
      </c>
      <c r="BN4" s="108">
        <f>SUM(BN5:BN8)</f>
        <v>2435</v>
      </c>
      <c r="BO4" s="162">
        <f>((BO5*BP5)+(BO6*BP6)+(BO7*BP7)+(BO8*BP8))/BP4</f>
        <v>42324.481336651261</v>
      </c>
      <c r="BP4" s="108">
        <f>SUM(BP5:BP8)</f>
        <v>2813</v>
      </c>
      <c r="BQ4" s="162">
        <f>((BQ5*BR5)+(BQ6*BR6)+(BQ7*BR7)+(BQ8*BR8))/BR4</f>
        <v>43213.205069124422</v>
      </c>
      <c r="BR4" s="108">
        <f>SUM(BR5:BR8)</f>
        <v>3906</v>
      </c>
      <c r="BS4" s="162">
        <f>((BS5*BT5)+(BS6*BT6)+(BS7*BT7)+(BS8*BT8))/BT4</f>
        <v>45924.509188577889</v>
      </c>
      <c r="BT4" s="108">
        <f>SUM(BT5:BT8)</f>
        <v>3537</v>
      </c>
      <c r="BU4" s="162">
        <f>((BU5*BV5)+(BU6*BV6)+(BU7*BV7)+(BU8*BV8))/BV4</f>
        <v>47891.371167161225</v>
      </c>
      <c r="BV4" s="108">
        <f>SUM(BV5:BV8)</f>
        <v>4044</v>
      </c>
      <c r="BW4" s="162">
        <f>((BW5*BX5)+(BW6*BX6)+(BW7*BX7)+(BW8*BX8))/BX4</f>
        <v>50103.948648034537</v>
      </c>
      <c r="BX4" s="108">
        <f>SUM(BX5:BX8)</f>
        <v>4401</v>
      </c>
      <c r="BY4" s="162">
        <f>((BY5*BZ5)+(BY6*BZ6)+(BY7*BZ7)+(BY8*BZ8))/BZ4</f>
        <v>50754.100319645928</v>
      </c>
      <c r="BZ4" s="108">
        <f>SUM(BZ5:BZ8)</f>
        <v>4067</v>
      </c>
      <c r="CA4" s="162">
        <f>((CA5*CB5)+(CA6*CB6)+(CA7*CB7)+(CA8*CB8))/CB4</f>
        <v>52160.090571295863</v>
      </c>
      <c r="CB4" s="108">
        <f>SUM(CB5:CB8)</f>
        <v>4306</v>
      </c>
      <c r="CC4" s="162">
        <f>((CC5*CD5)+(CC6*CD6)+(CC7*CD7)+(CC8*CD8))/CD4</f>
        <v>53760.097537421534</v>
      </c>
      <c r="CD4" s="108">
        <f>SUM(CD5:CD8)</f>
        <v>2071</v>
      </c>
      <c r="CE4" s="162">
        <f>((CE5*CF5)+(CE6*CF6)+(CE7*CF7)+(CE8*CF8))/CF4</f>
        <v>54922.659303120017</v>
      </c>
      <c r="CF4" s="108">
        <f>SUM(CF5:CF8)</f>
        <v>4391</v>
      </c>
      <c r="CG4" s="104">
        <f>((CG5*CH5)+(CG6*CH6)+(CG7*CH7)+(CG8*CH8))/CH4</f>
        <v>53038.979245283022</v>
      </c>
      <c r="CH4" s="167">
        <f>SUM(CH5:CH8)</f>
        <v>1590</v>
      </c>
      <c r="CI4" s="104">
        <f>((CI5*CJ5)+(CI6*CJ6)+(CI7*CJ7)+(CI8*CJ8))/CJ4</f>
        <v>57792.730724435125</v>
      </c>
      <c r="CJ4" s="166">
        <f>SUM(CJ5:CJ8)</f>
        <v>4293</v>
      </c>
      <c r="CK4" s="112">
        <f>((CK5*CL5)+(CK6*CL6)+(CK7*CL7)+(CK8*CL8))/CL4</f>
        <v>60095.19639233371</v>
      </c>
      <c r="CL4" s="166">
        <f>SUM(CL5:CL8)</f>
        <v>4435</v>
      </c>
      <c r="CM4" s="112">
        <f>((CM5*CN5)+(CM6*CN6)+(CM7*CN7)+(CM8*CN8))/CN4</f>
        <v>62829.977579406266</v>
      </c>
      <c r="CN4" s="166">
        <f>SUM(CN5:CN8)</f>
        <v>4817</v>
      </c>
      <c r="CO4" s="112">
        <f>((CO5*CP5)+(CO6*CP6)+(CO7*CP7)+(CO8*CP8))/CP4</f>
        <v>62602.31754076686</v>
      </c>
      <c r="CP4" s="166">
        <f>SUM(CP5:CP8)</f>
        <v>4538</v>
      </c>
      <c r="CQ4" s="112">
        <f>((CQ5*CR5)+(CQ6*CR6)+(CQ7*CR7)+(CQ8*CR8))/CR4</f>
        <v>62391.432340837571</v>
      </c>
      <c r="CR4" s="166">
        <f>SUM(CR5:CR8)</f>
        <v>4131</v>
      </c>
      <c r="CS4" s="112">
        <f>((CS5*CT5)+(CS6*CT6)+(CS7*CT7)+(CS8*CT8))/CT4</f>
        <v>62811.88932806324</v>
      </c>
      <c r="CT4" s="166">
        <f>SUM(CT5:CT8)</f>
        <v>4048</v>
      </c>
      <c r="CU4" s="112">
        <f>((CU5*CV5)+(CU6*CV6)+(CU7*CV7)+(CU8*CV8))/CV4</f>
        <v>61954.772604753736</v>
      </c>
      <c r="CV4" s="166">
        <f>SUM(CV5:CV8)</f>
        <v>4081</v>
      </c>
      <c r="CW4" s="196">
        <f>((CW5*CX5)+(CW6*CX6)+(CW7*CX7)+(CW8*CX8))/CX4</f>
        <v>41480.690836940834</v>
      </c>
      <c r="CX4" s="108">
        <f>SUM(CX5:CX8)</f>
        <v>5544</v>
      </c>
      <c r="CY4" s="106">
        <f>((CY5*CZ5)+(CY6*CZ6)+(CY7*CZ7)+(CY8*CZ8))/CZ4</f>
        <v>41074.918523134445</v>
      </c>
      <c r="CZ4" s="103">
        <f>SUM(CZ5:CZ8)</f>
        <v>6419</v>
      </c>
      <c r="DA4" s="104">
        <f>((DA5*DB5)+(DA6*DB6)+(DA7*DB7)+(DA8*DB8))/DB4</f>
        <v>41683.931578947369</v>
      </c>
      <c r="DB4" s="105">
        <f>SUM(DB5:DB8)</f>
        <v>6080</v>
      </c>
      <c r="DC4" s="106">
        <f>((DC5*DD5)+(DC6*DD6)+(DC7*DD7)+(DC8*DD8))/DD4</f>
        <v>42957.381773039284</v>
      </c>
      <c r="DD4" s="110">
        <f>SUM(DD5:DD8)</f>
        <v>6847</v>
      </c>
      <c r="DE4" s="106">
        <f>((DE5*DF5)+(DE6*DF6)+(DE7*DF7)+(DE8*DF8))/DF4</f>
        <v>46552.884293606949</v>
      </c>
      <c r="DF4" s="110">
        <f>SUM(DF5:DF8)</f>
        <v>6335</v>
      </c>
      <c r="DG4" s="112">
        <f>((DG5*DH5)+(DG6*DH6)+(DG7*DH7)+(DG8*DH8))/DH4</f>
        <v>47288.788908053604</v>
      </c>
      <c r="DH4" s="105">
        <f>SUM(DH5:DH8)</f>
        <v>7537</v>
      </c>
      <c r="DI4" s="106">
        <f>((DI5*DJ5)+(DI6*DJ6)+(DI7*DJ7)+(DI8*DJ8))/DJ4</f>
        <v>48091.306624079989</v>
      </c>
      <c r="DJ4" s="103">
        <f>SUM(DJ5:DJ8)</f>
        <v>7201</v>
      </c>
      <c r="DK4" s="104">
        <f>((DK5*DL5)+(DK6*DL6)+(DK7*DL7)+(DK8*DL8))/DL4</f>
        <v>49179.486051502143</v>
      </c>
      <c r="DL4" s="105">
        <f>SUM(DL5:DL8)</f>
        <v>6524</v>
      </c>
      <c r="DM4" s="104">
        <f>((DM5*DN5)+(DM6*DN6)+(DM7*DN7)+(DM8*DN8))/DN4</f>
        <v>50165.751016402639</v>
      </c>
      <c r="DN4" s="105">
        <f>SUM(DN5:DN8)</f>
        <v>7133</v>
      </c>
      <c r="DO4" s="104">
        <f>((DO5*DP5)+(DO6*DP6)+(DO7*DP7)+(DO8*DP8))/DP4</f>
        <v>50869.106692531524</v>
      </c>
      <c r="DP4" s="105">
        <f>SUM(DP5:DP8)</f>
        <v>7217</v>
      </c>
      <c r="DQ4" s="104">
        <f>((DQ5*DR5)+(DQ6*DR6)+(DQ7*DR7)+(DQ8*DR8))/DR4</f>
        <v>50351.064485387549</v>
      </c>
      <c r="DR4" s="105">
        <f>SUM(DR5:DR8)</f>
        <v>3148</v>
      </c>
      <c r="DS4" s="104">
        <f>((DS5*DT5)+(DS6*DT6)+(DS7*DT7)+(DS8*DT8))/DT4</f>
        <v>51603.082670667667</v>
      </c>
      <c r="DT4" s="105">
        <f>SUM(DT5:DT8)</f>
        <v>6665</v>
      </c>
      <c r="DU4" s="104">
        <f>((DU5*DV5)+(DU6*DV6)+(DU7*DV7)+(DU8*DV8))/DV4</f>
        <v>50192.623401889941</v>
      </c>
      <c r="DV4" s="167">
        <f>SUM(DV5:DV8)</f>
        <v>3598</v>
      </c>
      <c r="DW4" s="116">
        <f>((DW5*DX5)+(DW6*DX6)+(DW7*DX7)+(DW8*DX8))/DX4</f>
        <v>54090.949519930175</v>
      </c>
      <c r="DX4" s="103">
        <f>SUM(DX5:DX8)</f>
        <v>6874</v>
      </c>
      <c r="DY4" s="107">
        <f>((DY5*DZ5)+(DY6*DZ6)+(DY7*DZ7)+(DY8*DZ8))/DZ4</f>
        <v>54745.867389134466</v>
      </c>
      <c r="DZ4" s="103">
        <f>SUM(DZ5:DZ8)</f>
        <v>7013</v>
      </c>
      <c r="EA4" s="107">
        <f>((EA5*EB5)+(EA6*EB6)+(EA7*EB7)+(EA8*EB8))/EB4</f>
        <v>56270.753575514871</v>
      </c>
      <c r="EB4" s="105">
        <f>SUM(EB5:EB8)</f>
        <v>6992</v>
      </c>
      <c r="EC4" s="107">
        <f>((EC5*ED5)+(EC6*ED6)+(EC7*ED7)+(EC8*ED8))/ED4</f>
        <v>58258.509634634633</v>
      </c>
      <c r="ED4" s="103">
        <f>SUM(ED5:ED8)</f>
        <v>7992</v>
      </c>
      <c r="EE4" s="107">
        <f>((EE5*EF5)+(EE6*EF6)+(EE7*EF7)+(EE8*EF8))/EF4</f>
        <v>59191.023207027662</v>
      </c>
      <c r="EF4" s="105">
        <f>SUM(EF5:EF8)</f>
        <v>7627</v>
      </c>
      <c r="EG4" s="107">
        <f>((EG5*EH5)+(EG6*EH6)+(EG7*EH7)+(EG8*EH8))/EH4</f>
        <v>59840.281738669495</v>
      </c>
      <c r="EH4" s="105">
        <f>SUM(EH5:EH8)</f>
        <v>7546</v>
      </c>
      <c r="EI4" s="107">
        <f>((EI5*EJ5)+(EI6*EJ6)+(EI7*EJ7)+(EI8*EJ8))/EJ4</f>
        <v>60690.9376443418</v>
      </c>
      <c r="EJ4" s="105">
        <f>SUM(EJ5:EJ8)</f>
        <v>7794</v>
      </c>
      <c r="EK4" s="109">
        <f>((EK5*EL5)+(EK6*EL6)+(EK7*EL7)+(EK8*EL8))/EL4</f>
        <v>39631.813782542114</v>
      </c>
      <c r="EL4" s="110">
        <f>SUM(EL5:EL8)</f>
        <v>3265</v>
      </c>
      <c r="EM4" s="106">
        <f>((EM5*EN5)+(EM6*EN6)+(EM7*EN7)+(EM8*EN8))/EN4</f>
        <v>41237.236699239955</v>
      </c>
      <c r="EN4" s="103">
        <f>SUM(EN5:EN8)</f>
        <v>3684</v>
      </c>
      <c r="EO4" s="107">
        <f>((EO5*EP5)+(EO6*EP6)+(EO7*EP7)+(EO8*EP8))/EP4</f>
        <v>43092.552426101509</v>
      </c>
      <c r="EP4" s="108">
        <f>SUM(EP5:EP8)</f>
        <v>3586</v>
      </c>
      <c r="EQ4" s="106">
        <f>((EQ5*ER5)+(EQ6*ER6)+(EQ7*ER7)+(EQ8*ER8))/ER4</f>
        <v>44448.989561586641</v>
      </c>
      <c r="ER4" s="110">
        <f>SUM(ER5:ER8)</f>
        <v>3832</v>
      </c>
      <c r="ES4" s="106">
        <f>((ES5*ET5)+(ES6*ET6)+(ES7*ET7)+(ES8*ET8))/ET4</f>
        <v>44531.033620015638</v>
      </c>
      <c r="ET4" s="110">
        <f>SUM(ET5:ET8)</f>
        <v>3837</v>
      </c>
      <c r="EU4" s="106">
        <f>((EU5*EV5)+(EU6*EV6)+(EU7*EV7)+(EU8*EV8))/EV4</f>
        <v>46189.774042027195</v>
      </c>
      <c r="EV4" s="105">
        <f>SUM(EV5:EV8)</f>
        <v>4045</v>
      </c>
      <c r="EW4" s="106">
        <f>((EW5*EX5)+(EW6*EX6)+(EW7*EX7)+(EW8*EX8))/EX4</f>
        <v>47989.20892816678</v>
      </c>
      <c r="EX4" s="103">
        <f>SUM(EX5:EX8)</f>
        <v>4413</v>
      </c>
      <c r="EY4" s="104">
        <f>((EY5*EZ5)+(EY6*EZ6)+(EY7*EZ7)+(EY8*EZ8))/EZ4</f>
        <v>48885.011957484501</v>
      </c>
      <c r="EZ4" s="105">
        <f>SUM(EZ5:EZ8)</f>
        <v>4516</v>
      </c>
      <c r="FA4" s="104">
        <f>((FA5*FB5)+(FA6*FB6)+(FA7*FB7)+(FA8*FB8))/FB4</f>
        <v>50859.325332751476</v>
      </c>
      <c r="FB4" s="105">
        <f>SUM(FB5:FB8)</f>
        <v>4583</v>
      </c>
      <c r="FC4" s="104">
        <f>((FC5*FD5)+(FC6*FD6)+(FC7*FD7)+(FC8*FD8))/FD4</f>
        <v>52022.008286674129</v>
      </c>
      <c r="FD4" s="105">
        <f>SUM(FD5:FD8)</f>
        <v>4465</v>
      </c>
      <c r="FE4" s="104">
        <f>((FE5*FF5)+(FE6*FF6)+(FE7*FF7)+(FE8*FF8))/FF4</f>
        <v>53362.72252341055</v>
      </c>
      <c r="FF4" s="105">
        <f>SUM(FF5:FF8)</f>
        <v>2029</v>
      </c>
      <c r="FG4" s="104">
        <f>((FG5*FH5)+(FG6*FH6)+(FG7*FH7)+(FG8*FH8))/FH4</f>
        <v>53134.230714623758</v>
      </c>
      <c r="FH4" s="105">
        <f>SUM(FH5:FH8)</f>
        <v>4226</v>
      </c>
      <c r="FI4" s="162">
        <f>((FI5*FJ5)+(FI6*FJ6)+(FI7*FJ7)+(FI8*FJ8))/FJ4</f>
        <v>48688.532287266142</v>
      </c>
      <c r="FJ4" s="103">
        <f>SUM(FJ5:FJ8)</f>
        <v>1657</v>
      </c>
      <c r="FK4" s="162">
        <f>((FK5*FL5)+(FK6*FL6)+(FK7*FL7)+(FK8*FL8))/FL4</f>
        <v>53888.975962851677</v>
      </c>
      <c r="FL4" s="166">
        <f>SUM(FL5:FL8)</f>
        <v>3661</v>
      </c>
      <c r="FM4" s="162">
        <f>((FM5*FN5)+(FM6*FN6)+(FM7*FN7)+(FM8*FN8))/FN4</f>
        <v>56638.304794520547</v>
      </c>
      <c r="FN4" s="166">
        <f>SUM(FN5:FN8)</f>
        <v>3796</v>
      </c>
      <c r="FO4" s="221">
        <f>((FO5*FP5)+(FO6*FP6)+(FO7*FP7)+(FO8*FP8))/FP4</f>
        <v>57884.770182992463</v>
      </c>
      <c r="FP4" s="166">
        <f>SUM(FP5:FP8)</f>
        <v>3716</v>
      </c>
      <c r="FQ4" s="221">
        <f>((FQ5*FR5)+(FQ6*FR6)+(FQ7*FR7)+(FQ8*FR8))/FR4</f>
        <v>59351.329464285714</v>
      </c>
      <c r="FR4" s="166">
        <f>SUM(FR5:FR8)</f>
        <v>3360</v>
      </c>
      <c r="FS4" s="221">
        <f>((FS5*FT5)+(FS6*FT6)+(FS7*FT7)+(FS8*FT8))/FT4</f>
        <v>58494.965631594816</v>
      </c>
      <c r="FT4" s="166">
        <f>SUM(FT5:FT8)</f>
        <v>3317</v>
      </c>
      <c r="FU4" s="221">
        <f>((FU5*FV5)+(FU6*FV6)+(FU7*FV7)+(FU8*FV8))/FV4</f>
        <v>58873.800508259214</v>
      </c>
      <c r="FV4" s="166">
        <f>SUM(FV5:FV8)</f>
        <v>3148</v>
      </c>
      <c r="FW4" s="221">
        <f>((FW5*FX5)+(FW6*FX6)+(FW7*FX7)+(FW8*FX8))/FX4</f>
        <v>58840.954294975687</v>
      </c>
      <c r="FX4" s="166">
        <f>SUM(FX5:FX8)</f>
        <v>3085</v>
      </c>
      <c r="FY4" s="188">
        <f>((FY5*FZ5)+(FY6*FZ6)+(FY7*FZ7)+(FY8*FZ8))/FZ4</f>
        <v>37000.563267813268</v>
      </c>
      <c r="FZ4" s="108">
        <f>SUM(FZ5:FZ8)</f>
        <v>1628</v>
      </c>
      <c r="GA4" s="106">
        <f>((GA5*GB5)+(GA6*GB6)+(GA7*GB7)+(GA8*GB8))/GB4</f>
        <v>38720.634639696589</v>
      </c>
      <c r="GB4" s="103">
        <f>SUM(GB5:GB8)</f>
        <v>1582</v>
      </c>
      <c r="GC4" s="107">
        <f>((GC5*GD5)+(GC6*GD6)+(GC7*GD7)+(GC8*GD8))/GD4</f>
        <v>40259.856551009841</v>
      </c>
      <c r="GD4" s="108">
        <f>SUM(GD5:GD8)</f>
        <v>1931</v>
      </c>
      <c r="GE4" s="106">
        <f>((GE5*GF5)+(GE6*GF6)+(GE7*GF7)+(GE8*GF8))/GF4</f>
        <v>39747.048963133639</v>
      </c>
      <c r="GF4" s="110">
        <f>SUM(GF5:GF8)</f>
        <v>1736</v>
      </c>
      <c r="GG4" s="106">
        <f>((GG5*GH5)+(GG6*GH6)+(GG7*GH7)+(GG8*GH8))/GH4</f>
        <v>42452.634261692067</v>
      </c>
      <c r="GH4" s="110">
        <f>SUM(GH5:GH8)</f>
        <v>1903</v>
      </c>
      <c r="GI4" s="112">
        <f>((GI5*GJ5)+(GI6*GJ6)+(GI7*GJ7)+(GI8*GJ8))/GJ4</f>
        <v>43435.953165208441</v>
      </c>
      <c r="GJ4" s="105">
        <f>SUM(GJ5:GJ8)</f>
        <v>3886</v>
      </c>
      <c r="GK4" s="106">
        <f>((GK5*GL5)+(GK6*GL6)+(GK7*GL7)+(GK8*GL8))/GL4</f>
        <v>44944.160936721477</v>
      </c>
      <c r="GL4" s="103">
        <f>SUM(GL5:GL8)</f>
        <v>2007</v>
      </c>
      <c r="GM4" s="104">
        <f>((GM5*GN5)+(GM6*GN6)+(GM7*GN7)+(GM8*GN8))/GN4</f>
        <v>46404.223270440249</v>
      </c>
      <c r="GN4" s="105">
        <f>SUM(GN5:GN8)</f>
        <v>1908</v>
      </c>
      <c r="GO4" s="104">
        <f>((GO5*GP5)+(GO6*GP6)+(GO7*GP7)+(GO8*GP8))/GP4</f>
        <v>46841.69790575916</v>
      </c>
      <c r="GP4" s="105">
        <f>SUM(GP5:GP8)</f>
        <v>1910</v>
      </c>
      <c r="GQ4" s="104">
        <f>((GQ5*GR5)+(GQ6*GR6)+(GQ7*GR7)+(GQ8*GR8))/GR4</f>
        <v>48724.40517241379</v>
      </c>
      <c r="GR4" s="105">
        <f>SUM(GR5:GR8)</f>
        <v>1856</v>
      </c>
      <c r="GS4" s="104">
        <f>((GS5*GT5)+(GS6*GT6)+(GS7*GT7)+(GS8*GT8))/GT4</f>
        <v>49605.040955631397</v>
      </c>
      <c r="GT4" s="105">
        <f>SUM(GT5:GT8)</f>
        <v>879</v>
      </c>
      <c r="GU4" s="104">
        <f>((GU5*GV5)+(GU6*GV6)+(GU7*GV7)+(GU8*GV8))/GV4</f>
        <v>50725.367756741252</v>
      </c>
      <c r="GV4" s="105">
        <f>SUM(GV5:GV8)</f>
        <v>1743</v>
      </c>
      <c r="GW4" s="104">
        <f>((GW5*GX5)+(GW6*GX6)+(GW7*GX7)+(GW8*GX8))/GX4</f>
        <v>46401.841815680884</v>
      </c>
      <c r="GX4" s="105">
        <f>SUM(GX5:GX8)</f>
        <v>727</v>
      </c>
      <c r="GY4" s="104">
        <f>((GY5*GZ5)+(GY6*GZ6)+(GY7*GZ7)+(GY8*GZ8))/GZ4</f>
        <v>54346.165024630543</v>
      </c>
      <c r="GZ4" s="103">
        <f>SUM(GZ5:GZ8)</f>
        <v>2030</v>
      </c>
      <c r="HA4" s="104">
        <f>((HA5*HB5)+(HA6*HB6)+(HA7*HB7)+(HA8*HB8))/HB4</f>
        <v>55183.58067586863</v>
      </c>
      <c r="HB4" s="103">
        <f>SUM(HB5:HB8)</f>
        <v>2101</v>
      </c>
      <c r="HC4" s="112">
        <f>((HC5*HD5)+(HC6*HD6)+(HC7*HD7)+(HC8*HD8))/HD4</f>
        <v>57704.386966292135</v>
      </c>
      <c r="HD4" s="103">
        <f>SUM(HD5:HD8)</f>
        <v>2225</v>
      </c>
      <c r="HE4" s="112">
        <f>((HE5*HF5)+(HE6*HF6)+(HE7*HF7)+(HE8*HF8))/HF4</f>
        <v>58770.613005050502</v>
      </c>
      <c r="HF4" s="103">
        <f>SUM(HF5:HF8)</f>
        <v>1584</v>
      </c>
      <c r="HG4" s="112">
        <f>((HG5*HH5)+(HG6*HH6)+(HG7*HH7)+(HG8*HH8))/HH4</f>
        <v>58463.420886075946</v>
      </c>
      <c r="HH4" s="103">
        <f>SUM(HH5:HH8)</f>
        <v>1580</v>
      </c>
      <c r="HI4" s="112">
        <f>((HI5*HJ5)+(HI6*HJ6)+(HI7*HJ7)+(HI8*HJ8))/HJ4</f>
        <v>58499.763662171754</v>
      </c>
      <c r="HJ4" s="103">
        <f>SUM(HJ5:HJ8)</f>
        <v>1409</v>
      </c>
      <c r="HK4" s="112">
        <f>((HK5*HL5)+(HK6*HL6)+(HK7*HL7)+(HK8*HL8))/HL4</f>
        <v>59231.294535131296</v>
      </c>
      <c r="HL4" s="103">
        <f>SUM(HL5:HL8)</f>
        <v>1409</v>
      </c>
      <c r="HM4" s="109">
        <f>((HM5*HN5)+(HM6*HN6)+(HM7*HN7)+(HM8*HN8))/HN4</f>
        <v>35798.443661971833</v>
      </c>
      <c r="HN4" s="110">
        <f>SUM(HN5:HN8)</f>
        <v>852</v>
      </c>
      <c r="HO4" s="106">
        <f>((HO5*HP5)+(HO6*HP6)+(HO7*HP7)+(HO8*HP8))/HP4</f>
        <v>36973.005470459517</v>
      </c>
      <c r="HP4" s="103">
        <f>SUM(HP5:HP8)</f>
        <v>914</v>
      </c>
      <c r="HQ4" s="104">
        <f>((HQ5*HR5)+(HQ6*HR6)+(HQ7*HR7)+(HQ8*HR8))/HR4</f>
        <v>39960.714743589742</v>
      </c>
      <c r="HR4" s="105">
        <f>SUM(HR5:HR8)</f>
        <v>1248</v>
      </c>
      <c r="HS4" s="106">
        <f>((HS5*HT5)+(HS6*HT6)+(HS7*HT7)+(HS8*HT8))/HT4</f>
        <v>40240.377638780294</v>
      </c>
      <c r="HT4" s="110">
        <f>SUM(HT5:HT8)</f>
        <v>1279</v>
      </c>
      <c r="HU4" s="106">
        <f>((HU5*HV5)+(HU6*HV6)+(HU7*HV7)+(HU8*HV8))/HV4</f>
        <v>40749.271570014142</v>
      </c>
      <c r="HV4" s="110">
        <f>SUM(HV5:HV8)</f>
        <v>707</v>
      </c>
      <c r="HW4" s="112">
        <f>((HW5*HX5)+(HW6*HX6)+(HW7*HX7)+(HW8*HX8))/HX4</f>
        <v>43205.582066869298</v>
      </c>
      <c r="HX4" s="105">
        <f>SUM(HX5:HX8)</f>
        <v>1316</v>
      </c>
      <c r="HY4" s="106">
        <f>((HY5*HZ5)+(HY6*HZ6)+(HY7*HZ7)+(HY8*HZ8))/HZ4</f>
        <v>44262.153846153844</v>
      </c>
      <c r="HZ4" s="103">
        <f>SUM(HZ5:HZ8)</f>
        <v>1235</v>
      </c>
      <c r="IA4" s="104">
        <f>((IA5*IB5)+(IA6*IB6)+(IA7*IB7)+(IA8*IB8))/IB4</f>
        <v>45159.529806884973</v>
      </c>
      <c r="IB4" s="103">
        <f>SUM(IB5:IB8)</f>
        <v>1191</v>
      </c>
      <c r="IC4" s="104">
        <f>((IC5*ID5)+(IC6*ID6)+(IC7*ID7)+(IC8*ID8))/ID4</f>
        <v>45806.029864253396</v>
      </c>
      <c r="ID4" s="105">
        <f>SUM(ID5:ID8)</f>
        <v>1105</v>
      </c>
      <c r="IE4" s="104">
        <f>((IE5*IF5)+(IE6*IF6)+(IE7*IF7)+(IE8*IF8))/IF4</f>
        <v>46776.453252032523</v>
      </c>
      <c r="IF4" s="105">
        <f>SUM(IF5:IF8)</f>
        <v>984</v>
      </c>
      <c r="IG4" s="104">
        <f>((IG5*IH5)+(IG6*IH6)+(IG7*IH7)+(IG8*IH8))/IH4</f>
        <v>47010.329351535838</v>
      </c>
      <c r="IH4" s="105">
        <f>SUM(IH5:IH8)</f>
        <v>586</v>
      </c>
      <c r="II4" s="104">
        <f>((II5*IJ5)+(II6*IJ6)+(II7*IJ7)+(II8*IJ8))/IJ4</f>
        <v>47987.344621513941</v>
      </c>
      <c r="IJ4" s="105">
        <f>SUM(IJ5:IJ8)</f>
        <v>1004</v>
      </c>
      <c r="IK4" s="104">
        <f>((IK5*IL5)+(IK6*IL6)+(IK7*IL7)+(IK8*IL8))/IL4</f>
        <v>51363.155737704918</v>
      </c>
      <c r="IL4" s="105">
        <f>SUM(IL5:IL8)</f>
        <v>366</v>
      </c>
      <c r="IM4" s="104">
        <f>((IM5*IN5)+(IM6*IN6)+(IM7*IN7)+(IM8*IN8))/IN4</f>
        <v>50799.842870999033</v>
      </c>
      <c r="IN4" s="103">
        <f>SUM(IN5:IN8)</f>
        <v>1031</v>
      </c>
      <c r="IO4" s="104">
        <f>((IO5*IP5)+(IO6*IP6)+(IO7*IP7)+(IO8*IP8))/IP4</f>
        <v>51951.298200514138</v>
      </c>
      <c r="IP4" s="103">
        <f>SUM(IP5:IP8)</f>
        <v>778</v>
      </c>
      <c r="IQ4" s="112">
        <f>((IQ5*IR5)+(IQ6*IR6)+(IQ7*IR7)+(IQ8*IR8))/IR4</f>
        <v>54111.596548004316</v>
      </c>
      <c r="IR4" s="103">
        <f>SUM(IR5:IR8)</f>
        <v>927</v>
      </c>
      <c r="IS4" s="112">
        <f>((IS5*IT5)+(IS6*IT6)+(IS7*IT7)+(IS8*IT8))/IT4</f>
        <v>55131.233812949642</v>
      </c>
      <c r="IT4" s="103">
        <f>SUM(IT5:IT8)</f>
        <v>834</v>
      </c>
      <c r="IU4" s="112">
        <f>((IU5*IV5)+(IU6*IV6)+(IU7*IV7)+(IU8*IV8))/IV4</f>
        <v>55386.802746566791</v>
      </c>
      <c r="IV4" s="103">
        <f>SUM(IV5:IV8)</f>
        <v>801</v>
      </c>
      <c r="IW4" s="112">
        <f>((IW5*IX5)+(IW6*IX6)+(IW7*IX7)+(IW8*IX8))/IX4</f>
        <v>55771.885985748217</v>
      </c>
      <c r="IX4" s="103">
        <f>SUM(IX5:IX8)</f>
        <v>842</v>
      </c>
      <c r="IY4" s="112">
        <f>((IY5*IZ5)+(IY6*IZ6)+(IY7*IZ7)+(IY8*IZ8))/IZ4</f>
        <v>56058.926486486489</v>
      </c>
      <c r="IZ4" s="103">
        <f>SUM(IZ5:IZ8)</f>
        <v>925</v>
      </c>
      <c r="JA4" s="112"/>
    </row>
    <row r="5" spans="1:261">
      <c r="A5" s="219">
        <v>2</v>
      </c>
      <c r="B5" s="345">
        <v>1</v>
      </c>
      <c r="C5" s="21" t="s">
        <v>18</v>
      </c>
      <c r="D5" s="28" t="s">
        <v>19</v>
      </c>
      <c r="E5" s="28">
        <v>60902.427948655852</v>
      </c>
      <c r="F5" s="28">
        <v>4129</v>
      </c>
      <c r="G5" s="32">
        <v>61567.83001457018</v>
      </c>
      <c r="H5" s="28">
        <v>4118</v>
      </c>
      <c r="I5" s="32">
        <v>63408.069867027269</v>
      </c>
      <c r="J5" s="28">
        <v>4437</v>
      </c>
      <c r="K5" s="32"/>
      <c r="L5" s="28"/>
      <c r="M5" s="32"/>
      <c r="N5" s="28"/>
      <c r="O5" s="32">
        <v>63696.66281617208</v>
      </c>
      <c r="P5" s="28">
        <v>5021</v>
      </c>
      <c r="Q5" s="32"/>
      <c r="R5" s="28"/>
      <c r="S5" s="32">
        <v>72861.485767907419</v>
      </c>
      <c r="T5" s="28">
        <v>3197</v>
      </c>
      <c r="U5" s="68">
        <v>44502</v>
      </c>
      <c r="V5" s="28">
        <v>2739</v>
      </c>
      <c r="W5" s="15">
        <v>43420</v>
      </c>
      <c r="X5" s="28">
        <v>2358</v>
      </c>
      <c r="Y5" s="15">
        <v>46386</v>
      </c>
      <c r="Z5" s="24">
        <v>3114</v>
      </c>
      <c r="AA5" s="28">
        <v>47351</v>
      </c>
      <c r="AB5" s="28">
        <v>3014</v>
      </c>
      <c r="AC5" s="16">
        <v>49894</v>
      </c>
      <c r="AD5" s="23">
        <v>3053</v>
      </c>
      <c r="AE5" s="42">
        <v>50348</v>
      </c>
      <c r="AF5" s="23">
        <v>2775</v>
      </c>
      <c r="AG5" s="42">
        <v>52595</v>
      </c>
      <c r="AH5" s="42">
        <v>2925</v>
      </c>
      <c r="AI5" s="16">
        <v>54894</v>
      </c>
      <c r="AJ5" s="42">
        <v>2863</v>
      </c>
      <c r="AK5" s="16">
        <v>56118</v>
      </c>
      <c r="AL5" s="42">
        <v>3009</v>
      </c>
      <c r="AM5" s="16">
        <v>58512</v>
      </c>
      <c r="AN5" s="42">
        <v>2935</v>
      </c>
      <c r="AO5" s="16">
        <v>55738.388440860217</v>
      </c>
      <c r="AP5" s="42">
        <v>744</v>
      </c>
      <c r="AQ5" s="16">
        <v>59708.352848101269</v>
      </c>
      <c r="AR5" s="42">
        <v>1264</v>
      </c>
      <c r="AS5" s="16">
        <v>57572.767402376907</v>
      </c>
      <c r="AT5" s="23">
        <v>589</v>
      </c>
      <c r="AU5" s="16">
        <v>64185.842137973894</v>
      </c>
      <c r="AV5" s="42">
        <v>1609</v>
      </c>
      <c r="AW5" s="181">
        <v>66549.746148693899</v>
      </c>
      <c r="AX5" s="42">
        <v>1493</v>
      </c>
      <c r="AY5" s="181">
        <v>68112.264900662252</v>
      </c>
      <c r="AZ5" s="42">
        <v>1661</v>
      </c>
      <c r="BA5" s="263">
        <v>69037.077422847855</v>
      </c>
      <c r="BB5" s="47">
        <v>1847</v>
      </c>
      <c r="BC5" s="263">
        <v>68846.533446712012</v>
      </c>
      <c r="BD5" s="47">
        <v>1764</v>
      </c>
      <c r="BE5" s="32">
        <v>69963.85215366706</v>
      </c>
      <c r="BF5" s="47">
        <v>1718</v>
      </c>
      <c r="BG5" s="32">
        <v>73439.636498516324</v>
      </c>
      <c r="BH5" s="47">
        <v>2022</v>
      </c>
      <c r="BI5" s="68">
        <v>37991</v>
      </c>
      <c r="BJ5" s="28">
        <v>386</v>
      </c>
      <c r="BK5" s="15">
        <v>40199</v>
      </c>
      <c r="BL5" s="28">
        <v>462</v>
      </c>
      <c r="BM5" s="32">
        <v>40234</v>
      </c>
      <c r="BN5" s="22">
        <v>355</v>
      </c>
      <c r="BO5" s="28">
        <v>41284</v>
      </c>
      <c r="BP5" s="28">
        <v>431</v>
      </c>
      <c r="BQ5" s="16">
        <v>41742</v>
      </c>
      <c r="BR5" s="42">
        <v>681</v>
      </c>
      <c r="BS5" s="31">
        <v>44531</v>
      </c>
      <c r="BT5" s="44">
        <v>568</v>
      </c>
      <c r="BU5" s="264">
        <v>46133</v>
      </c>
      <c r="BV5" s="265">
        <v>695</v>
      </c>
      <c r="BW5" s="40">
        <v>48226</v>
      </c>
      <c r="BX5" s="44">
        <v>739</v>
      </c>
      <c r="BY5" s="40">
        <v>49157</v>
      </c>
      <c r="BZ5" s="44">
        <v>706</v>
      </c>
      <c r="CA5" s="40">
        <v>51424</v>
      </c>
      <c r="CB5" s="44">
        <v>772</v>
      </c>
      <c r="CC5" s="40">
        <v>53101.001733102254</v>
      </c>
      <c r="CD5" s="44">
        <v>577</v>
      </c>
      <c r="CE5" s="40">
        <v>54850.046192259673</v>
      </c>
      <c r="CF5" s="44">
        <v>801</v>
      </c>
      <c r="CG5" s="16">
        <v>50919.187279151942</v>
      </c>
      <c r="CH5" s="23">
        <v>283</v>
      </c>
      <c r="CI5" s="16">
        <v>55828.629533678759</v>
      </c>
      <c r="CJ5" s="42">
        <v>772</v>
      </c>
      <c r="CK5" s="181">
        <v>59645.169665809772</v>
      </c>
      <c r="CL5" s="42">
        <v>778</v>
      </c>
      <c r="CM5" s="42">
        <v>62064.894675925927</v>
      </c>
      <c r="CN5" s="42">
        <v>864</v>
      </c>
      <c r="CO5" s="263">
        <v>60954.947036569989</v>
      </c>
      <c r="CP5" s="47">
        <v>793</v>
      </c>
      <c r="CQ5" s="263">
        <v>60847.041782729808</v>
      </c>
      <c r="CR5" s="47">
        <v>718</v>
      </c>
      <c r="CS5" s="263">
        <v>60511.36522911051</v>
      </c>
      <c r="CT5" s="47">
        <v>742</v>
      </c>
      <c r="CU5" s="32">
        <v>59989.818053596617</v>
      </c>
      <c r="CV5" s="47">
        <v>709</v>
      </c>
      <c r="CW5" s="68">
        <v>41918</v>
      </c>
      <c r="CX5" s="28">
        <v>846</v>
      </c>
      <c r="CY5" s="15">
        <v>41455</v>
      </c>
      <c r="CZ5" s="28">
        <v>913</v>
      </c>
      <c r="DA5" s="15">
        <v>41848</v>
      </c>
      <c r="DB5" s="24">
        <v>814</v>
      </c>
      <c r="DC5" s="28">
        <v>42807</v>
      </c>
      <c r="DD5" s="28">
        <v>928</v>
      </c>
      <c r="DE5" s="16">
        <v>45310</v>
      </c>
      <c r="DF5" s="18">
        <v>959</v>
      </c>
      <c r="DG5" s="46">
        <v>47299</v>
      </c>
      <c r="DH5" s="45">
        <v>1024</v>
      </c>
      <c r="DI5" s="264">
        <v>48531</v>
      </c>
      <c r="DJ5" s="265">
        <v>944</v>
      </c>
      <c r="DK5" s="40">
        <v>48932</v>
      </c>
      <c r="DL5" s="44">
        <v>907</v>
      </c>
      <c r="DM5" s="40">
        <v>50279</v>
      </c>
      <c r="DN5" s="44">
        <v>949</v>
      </c>
      <c r="DO5" s="40">
        <v>50861</v>
      </c>
      <c r="DP5" s="44">
        <v>890</v>
      </c>
      <c r="DQ5" s="40">
        <v>50537.191340782119</v>
      </c>
      <c r="DR5" s="44">
        <v>716</v>
      </c>
      <c r="DS5" s="40">
        <v>51318.430681818179</v>
      </c>
      <c r="DT5" s="44">
        <v>880</v>
      </c>
      <c r="DU5" s="16">
        <v>49835.68837209302</v>
      </c>
      <c r="DV5" s="23">
        <v>430</v>
      </c>
      <c r="DW5" s="16">
        <v>53364.191609977323</v>
      </c>
      <c r="DX5" s="42">
        <v>882</v>
      </c>
      <c r="DY5" s="181">
        <v>53278.068888888891</v>
      </c>
      <c r="DZ5" s="42">
        <v>900</v>
      </c>
      <c r="EA5" s="181">
        <v>54741.034675615214</v>
      </c>
      <c r="EB5" s="42">
        <v>894</v>
      </c>
      <c r="EC5" s="263">
        <v>57032.575418994413</v>
      </c>
      <c r="ED5" s="47">
        <v>1074</v>
      </c>
      <c r="EE5" s="263">
        <v>57431.554121151938</v>
      </c>
      <c r="EF5" s="47">
        <v>1007</v>
      </c>
      <c r="EG5" s="263">
        <v>57444.871743486976</v>
      </c>
      <c r="EH5" s="47">
        <v>998</v>
      </c>
      <c r="EI5" s="32">
        <v>58267.14962121212</v>
      </c>
      <c r="EJ5" s="47">
        <v>1056</v>
      </c>
      <c r="EK5" s="68">
        <v>39982</v>
      </c>
      <c r="EL5" s="28">
        <v>384</v>
      </c>
      <c r="EM5" s="15">
        <v>40995</v>
      </c>
      <c r="EN5" s="28">
        <v>457</v>
      </c>
      <c r="EO5" s="32">
        <v>42365</v>
      </c>
      <c r="EP5" s="22">
        <v>429</v>
      </c>
      <c r="EQ5" s="28">
        <v>44031</v>
      </c>
      <c r="ER5" s="28">
        <v>507</v>
      </c>
      <c r="ES5" s="16">
        <v>44043</v>
      </c>
      <c r="ET5" s="18">
        <v>501</v>
      </c>
      <c r="EU5" s="46">
        <v>46132</v>
      </c>
      <c r="EV5" s="44">
        <v>516</v>
      </c>
      <c r="EW5" s="264">
        <v>46169</v>
      </c>
      <c r="EX5" s="265">
        <v>597</v>
      </c>
      <c r="EY5" s="40">
        <v>47510</v>
      </c>
      <c r="EZ5" s="44">
        <v>598</v>
      </c>
      <c r="FA5" s="40">
        <v>49706</v>
      </c>
      <c r="FB5" s="44">
        <v>532</v>
      </c>
      <c r="FC5" s="40">
        <v>50617</v>
      </c>
      <c r="FD5" s="44">
        <v>525</v>
      </c>
      <c r="FE5" s="40">
        <v>51750.063291139239</v>
      </c>
      <c r="FF5" s="44">
        <v>395</v>
      </c>
      <c r="FG5" s="40">
        <v>51522.117328519853</v>
      </c>
      <c r="FH5" s="44">
        <v>554</v>
      </c>
      <c r="FI5" s="16">
        <v>49042.066666666666</v>
      </c>
      <c r="FJ5" s="42">
        <v>195</v>
      </c>
      <c r="FK5" s="16">
        <v>52626.320627802692</v>
      </c>
      <c r="FL5" s="42">
        <v>446</v>
      </c>
      <c r="FM5" s="181">
        <v>54690.976445396147</v>
      </c>
      <c r="FN5" s="42">
        <v>467</v>
      </c>
      <c r="FO5" s="16">
        <v>55964.016129032258</v>
      </c>
      <c r="FP5" s="42">
        <v>496</v>
      </c>
      <c r="FQ5" s="16">
        <v>59425.573934837092</v>
      </c>
      <c r="FR5" s="47">
        <v>399</v>
      </c>
      <c r="FS5" s="181">
        <v>57541.639889196675</v>
      </c>
      <c r="FT5" s="47">
        <v>361</v>
      </c>
      <c r="FU5" s="181">
        <v>58624.114130434784</v>
      </c>
      <c r="FV5" s="47">
        <v>368</v>
      </c>
      <c r="FW5" s="32">
        <v>59237.097035040431</v>
      </c>
      <c r="FX5" s="47">
        <v>371</v>
      </c>
      <c r="FY5" s="68">
        <v>36834</v>
      </c>
      <c r="FZ5" s="28">
        <v>197</v>
      </c>
      <c r="GA5" s="15">
        <v>37886</v>
      </c>
      <c r="GB5" s="28">
        <v>186</v>
      </c>
      <c r="GC5" s="32">
        <v>37885</v>
      </c>
      <c r="GD5" s="22">
        <v>239</v>
      </c>
      <c r="GE5" s="28">
        <v>38545</v>
      </c>
      <c r="GF5" s="28">
        <v>191</v>
      </c>
      <c r="GG5" s="16">
        <v>41225</v>
      </c>
      <c r="GH5" s="18">
        <v>208</v>
      </c>
      <c r="GI5" s="46">
        <v>43688</v>
      </c>
      <c r="GJ5" s="45">
        <v>2157</v>
      </c>
      <c r="GK5" s="264">
        <v>42674</v>
      </c>
      <c r="GL5" s="265">
        <v>211</v>
      </c>
      <c r="GM5" s="40">
        <v>44581</v>
      </c>
      <c r="GN5" s="44">
        <v>205</v>
      </c>
      <c r="GO5" s="40">
        <v>46259</v>
      </c>
      <c r="GP5" s="44">
        <v>201</v>
      </c>
      <c r="GQ5" s="40">
        <v>48026</v>
      </c>
      <c r="GR5" s="44">
        <v>205</v>
      </c>
      <c r="GS5" s="40">
        <v>47682.549295774646</v>
      </c>
      <c r="GT5" s="44">
        <v>142</v>
      </c>
      <c r="GU5" s="40">
        <v>50885.956756756757</v>
      </c>
      <c r="GV5" s="44">
        <v>185</v>
      </c>
      <c r="GW5" s="16">
        <v>45231.620689655174</v>
      </c>
      <c r="GX5" s="23">
        <v>58</v>
      </c>
      <c r="GY5" s="16">
        <v>57301.881147540982</v>
      </c>
      <c r="GZ5" s="42">
        <v>244</v>
      </c>
      <c r="HA5" s="181">
        <v>55662.186770428016</v>
      </c>
      <c r="HB5" s="42">
        <v>257</v>
      </c>
      <c r="HC5" s="181">
        <v>58089.156133828998</v>
      </c>
      <c r="HD5" s="42">
        <v>269</v>
      </c>
      <c r="HE5" s="263">
        <v>58826.409356725148</v>
      </c>
      <c r="HF5" s="47">
        <v>171</v>
      </c>
      <c r="HG5" s="263">
        <v>56513.35</v>
      </c>
      <c r="HH5" s="47">
        <v>180</v>
      </c>
      <c r="HI5" s="263">
        <v>57497.321839080461</v>
      </c>
      <c r="HJ5" s="47">
        <v>174</v>
      </c>
      <c r="HK5" s="32">
        <v>57333.554878048781</v>
      </c>
      <c r="HL5" s="47">
        <v>164</v>
      </c>
      <c r="HM5" s="68">
        <v>36327</v>
      </c>
      <c r="HN5" s="28">
        <v>82</v>
      </c>
      <c r="HO5" s="16">
        <v>38238</v>
      </c>
      <c r="HP5" s="28">
        <v>80</v>
      </c>
      <c r="HQ5" s="15">
        <v>40594</v>
      </c>
      <c r="HR5" s="24">
        <v>155</v>
      </c>
      <c r="HS5" s="28">
        <v>40236</v>
      </c>
      <c r="HT5" s="28">
        <v>171</v>
      </c>
      <c r="HU5" s="16">
        <v>40145</v>
      </c>
      <c r="HV5" s="18">
        <v>96</v>
      </c>
      <c r="HW5" s="163">
        <v>43211</v>
      </c>
      <c r="HX5" s="44">
        <v>158</v>
      </c>
      <c r="HY5" s="266">
        <v>42134</v>
      </c>
      <c r="HZ5" s="265">
        <v>185</v>
      </c>
      <c r="IA5" s="267">
        <v>44331</v>
      </c>
      <c r="IB5" s="165">
        <v>164</v>
      </c>
      <c r="IC5" s="267">
        <v>44633</v>
      </c>
      <c r="ID5" s="45">
        <v>143</v>
      </c>
      <c r="IE5" s="267">
        <v>46370</v>
      </c>
      <c r="IF5" s="45">
        <v>115</v>
      </c>
      <c r="IG5" s="267">
        <v>45413.991304347823</v>
      </c>
      <c r="IH5" s="45">
        <v>115</v>
      </c>
      <c r="II5" s="267">
        <v>46850.841666666667</v>
      </c>
      <c r="IJ5" s="45">
        <v>120</v>
      </c>
      <c r="IK5" s="15">
        <v>45953.666666666664</v>
      </c>
      <c r="IL5" s="24">
        <v>48</v>
      </c>
      <c r="IM5" s="15">
        <v>50220</v>
      </c>
      <c r="IN5" s="28">
        <v>120</v>
      </c>
      <c r="IO5" s="15">
        <v>51076.163043478264</v>
      </c>
      <c r="IP5" s="28">
        <v>92</v>
      </c>
      <c r="IQ5" s="263">
        <v>53855.110169491527</v>
      </c>
      <c r="IR5" s="47">
        <v>118</v>
      </c>
      <c r="IS5" s="263">
        <v>55430.462962962964</v>
      </c>
      <c r="IT5" s="47">
        <v>108</v>
      </c>
      <c r="IU5" s="263">
        <v>55922.404040404042</v>
      </c>
      <c r="IV5" s="47">
        <v>99</v>
      </c>
      <c r="IW5" s="263">
        <v>56335.449152542373</v>
      </c>
      <c r="IX5" s="47">
        <v>118</v>
      </c>
      <c r="IY5" s="263">
        <v>57049.686956521742</v>
      </c>
      <c r="IZ5" s="47">
        <v>115</v>
      </c>
      <c r="JA5" s="32"/>
    </row>
    <row r="6" spans="1:261">
      <c r="A6" s="261">
        <v>3</v>
      </c>
      <c r="B6" s="345">
        <v>2</v>
      </c>
      <c r="C6" s="21" t="s">
        <v>20</v>
      </c>
      <c r="D6" s="11" t="s">
        <v>79</v>
      </c>
      <c r="E6" s="11">
        <v>59319.157137887043</v>
      </c>
      <c r="F6" s="11">
        <v>8623</v>
      </c>
      <c r="G6" s="32">
        <v>60403.185559202218</v>
      </c>
      <c r="H6" s="11">
        <v>7922</v>
      </c>
      <c r="I6" s="32">
        <v>60594.514678030304</v>
      </c>
      <c r="J6" s="11">
        <v>8448</v>
      </c>
      <c r="K6" s="32"/>
      <c r="L6" s="11"/>
      <c r="M6" s="32"/>
      <c r="N6" s="11"/>
      <c r="O6" s="32">
        <v>62198.302714932128</v>
      </c>
      <c r="P6" s="11">
        <v>8840</v>
      </c>
      <c r="Q6" s="32"/>
      <c r="R6" s="11"/>
      <c r="S6" s="32">
        <v>73416.305275185674</v>
      </c>
      <c r="T6" s="11">
        <v>5251</v>
      </c>
      <c r="U6" s="68">
        <v>44550</v>
      </c>
      <c r="V6" s="11">
        <v>3008</v>
      </c>
      <c r="W6" s="15">
        <v>44600</v>
      </c>
      <c r="X6" s="11">
        <v>2732</v>
      </c>
      <c r="Y6" s="15">
        <v>47893</v>
      </c>
      <c r="Z6" s="24">
        <v>3488</v>
      </c>
      <c r="AA6" s="28">
        <v>49035</v>
      </c>
      <c r="AB6" s="11">
        <v>3446</v>
      </c>
      <c r="AC6" s="16">
        <v>52611</v>
      </c>
      <c r="AD6" s="23">
        <v>3733</v>
      </c>
      <c r="AE6" s="17">
        <v>52244</v>
      </c>
      <c r="AF6" s="23">
        <v>3252</v>
      </c>
      <c r="AG6" s="42">
        <v>54950</v>
      </c>
      <c r="AH6" s="42">
        <v>3473</v>
      </c>
      <c r="AI6" s="16">
        <v>57052</v>
      </c>
      <c r="AJ6" s="42">
        <v>3410</v>
      </c>
      <c r="AK6" s="16">
        <v>58722</v>
      </c>
      <c r="AL6" s="42">
        <v>3595</v>
      </c>
      <c r="AM6" s="16">
        <v>61722</v>
      </c>
      <c r="AN6" s="42">
        <v>3503</v>
      </c>
      <c r="AO6" s="16">
        <v>60322.126516464472</v>
      </c>
      <c r="AP6" s="42">
        <v>1154</v>
      </c>
      <c r="AQ6" s="16">
        <v>62565.269038701626</v>
      </c>
      <c r="AR6" s="42">
        <v>1602</v>
      </c>
      <c r="AS6" s="16">
        <v>60730.818181818184</v>
      </c>
      <c r="AT6" s="23">
        <v>781</v>
      </c>
      <c r="AU6" s="16">
        <v>66561.70819304153</v>
      </c>
      <c r="AV6" s="42">
        <v>1782</v>
      </c>
      <c r="AW6" s="181">
        <v>66831.689891490576</v>
      </c>
      <c r="AX6" s="42">
        <v>1751</v>
      </c>
      <c r="AY6" s="181">
        <v>69678.965330444204</v>
      </c>
      <c r="AZ6" s="42">
        <v>1846</v>
      </c>
      <c r="BA6" s="263">
        <v>70188.147711184516</v>
      </c>
      <c r="BB6" s="47">
        <v>2119</v>
      </c>
      <c r="BC6" s="263">
        <v>68931.173553719011</v>
      </c>
      <c r="BD6" s="47">
        <v>2178</v>
      </c>
      <c r="BE6" s="32">
        <v>72465.908242612757</v>
      </c>
      <c r="BF6" s="47">
        <v>1929</v>
      </c>
      <c r="BG6" s="32">
        <v>72212.331223628687</v>
      </c>
      <c r="BH6" s="47">
        <v>2370</v>
      </c>
      <c r="BI6" s="68">
        <v>37903</v>
      </c>
      <c r="BJ6" s="11">
        <v>740</v>
      </c>
      <c r="BK6" s="15">
        <v>39352</v>
      </c>
      <c r="BL6" s="11">
        <v>895</v>
      </c>
      <c r="BM6" s="32">
        <v>40678</v>
      </c>
      <c r="BN6" s="22">
        <v>790</v>
      </c>
      <c r="BO6" s="28">
        <v>40928</v>
      </c>
      <c r="BP6" s="11">
        <v>944</v>
      </c>
      <c r="BQ6" s="16">
        <v>42357</v>
      </c>
      <c r="BR6" s="17">
        <v>1241</v>
      </c>
      <c r="BS6" s="31">
        <v>46103</v>
      </c>
      <c r="BT6" s="45">
        <v>1231</v>
      </c>
      <c r="BU6" s="264">
        <v>47801</v>
      </c>
      <c r="BV6" s="165">
        <v>1370</v>
      </c>
      <c r="BW6" s="40">
        <v>49788</v>
      </c>
      <c r="BX6" s="45">
        <v>1427</v>
      </c>
      <c r="BY6" s="40">
        <v>50000</v>
      </c>
      <c r="BZ6" s="45">
        <v>1274</v>
      </c>
      <c r="CA6" s="40">
        <v>51422</v>
      </c>
      <c r="CB6" s="45">
        <v>1403</v>
      </c>
      <c r="CC6" s="40">
        <v>53549.56589147287</v>
      </c>
      <c r="CD6" s="45">
        <v>1290</v>
      </c>
      <c r="CE6" s="40">
        <v>54553.244765342963</v>
      </c>
      <c r="CF6" s="45">
        <v>1385</v>
      </c>
      <c r="CG6" s="16">
        <v>50677.785571142282</v>
      </c>
      <c r="CH6" s="23">
        <v>499</v>
      </c>
      <c r="CI6" s="16">
        <v>57876.139103554866</v>
      </c>
      <c r="CJ6" s="42">
        <v>1294</v>
      </c>
      <c r="CK6" s="181">
        <v>58993.844540853221</v>
      </c>
      <c r="CL6" s="42">
        <v>1383</v>
      </c>
      <c r="CM6" s="42">
        <v>61090.173882681564</v>
      </c>
      <c r="CN6" s="42">
        <v>1432</v>
      </c>
      <c r="CO6" s="263">
        <v>62163.544483985766</v>
      </c>
      <c r="CP6" s="47">
        <v>1405</v>
      </c>
      <c r="CQ6" s="263">
        <v>61546.619420516836</v>
      </c>
      <c r="CR6" s="47">
        <v>1277</v>
      </c>
      <c r="CS6" s="263">
        <v>62016.999196787147</v>
      </c>
      <c r="CT6" s="47">
        <v>1245</v>
      </c>
      <c r="CU6" s="32">
        <v>60007.194558944764</v>
      </c>
      <c r="CV6" s="47">
        <v>1213</v>
      </c>
      <c r="CW6" s="68">
        <v>40447</v>
      </c>
      <c r="CX6" s="11">
        <v>1958</v>
      </c>
      <c r="CY6" s="15">
        <v>40151</v>
      </c>
      <c r="CZ6" s="11">
        <v>2317</v>
      </c>
      <c r="DA6" s="15">
        <v>40378</v>
      </c>
      <c r="DB6" s="24">
        <v>2188</v>
      </c>
      <c r="DC6" s="28">
        <v>41999</v>
      </c>
      <c r="DD6" s="11">
        <v>2415</v>
      </c>
      <c r="DE6" s="16">
        <v>48898</v>
      </c>
      <c r="DF6" s="18">
        <v>1596</v>
      </c>
      <c r="DG6" s="46">
        <v>46036</v>
      </c>
      <c r="DH6" s="45">
        <v>2697</v>
      </c>
      <c r="DI6" s="264">
        <v>46871</v>
      </c>
      <c r="DJ6" s="165">
        <v>2626</v>
      </c>
      <c r="DK6" s="40">
        <v>48178</v>
      </c>
      <c r="DL6" s="45">
        <v>2278</v>
      </c>
      <c r="DM6" s="40">
        <v>49107</v>
      </c>
      <c r="DN6" s="45">
        <v>2552</v>
      </c>
      <c r="DO6" s="40">
        <v>49584</v>
      </c>
      <c r="DP6" s="45">
        <v>2634</v>
      </c>
      <c r="DQ6" s="40">
        <v>50115.706021811282</v>
      </c>
      <c r="DR6" s="45">
        <v>2109</v>
      </c>
      <c r="DS6" s="40">
        <v>50517.307878787877</v>
      </c>
      <c r="DT6" s="45">
        <v>2475</v>
      </c>
      <c r="DU6" s="16">
        <v>48705.013062409285</v>
      </c>
      <c r="DV6" s="23">
        <v>1378</v>
      </c>
      <c r="DW6" s="16">
        <v>52461.027397260274</v>
      </c>
      <c r="DX6" s="42">
        <v>2555</v>
      </c>
      <c r="DY6" s="181">
        <v>53308.22109227872</v>
      </c>
      <c r="DZ6" s="42">
        <v>2655</v>
      </c>
      <c r="EA6" s="181">
        <v>54488.958841463413</v>
      </c>
      <c r="EB6" s="42">
        <v>2624</v>
      </c>
      <c r="EC6" s="263">
        <v>56232.307665864559</v>
      </c>
      <c r="ED6" s="47">
        <v>2909</v>
      </c>
      <c r="EE6" s="263">
        <v>56998.197274031561</v>
      </c>
      <c r="EF6" s="47">
        <v>2788</v>
      </c>
      <c r="EG6" s="263">
        <v>57638.142528735632</v>
      </c>
      <c r="EH6" s="47">
        <v>2610</v>
      </c>
      <c r="EI6" s="32">
        <v>58330.595640736567</v>
      </c>
      <c r="EJ6" s="47">
        <v>2661</v>
      </c>
      <c r="EK6" s="68">
        <v>38813</v>
      </c>
      <c r="EL6" s="11">
        <v>1362</v>
      </c>
      <c r="EM6" s="15">
        <v>40667</v>
      </c>
      <c r="EN6" s="11">
        <v>1463</v>
      </c>
      <c r="EO6" s="32">
        <v>42661</v>
      </c>
      <c r="EP6" s="22">
        <v>1422</v>
      </c>
      <c r="EQ6" s="28">
        <v>43738</v>
      </c>
      <c r="ER6" s="11">
        <v>1499</v>
      </c>
      <c r="ES6" s="16">
        <v>43430</v>
      </c>
      <c r="ET6" s="18">
        <v>1539</v>
      </c>
      <c r="EU6" s="46">
        <v>45660</v>
      </c>
      <c r="EV6" s="45">
        <v>1553</v>
      </c>
      <c r="EW6" s="264">
        <v>48398</v>
      </c>
      <c r="EX6" s="165">
        <v>1774</v>
      </c>
      <c r="EY6" s="40">
        <v>48531</v>
      </c>
      <c r="EZ6" s="45">
        <v>1733</v>
      </c>
      <c r="FA6" s="40">
        <v>50473</v>
      </c>
      <c r="FB6" s="45">
        <v>1840</v>
      </c>
      <c r="FC6" s="40">
        <v>51593</v>
      </c>
      <c r="FD6" s="45">
        <v>1739</v>
      </c>
      <c r="FE6" s="40">
        <v>52963.714884696019</v>
      </c>
      <c r="FF6" s="45">
        <v>1431</v>
      </c>
      <c r="FG6" s="40">
        <v>52952.737852429513</v>
      </c>
      <c r="FH6" s="45">
        <v>1667</v>
      </c>
      <c r="FI6" s="16">
        <v>47734.323770491806</v>
      </c>
      <c r="FJ6" s="42">
        <v>732</v>
      </c>
      <c r="FK6" s="16">
        <v>53005.144366197186</v>
      </c>
      <c r="FL6" s="42">
        <v>1420</v>
      </c>
      <c r="FM6" s="181">
        <v>55949.903337969401</v>
      </c>
      <c r="FN6" s="42">
        <v>1438</v>
      </c>
      <c r="FO6" s="16">
        <v>57116.830917874395</v>
      </c>
      <c r="FP6" s="42">
        <v>1449</v>
      </c>
      <c r="FQ6" s="16">
        <v>58140.278796771825</v>
      </c>
      <c r="FR6" s="47">
        <v>1363</v>
      </c>
      <c r="FS6" s="181">
        <v>57829.116929698706</v>
      </c>
      <c r="FT6" s="47">
        <v>1394</v>
      </c>
      <c r="FU6" s="181">
        <v>57859.66125290023</v>
      </c>
      <c r="FV6" s="47">
        <v>1293</v>
      </c>
      <c r="FW6" s="32">
        <v>57500.194888178914</v>
      </c>
      <c r="FX6" s="47">
        <v>1252</v>
      </c>
      <c r="FY6" s="68">
        <v>36771</v>
      </c>
      <c r="FZ6" s="11">
        <v>683</v>
      </c>
      <c r="GA6" s="15">
        <v>37574</v>
      </c>
      <c r="GB6" s="11">
        <v>653</v>
      </c>
      <c r="GC6" s="32">
        <v>40365</v>
      </c>
      <c r="GD6" s="22">
        <v>872</v>
      </c>
      <c r="GE6" s="28">
        <v>39486</v>
      </c>
      <c r="GF6" s="11">
        <v>773</v>
      </c>
      <c r="GG6" s="16">
        <v>41980</v>
      </c>
      <c r="GH6" s="18">
        <v>864</v>
      </c>
      <c r="GI6" s="46">
        <v>43098</v>
      </c>
      <c r="GJ6" s="44">
        <v>883</v>
      </c>
      <c r="GK6" s="264">
        <v>45303</v>
      </c>
      <c r="GL6" s="265">
        <v>884</v>
      </c>
      <c r="GM6" s="40">
        <v>46843</v>
      </c>
      <c r="GN6" s="44">
        <v>827</v>
      </c>
      <c r="GO6" s="40">
        <v>46358</v>
      </c>
      <c r="GP6" s="44">
        <v>881</v>
      </c>
      <c r="GQ6" s="40">
        <v>48144</v>
      </c>
      <c r="GR6" s="44">
        <v>836</v>
      </c>
      <c r="GS6" s="40">
        <v>50135.447325769856</v>
      </c>
      <c r="GT6" s="44">
        <v>617</v>
      </c>
      <c r="GU6" s="40">
        <v>50026.430573248406</v>
      </c>
      <c r="GV6" s="44">
        <v>785</v>
      </c>
      <c r="GW6" s="16">
        <v>45850.394495412846</v>
      </c>
      <c r="GX6" s="23">
        <v>327</v>
      </c>
      <c r="GY6" s="16">
        <v>52879.821470245042</v>
      </c>
      <c r="GZ6" s="42">
        <v>857</v>
      </c>
      <c r="HA6" s="181">
        <v>54339.235428571432</v>
      </c>
      <c r="HB6" s="42">
        <v>875</v>
      </c>
      <c r="HC6" s="181">
        <v>56286.917491749176</v>
      </c>
      <c r="HD6" s="42">
        <v>909</v>
      </c>
      <c r="HE6" s="263">
        <v>57648.926380368095</v>
      </c>
      <c r="HF6" s="47">
        <v>652</v>
      </c>
      <c r="HG6" s="263">
        <v>58031.450617283954</v>
      </c>
      <c r="HH6" s="47">
        <v>648</v>
      </c>
      <c r="HI6" s="263">
        <v>57736.592307692306</v>
      </c>
      <c r="HJ6" s="47">
        <v>520</v>
      </c>
      <c r="HK6" s="32">
        <v>59320.823214285716</v>
      </c>
      <c r="HL6" s="47">
        <v>560</v>
      </c>
      <c r="HM6" s="68">
        <v>35817</v>
      </c>
      <c r="HN6" s="11">
        <v>410</v>
      </c>
      <c r="HO6" s="16">
        <v>36831</v>
      </c>
      <c r="HP6" s="11">
        <v>447</v>
      </c>
      <c r="HQ6" s="15">
        <v>39522</v>
      </c>
      <c r="HR6" s="24">
        <v>584</v>
      </c>
      <c r="HS6" s="28">
        <v>39949</v>
      </c>
      <c r="HT6" s="11">
        <v>568</v>
      </c>
      <c r="HU6" s="16">
        <v>41033</v>
      </c>
      <c r="HV6" s="18">
        <v>306</v>
      </c>
      <c r="HW6" s="163">
        <v>42656</v>
      </c>
      <c r="HX6" s="44">
        <v>576</v>
      </c>
      <c r="HY6" s="266">
        <v>44310</v>
      </c>
      <c r="HZ6" s="265">
        <v>524</v>
      </c>
      <c r="IA6" s="267">
        <v>44640</v>
      </c>
      <c r="IB6" s="165">
        <v>511</v>
      </c>
      <c r="IC6" s="267">
        <v>46304</v>
      </c>
      <c r="ID6" s="45">
        <v>486</v>
      </c>
      <c r="IE6" s="267">
        <v>46485</v>
      </c>
      <c r="IF6" s="45">
        <v>458</v>
      </c>
      <c r="IG6" s="267">
        <v>47477.540476190479</v>
      </c>
      <c r="IH6" s="45">
        <v>420</v>
      </c>
      <c r="II6" s="267">
        <v>48103.390625</v>
      </c>
      <c r="IJ6" s="45">
        <v>448</v>
      </c>
      <c r="IK6" s="15">
        <v>51862.844444444447</v>
      </c>
      <c r="IL6" s="24">
        <v>180</v>
      </c>
      <c r="IM6" s="15">
        <v>50734.35924369748</v>
      </c>
      <c r="IN6" s="28">
        <v>476</v>
      </c>
      <c r="IO6" s="15">
        <v>51351.187675070025</v>
      </c>
      <c r="IP6" s="28">
        <v>357</v>
      </c>
      <c r="IQ6" s="263">
        <v>54163.508474576272</v>
      </c>
      <c r="IR6" s="47">
        <v>413</v>
      </c>
      <c r="IS6" s="263">
        <v>54734.177777777775</v>
      </c>
      <c r="IT6" s="47">
        <v>360</v>
      </c>
      <c r="IU6" s="263">
        <v>54693.366863905329</v>
      </c>
      <c r="IV6" s="47">
        <v>338</v>
      </c>
      <c r="IW6" s="263">
        <v>54986.227692307693</v>
      </c>
      <c r="IX6" s="47">
        <v>325</v>
      </c>
      <c r="IY6" s="263">
        <v>54775.630102040814</v>
      </c>
      <c r="IZ6" s="47">
        <v>392</v>
      </c>
      <c r="JA6" s="32"/>
    </row>
    <row r="7" spans="1:261">
      <c r="A7" s="219">
        <v>4</v>
      </c>
      <c r="B7" s="345">
        <v>3</v>
      </c>
      <c r="C7" s="21" t="s">
        <v>21</v>
      </c>
      <c r="D7" s="11" t="s">
        <v>22</v>
      </c>
      <c r="E7" s="11">
        <v>66573.209604519769</v>
      </c>
      <c r="F7" s="11">
        <v>1770</v>
      </c>
      <c r="G7" s="32">
        <v>67739.571045576406</v>
      </c>
      <c r="H7" s="11">
        <v>1865</v>
      </c>
      <c r="I7" s="32">
        <v>68877.1952453212</v>
      </c>
      <c r="J7" s="11">
        <v>1977</v>
      </c>
      <c r="K7" s="32"/>
      <c r="L7" s="11"/>
      <c r="M7" s="32"/>
      <c r="N7" s="11"/>
      <c r="O7" s="32">
        <v>70865.979303857006</v>
      </c>
      <c r="P7" s="11">
        <v>2126</v>
      </c>
      <c r="Q7" s="32"/>
      <c r="R7" s="11"/>
      <c r="S7" s="32">
        <v>77401.053936763798</v>
      </c>
      <c r="T7" s="11">
        <v>1613</v>
      </c>
      <c r="U7" s="68">
        <v>47243</v>
      </c>
      <c r="V7" s="11">
        <v>884</v>
      </c>
      <c r="W7" s="15">
        <v>47362</v>
      </c>
      <c r="X7" s="11">
        <v>806</v>
      </c>
      <c r="Y7" s="15">
        <v>49834</v>
      </c>
      <c r="Z7" s="24">
        <v>927</v>
      </c>
      <c r="AA7" s="28">
        <v>51014</v>
      </c>
      <c r="AB7" s="11">
        <v>918</v>
      </c>
      <c r="AC7" s="16">
        <v>55296</v>
      </c>
      <c r="AD7" s="23">
        <v>1018</v>
      </c>
      <c r="AE7" s="17">
        <v>54213</v>
      </c>
      <c r="AF7" s="23">
        <v>868</v>
      </c>
      <c r="AG7" s="42">
        <v>56800</v>
      </c>
      <c r="AH7" s="42">
        <v>895</v>
      </c>
      <c r="AI7" s="16">
        <v>58981</v>
      </c>
      <c r="AJ7" s="42">
        <v>865</v>
      </c>
      <c r="AK7" s="16">
        <v>60705</v>
      </c>
      <c r="AL7" s="42">
        <v>963</v>
      </c>
      <c r="AM7" s="16">
        <v>62976</v>
      </c>
      <c r="AN7" s="42">
        <v>906</v>
      </c>
      <c r="AO7" s="16">
        <v>64665.216216216213</v>
      </c>
      <c r="AP7" s="42">
        <v>111</v>
      </c>
      <c r="AQ7" s="16">
        <v>71152.493534482754</v>
      </c>
      <c r="AR7" s="42">
        <v>464</v>
      </c>
      <c r="AS7" s="16">
        <v>64782.833333333336</v>
      </c>
      <c r="AT7" s="23">
        <v>210</v>
      </c>
      <c r="AU7" s="16">
        <v>76232.647787610622</v>
      </c>
      <c r="AV7" s="42">
        <v>565</v>
      </c>
      <c r="AW7" s="194">
        <v>75701.073260073259</v>
      </c>
      <c r="AX7" s="42">
        <v>546</v>
      </c>
      <c r="AY7" s="181">
        <v>76979.966044142609</v>
      </c>
      <c r="AZ7" s="42">
        <v>589</v>
      </c>
      <c r="BA7" s="263">
        <v>77906.27134146342</v>
      </c>
      <c r="BB7" s="47">
        <v>656</v>
      </c>
      <c r="BC7" s="263">
        <v>75915.030063291139</v>
      </c>
      <c r="BD7" s="47">
        <v>632</v>
      </c>
      <c r="BE7" s="32">
        <v>76753.535877862596</v>
      </c>
      <c r="BF7" s="47">
        <v>655</v>
      </c>
      <c r="BG7" s="32">
        <v>79972.440587449935</v>
      </c>
      <c r="BH7" s="47">
        <v>749</v>
      </c>
      <c r="BI7" s="68">
        <v>42124</v>
      </c>
      <c r="BJ7" s="11">
        <v>177</v>
      </c>
      <c r="BK7" s="15">
        <v>48262</v>
      </c>
      <c r="BL7" s="11">
        <v>217</v>
      </c>
      <c r="BM7" s="32">
        <v>45514</v>
      </c>
      <c r="BN7" s="22">
        <v>176</v>
      </c>
      <c r="BO7" s="28">
        <v>47344</v>
      </c>
      <c r="BP7" s="11">
        <v>216</v>
      </c>
      <c r="BQ7" s="16">
        <v>47676</v>
      </c>
      <c r="BR7" s="17">
        <v>310</v>
      </c>
      <c r="BS7" s="31">
        <v>50596</v>
      </c>
      <c r="BT7" s="44">
        <v>281</v>
      </c>
      <c r="BU7" s="264">
        <v>52768</v>
      </c>
      <c r="BV7" s="265">
        <v>311</v>
      </c>
      <c r="BW7" s="40">
        <v>55348</v>
      </c>
      <c r="BX7" s="44">
        <v>347</v>
      </c>
      <c r="BY7" s="40">
        <v>57150</v>
      </c>
      <c r="BZ7" s="44">
        <v>298</v>
      </c>
      <c r="CA7" s="40">
        <v>57798</v>
      </c>
      <c r="CB7" s="44">
        <v>337</v>
      </c>
      <c r="CC7" s="40">
        <v>63774.516129032258</v>
      </c>
      <c r="CD7" s="44">
        <v>62</v>
      </c>
      <c r="CE7" s="40">
        <v>60539.214854111407</v>
      </c>
      <c r="CF7" s="44">
        <v>377</v>
      </c>
      <c r="CG7" s="16">
        <v>56174.445378151264</v>
      </c>
      <c r="CH7" s="23">
        <v>119</v>
      </c>
      <c r="CI7" s="16">
        <v>62351.396011396013</v>
      </c>
      <c r="CJ7" s="42">
        <v>351</v>
      </c>
      <c r="CK7" s="181">
        <v>64080.41340782123</v>
      </c>
      <c r="CL7" s="42">
        <v>358</v>
      </c>
      <c r="CM7" s="42">
        <v>67462.921518987336</v>
      </c>
      <c r="CN7" s="42">
        <v>395</v>
      </c>
      <c r="CO7" s="263">
        <v>67203.997076023385</v>
      </c>
      <c r="CP7" s="47">
        <v>342</v>
      </c>
      <c r="CQ7" s="263">
        <v>68353.048872180458</v>
      </c>
      <c r="CR7" s="47">
        <v>266</v>
      </c>
      <c r="CS7" s="263">
        <v>68659.413793103449</v>
      </c>
      <c r="CT7" s="47">
        <v>290</v>
      </c>
      <c r="CU7" s="32">
        <v>67951.589655172414</v>
      </c>
      <c r="CV7" s="47">
        <v>290</v>
      </c>
      <c r="CW7" s="68">
        <v>44258</v>
      </c>
      <c r="CX7" s="11">
        <v>444</v>
      </c>
      <c r="CY7" s="15">
        <v>44035</v>
      </c>
      <c r="CZ7" s="11">
        <v>492</v>
      </c>
      <c r="DA7" s="15">
        <v>46366</v>
      </c>
      <c r="DB7" s="24">
        <v>468</v>
      </c>
      <c r="DC7" s="28">
        <v>46811</v>
      </c>
      <c r="DD7" s="11">
        <v>521</v>
      </c>
      <c r="DE7" s="16">
        <v>49269</v>
      </c>
      <c r="DF7" s="18">
        <v>544</v>
      </c>
      <c r="DG7" s="46">
        <v>51531</v>
      </c>
      <c r="DH7" s="44">
        <v>577</v>
      </c>
      <c r="DI7" s="264">
        <v>52310</v>
      </c>
      <c r="DJ7" s="265">
        <v>558</v>
      </c>
      <c r="DK7" s="40">
        <v>53047</v>
      </c>
      <c r="DL7" s="44">
        <v>500</v>
      </c>
      <c r="DM7" s="40">
        <v>54008</v>
      </c>
      <c r="DN7" s="44">
        <v>539</v>
      </c>
      <c r="DO7" s="40">
        <v>54816</v>
      </c>
      <c r="DP7" s="44">
        <v>540</v>
      </c>
      <c r="DQ7" s="40">
        <v>50963.668711656443</v>
      </c>
      <c r="DR7" s="44">
        <v>163</v>
      </c>
      <c r="DS7" s="40">
        <v>55335.591194968554</v>
      </c>
      <c r="DT7" s="44">
        <v>477</v>
      </c>
      <c r="DU7" s="16">
        <v>54149.613821138213</v>
      </c>
      <c r="DV7" s="23">
        <v>246</v>
      </c>
      <c r="DW7" s="16">
        <v>57086.995698924729</v>
      </c>
      <c r="DX7" s="42">
        <v>465</v>
      </c>
      <c r="DY7" s="181">
        <v>57596.529166666667</v>
      </c>
      <c r="DZ7" s="42">
        <v>480</v>
      </c>
      <c r="EA7" s="181">
        <v>59649.019189765459</v>
      </c>
      <c r="EB7" s="42">
        <v>469</v>
      </c>
      <c r="EC7" s="263">
        <v>61377.212765957447</v>
      </c>
      <c r="ED7" s="47">
        <v>564</v>
      </c>
      <c r="EE7" s="263">
        <v>62708.260299625465</v>
      </c>
      <c r="EF7" s="47">
        <v>534</v>
      </c>
      <c r="EG7" s="263">
        <v>63674.466312056735</v>
      </c>
      <c r="EH7" s="47">
        <v>564</v>
      </c>
      <c r="EI7" s="32">
        <v>64098.75</v>
      </c>
      <c r="EJ7" s="47">
        <v>592</v>
      </c>
      <c r="EK7" s="68">
        <v>43476</v>
      </c>
      <c r="EL7" s="11">
        <v>208</v>
      </c>
      <c r="EM7" s="15">
        <v>44525</v>
      </c>
      <c r="EN7" s="11">
        <v>212</v>
      </c>
      <c r="EO7" s="32">
        <v>47566</v>
      </c>
      <c r="EP7" s="22">
        <v>232</v>
      </c>
      <c r="EQ7" s="28">
        <v>47493</v>
      </c>
      <c r="ER7" s="11">
        <v>247</v>
      </c>
      <c r="ES7" s="16">
        <v>49081</v>
      </c>
      <c r="ET7" s="18">
        <v>266</v>
      </c>
      <c r="EU7" s="46">
        <v>49512</v>
      </c>
      <c r="EV7" s="44">
        <v>282</v>
      </c>
      <c r="EW7" s="264">
        <v>51925</v>
      </c>
      <c r="EX7" s="265">
        <v>296</v>
      </c>
      <c r="EY7" s="40">
        <v>53467</v>
      </c>
      <c r="EZ7" s="44">
        <v>286</v>
      </c>
      <c r="FA7" s="40">
        <v>55723</v>
      </c>
      <c r="FB7" s="44">
        <v>298</v>
      </c>
      <c r="FC7" s="40">
        <v>55815</v>
      </c>
      <c r="FD7" s="44">
        <v>301</v>
      </c>
      <c r="FE7" s="40">
        <v>57990.198113207545</v>
      </c>
      <c r="FF7" s="44">
        <v>106</v>
      </c>
      <c r="FG7" s="40">
        <v>57101.812056737588</v>
      </c>
      <c r="FH7" s="44">
        <v>282</v>
      </c>
      <c r="FI7" s="16">
        <v>53002.32894736842</v>
      </c>
      <c r="FJ7" s="42">
        <v>76</v>
      </c>
      <c r="FK7" s="16">
        <v>59028.20472440945</v>
      </c>
      <c r="FL7" s="42">
        <v>254</v>
      </c>
      <c r="FM7" s="181">
        <v>60702.860902255641</v>
      </c>
      <c r="FN7" s="42">
        <v>266</v>
      </c>
      <c r="FO7" s="16">
        <v>61909.310077519382</v>
      </c>
      <c r="FP7" s="42">
        <v>258</v>
      </c>
      <c r="FQ7" s="16">
        <v>63941.821782178216</v>
      </c>
      <c r="FR7" s="47">
        <v>202</v>
      </c>
      <c r="FS7" s="181">
        <v>61857.048387096773</v>
      </c>
      <c r="FT7" s="47">
        <v>186</v>
      </c>
      <c r="FU7" s="181">
        <v>63476.927083333336</v>
      </c>
      <c r="FV7" s="47">
        <v>192</v>
      </c>
      <c r="FW7" s="32">
        <v>64076.143678160923</v>
      </c>
      <c r="FX7" s="47">
        <v>174</v>
      </c>
      <c r="FY7" s="68">
        <v>40975</v>
      </c>
      <c r="FZ7" s="11">
        <v>85</v>
      </c>
      <c r="GA7" s="15">
        <v>43102</v>
      </c>
      <c r="GB7" s="11">
        <v>75</v>
      </c>
      <c r="GC7" s="32">
        <v>43383</v>
      </c>
      <c r="GD7" s="22">
        <v>102</v>
      </c>
      <c r="GE7" s="28">
        <v>44510</v>
      </c>
      <c r="GF7" s="11">
        <v>89</v>
      </c>
      <c r="GG7" s="16">
        <v>47537</v>
      </c>
      <c r="GH7" s="18">
        <v>85</v>
      </c>
      <c r="GI7" s="46">
        <v>47465</v>
      </c>
      <c r="GJ7" s="44">
        <v>87</v>
      </c>
      <c r="GK7" s="264">
        <v>51285</v>
      </c>
      <c r="GL7" s="265">
        <v>97</v>
      </c>
      <c r="GM7" s="40">
        <v>52987</v>
      </c>
      <c r="GN7" s="44">
        <v>91</v>
      </c>
      <c r="GO7" s="40">
        <v>53862</v>
      </c>
      <c r="GP7" s="44">
        <v>91</v>
      </c>
      <c r="GQ7" s="40">
        <v>57706</v>
      </c>
      <c r="GR7" s="44">
        <v>101</v>
      </c>
      <c r="GS7" s="40">
        <v>57850.400000000001</v>
      </c>
      <c r="GT7" s="44">
        <v>15</v>
      </c>
      <c r="GU7" s="40">
        <v>59538.456790123455</v>
      </c>
      <c r="GV7" s="44">
        <v>81</v>
      </c>
      <c r="GW7" s="16">
        <v>49379.769230769234</v>
      </c>
      <c r="GX7" s="23">
        <v>26</v>
      </c>
      <c r="GY7" s="16">
        <v>61611.303921568629</v>
      </c>
      <c r="GZ7" s="42">
        <v>102</v>
      </c>
      <c r="HA7" s="181">
        <v>60267.573770491806</v>
      </c>
      <c r="HB7" s="42">
        <v>122</v>
      </c>
      <c r="HC7" s="181">
        <v>62115.93548387097</v>
      </c>
      <c r="HD7" s="42">
        <v>124</v>
      </c>
      <c r="HE7" s="263">
        <v>62782.333333333336</v>
      </c>
      <c r="HF7" s="47">
        <v>87</v>
      </c>
      <c r="HG7" s="263">
        <v>63208.376470588235</v>
      </c>
      <c r="HH7" s="47">
        <v>85</v>
      </c>
      <c r="HI7" s="263">
        <v>65970.862068965522</v>
      </c>
      <c r="HJ7" s="47">
        <v>87</v>
      </c>
      <c r="HK7" s="32">
        <v>66923.609756097561</v>
      </c>
      <c r="HL7" s="47">
        <v>82</v>
      </c>
      <c r="HM7" s="68">
        <v>39335</v>
      </c>
      <c r="HN7" s="11">
        <v>57</v>
      </c>
      <c r="HO7" s="16">
        <v>41440</v>
      </c>
      <c r="HP7" s="11">
        <v>44</v>
      </c>
      <c r="HQ7" s="15">
        <v>43108</v>
      </c>
      <c r="HR7" s="24">
        <v>75</v>
      </c>
      <c r="HS7" s="28">
        <v>44454</v>
      </c>
      <c r="HT7" s="11">
        <v>81</v>
      </c>
      <c r="HU7" s="16">
        <v>45867</v>
      </c>
      <c r="HV7" s="18">
        <v>38</v>
      </c>
      <c r="HW7" s="163">
        <v>47901</v>
      </c>
      <c r="HX7" s="44">
        <v>71</v>
      </c>
      <c r="HY7" s="266">
        <v>48630</v>
      </c>
      <c r="HZ7" s="265">
        <v>64</v>
      </c>
      <c r="IA7" s="267">
        <v>48875</v>
      </c>
      <c r="IB7" s="165">
        <v>67</v>
      </c>
      <c r="IC7" s="267">
        <v>47576</v>
      </c>
      <c r="ID7" s="45">
        <v>68</v>
      </c>
      <c r="IE7" s="267">
        <v>48370</v>
      </c>
      <c r="IF7" s="45">
        <v>67</v>
      </c>
      <c r="IG7" s="267"/>
      <c r="IH7" s="45"/>
      <c r="II7" s="267">
        <v>50744.23529411765</v>
      </c>
      <c r="IJ7" s="45">
        <v>68</v>
      </c>
      <c r="IK7" s="15">
        <v>53172.592592592591</v>
      </c>
      <c r="IL7" s="24">
        <v>27</v>
      </c>
      <c r="IM7" s="15">
        <v>54363.426666666666</v>
      </c>
      <c r="IN7" s="28">
        <v>75</v>
      </c>
      <c r="IO7" s="15">
        <v>57695.396226415098</v>
      </c>
      <c r="IP7" s="28">
        <v>53</v>
      </c>
      <c r="IQ7" s="263">
        <v>56221.119402985074</v>
      </c>
      <c r="IR7" s="47">
        <v>67</v>
      </c>
      <c r="IS7" s="263">
        <v>56565.127272727274</v>
      </c>
      <c r="IT7" s="47">
        <v>55</v>
      </c>
      <c r="IU7" s="263">
        <v>57107.5</v>
      </c>
      <c r="IV7" s="47">
        <v>64</v>
      </c>
      <c r="IW7" s="263">
        <v>59639.916666666664</v>
      </c>
      <c r="IX7" s="47">
        <v>72</v>
      </c>
      <c r="IY7" s="263">
        <v>59828.038961038961</v>
      </c>
      <c r="IZ7" s="47">
        <v>77</v>
      </c>
      <c r="JA7" s="32"/>
    </row>
    <row r="8" spans="1:261">
      <c r="A8" s="261">
        <v>5</v>
      </c>
      <c r="B8" s="345">
        <v>4</v>
      </c>
      <c r="C8" s="21" t="s">
        <v>23</v>
      </c>
      <c r="D8" s="11" t="s">
        <v>24</v>
      </c>
      <c r="E8" s="11">
        <v>62031.738785532158</v>
      </c>
      <c r="F8" s="11">
        <v>10589</v>
      </c>
      <c r="G8" s="32">
        <v>62690.194095658007</v>
      </c>
      <c r="H8" s="11">
        <v>10433</v>
      </c>
      <c r="I8" s="32">
        <v>63647.587272727273</v>
      </c>
      <c r="J8" s="11">
        <v>11000</v>
      </c>
      <c r="K8" s="32"/>
      <c r="L8" s="11"/>
      <c r="M8" s="32"/>
      <c r="N8" s="11"/>
      <c r="O8" s="32">
        <v>66006.473624750157</v>
      </c>
      <c r="P8" s="11">
        <v>11507</v>
      </c>
      <c r="Q8" s="32"/>
      <c r="R8" s="11"/>
      <c r="S8" s="32">
        <v>71064.831999085087</v>
      </c>
      <c r="T8" s="11">
        <v>8744</v>
      </c>
      <c r="U8" s="68">
        <v>42565</v>
      </c>
      <c r="V8" s="11">
        <v>3807</v>
      </c>
      <c r="W8" s="15">
        <v>42589</v>
      </c>
      <c r="X8" s="11">
        <v>3402</v>
      </c>
      <c r="Y8" s="15">
        <v>45156</v>
      </c>
      <c r="Z8" s="24">
        <v>4272</v>
      </c>
      <c r="AA8" s="28">
        <v>46705</v>
      </c>
      <c r="AB8" s="11">
        <v>4253</v>
      </c>
      <c r="AC8" s="16">
        <v>49290</v>
      </c>
      <c r="AD8" s="23">
        <v>4752</v>
      </c>
      <c r="AE8" s="17">
        <v>50028</v>
      </c>
      <c r="AF8" s="23">
        <v>4053</v>
      </c>
      <c r="AG8" s="42">
        <v>52005</v>
      </c>
      <c r="AH8" s="42">
        <v>4208</v>
      </c>
      <c r="AI8" s="16">
        <v>54382</v>
      </c>
      <c r="AJ8" s="42">
        <v>4244</v>
      </c>
      <c r="AK8" s="16">
        <v>56043</v>
      </c>
      <c r="AL8" s="42">
        <v>4337</v>
      </c>
      <c r="AM8" s="16">
        <v>58864</v>
      </c>
      <c r="AN8" s="42">
        <v>4370</v>
      </c>
      <c r="AO8" s="16">
        <v>58581.258992805757</v>
      </c>
      <c r="AP8" s="42">
        <v>417</v>
      </c>
      <c r="AQ8" s="16">
        <v>61282.931782945736</v>
      </c>
      <c r="AR8" s="42">
        <v>1935</v>
      </c>
      <c r="AS8" s="16">
        <v>60183.469302809572</v>
      </c>
      <c r="AT8" s="23">
        <v>961</v>
      </c>
      <c r="AU8" s="16">
        <v>65498.430379746838</v>
      </c>
      <c r="AV8" s="42">
        <v>2528</v>
      </c>
      <c r="AW8" s="181">
        <v>67858.921106140711</v>
      </c>
      <c r="AX8" s="42">
        <v>2459</v>
      </c>
      <c r="AY8" s="181">
        <v>69953.10695587135</v>
      </c>
      <c r="AZ8" s="42">
        <v>2674</v>
      </c>
      <c r="BA8" s="263">
        <v>70227.250731707318</v>
      </c>
      <c r="BB8" s="47">
        <v>3075</v>
      </c>
      <c r="BC8" s="263">
        <v>69470.187134502921</v>
      </c>
      <c r="BD8" s="47">
        <v>3078</v>
      </c>
      <c r="BE8" s="32">
        <v>71114.812705727454</v>
      </c>
      <c r="BF8" s="47">
        <v>3038</v>
      </c>
      <c r="BG8" s="32">
        <v>72930.412126537791</v>
      </c>
      <c r="BH8" s="47">
        <v>3414</v>
      </c>
      <c r="BI8" s="68">
        <v>39426</v>
      </c>
      <c r="BJ8" s="11">
        <v>1121</v>
      </c>
      <c r="BK8" s="15">
        <v>40392</v>
      </c>
      <c r="BL8" s="11">
        <v>1277</v>
      </c>
      <c r="BM8" s="32">
        <v>41609</v>
      </c>
      <c r="BN8" s="22">
        <v>1114</v>
      </c>
      <c r="BO8" s="28">
        <v>42883</v>
      </c>
      <c r="BP8" s="11">
        <v>1222</v>
      </c>
      <c r="BQ8" s="16">
        <v>43620</v>
      </c>
      <c r="BR8" s="17">
        <v>1674</v>
      </c>
      <c r="BS8" s="31">
        <v>45416</v>
      </c>
      <c r="BT8" s="45">
        <v>1457</v>
      </c>
      <c r="BU8" s="264">
        <v>47789</v>
      </c>
      <c r="BV8" s="165">
        <v>1668</v>
      </c>
      <c r="BW8" s="40">
        <v>50114</v>
      </c>
      <c r="BX8" s="45">
        <v>1888</v>
      </c>
      <c r="BY8" s="40">
        <v>50856</v>
      </c>
      <c r="BZ8" s="45">
        <v>1789</v>
      </c>
      <c r="CA8" s="40">
        <v>51995</v>
      </c>
      <c r="CB8" s="45">
        <v>1794</v>
      </c>
      <c r="CC8" s="40">
        <v>53978.338028169012</v>
      </c>
      <c r="CD8" s="45">
        <v>142</v>
      </c>
      <c r="CE8" s="40">
        <v>54076.029540481402</v>
      </c>
      <c r="CF8" s="45">
        <v>1828</v>
      </c>
      <c r="CG8" s="16">
        <v>55078.190130624091</v>
      </c>
      <c r="CH8" s="23">
        <v>689</v>
      </c>
      <c r="CI8" s="16">
        <v>57690.526119402988</v>
      </c>
      <c r="CJ8" s="42">
        <v>1876</v>
      </c>
      <c r="CK8" s="181">
        <v>60328.277139874735</v>
      </c>
      <c r="CL8" s="42">
        <v>1916</v>
      </c>
      <c r="CM8" s="42">
        <v>63451.999059266229</v>
      </c>
      <c r="CN8" s="42">
        <v>2126</v>
      </c>
      <c r="CO8" s="263">
        <v>62777.025525525525</v>
      </c>
      <c r="CP8" s="47">
        <v>1998</v>
      </c>
      <c r="CQ8" s="263">
        <v>62713.308556149736</v>
      </c>
      <c r="CR8" s="47">
        <v>1870</v>
      </c>
      <c r="CS8" s="263">
        <v>63377.019198193113</v>
      </c>
      <c r="CT8" s="47">
        <v>1771</v>
      </c>
      <c r="CU8" s="32">
        <v>63033.685393258427</v>
      </c>
      <c r="CV8" s="47">
        <v>1869</v>
      </c>
      <c r="CW8" s="68">
        <v>41664</v>
      </c>
      <c r="CX8" s="11">
        <v>2296</v>
      </c>
      <c r="CY8" s="15">
        <v>41200</v>
      </c>
      <c r="CZ8" s="11">
        <v>2697</v>
      </c>
      <c r="DA8" s="15">
        <v>41888</v>
      </c>
      <c r="DB8" s="24">
        <v>2610</v>
      </c>
      <c r="DC8" s="28">
        <v>43107</v>
      </c>
      <c r="DD8" s="11">
        <v>2983</v>
      </c>
      <c r="DE8" s="16">
        <v>45308</v>
      </c>
      <c r="DF8" s="18">
        <v>3236</v>
      </c>
      <c r="DG8" s="46">
        <v>47573</v>
      </c>
      <c r="DH8" s="45">
        <v>3239</v>
      </c>
      <c r="DI8" s="264">
        <v>48233</v>
      </c>
      <c r="DJ8" s="165">
        <v>3073</v>
      </c>
      <c r="DK8" s="40">
        <v>49381</v>
      </c>
      <c r="DL8" s="45">
        <v>2839</v>
      </c>
      <c r="DM8" s="40">
        <v>50335</v>
      </c>
      <c r="DN8" s="45">
        <v>3093</v>
      </c>
      <c r="DO8" s="40">
        <v>51269</v>
      </c>
      <c r="DP8" s="45">
        <v>3153</v>
      </c>
      <c r="DQ8" s="40">
        <v>51996.375</v>
      </c>
      <c r="DR8" s="45">
        <v>160</v>
      </c>
      <c r="DS8" s="40">
        <v>52011.61771973173</v>
      </c>
      <c r="DT8" s="45">
        <v>2833</v>
      </c>
      <c r="DU8" s="16">
        <v>50989.248704663216</v>
      </c>
      <c r="DV8" s="23">
        <v>1544</v>
      </c>
      <c r="DW8" s="16">
        <v>55239.095558546433</v>
      </c>
      <c r="DX8" s="42">
        <v>2972</v>
      </c>
      <c r="DY8" s="181">
        <v>56011.700805910004</v>
      </c>
      <c r="DZ8" s="42">
        <v>2978</v>
      </c>
      <c r="EA8" s="181">
        <v>57754.477870216309</v>
      </c>
      <c r="EB8" s="42">
        <v>3005</v>
      </c>
      <c r="EC8" s="263">
        <v>59841.071698113206</v>
      </c>
      <c r="ED8" s="47">
        <v>3445</v>
      </c>
      <c r="EE8" s="263">
        <v>61012.484536082477</v>
      </c>
      <c r="EF8" s="47">
        <v>3298</v>
      </c>
      <c r="EG8" s="263">
        <v>61611.390930646121</v>
      </c>
      <c r="EH8" s="47">
        <v>3374</v>
      </c>
      <c r="EI8" s="32">
        <v>62648.746915351505</v>
      </c>
      <c r="EJ8" s="47">
        <v>3485</v>
      </c>
      <c r="EK8" s="68">
        <v>39770</v>
      </c>
      <c r="EL8" s="11">
        <v>1311</v>
      </c>
      <c r="EM8" s="15">
        <v>41397</v>
      </c>
      <c r="EN8" s="11">
        <v>1552</v>
      </c>
      <c r="EO8" s="32">
        <v>43018</v>
      </c>
      <c r="EP8" s="22">
        <v>1503</v>
      </c>
      <c r="EQ8" s="28">
        <v>44782</v>
      </c>
      <c r="ER8" s="11">
        <v>1579</v>
      </c>
      <c r="ES8" s="16">
        <v>45007</v>
      </c>
      <c r="ET8" s="18">
        <v>1531</v>
      </c>
      <c r="EU8" s="46">
        <v>46140</v>
      </c>
      <c r="EV8" s="45">
        <v>1694</v>
      </c>
      <c r="EW8" s="264">
        <v>47529</v>
      </c>
      <c r="EX8" s="165">
        <v>1746</v>
      </c>
      <c r="EY8" s="40">
        <v>48951</v>
      </c>
      <c r="EZ8" s="45">
        <v>1899</v>
      </c>
      <c r="FA8" s="40">
        <v>50794</v>
      </c>
      <c r="FB8" s="45">
        <v>1913</v>
      </c>
      <c r="FC8" s="40">
        <v>52202</v>
      </c>
      <c r="FD8" s="45">
        <v>1900</v>
      </c>
      <c r="FE8" s="40">
        <v>60759.298969072166</v>
      </c>
      <c r="FF8" s="45">
        <v>97</v>
      </c>
      <c r="FG8" s="40">
        <v>53178.804991294252</v>
      </c>
      <c r="FH8" s="45">
        <v>1723</v>
      </c>
      <c r="FI8" s="16">
        <v>49149.836391437311</v>
      </c>
      <c r="FJ8" s="42">
        <v>654</v>
      </c>
      <c r="FK8" s="16">
        <v>54221.760545100587</v>
      </c>
      <c r="FL8" s="42">
        <v>1541</v>
      </c>
      <c r="FM8" s="181">
        <v>57141.782769230769</v>
      </c>
      <c r="FN8" s="42">
        <v>1625</v>
      </c>
      <c r="FO8" s="16">
        <v>58563.624586913415</v>
      </c>
      <c r="FP8" s="42">
        <v>1513</v>
      </c>
      <c r="FQ8" s="16">
        <v>59848.291547277935</v>
      </c>
      <c r="FR8" s="47">
        <v>1396</v>
      </c>
      <c r="FS8" s="181">
        <v>58965.166424418603</v>
      </c>
      <c r="FT8" s="47">
        <v>1376</v>
      </c>
      <c r="FU8" s="181">
        <v>59274.855598455601</v>
      </c>
      <c r="FV8" s="47">
        <v>1295</v>
      </c>
      <c r="FW8" s="32">
        <v>59322.894409937886</v>
      </c>
      <c r="FX8" s="47">
        <v>1288</v>
      </c>
      <c r="FY8" s="68">
        <v>36777</v>
      </c>
      <c r="FZ8" s="11">
        <v>663</v>
      </c>
      <c r="GA8" s="15">
        <v>39582</v>
      </c>
      <c r="GB8" s="11">
        <v>668</v>
      </c>
      <c r="GC8" s="32">
        <v>40479</v>
      </c>
      <c r="GD8" s="22">
        <v>718</v>
      </c>
      <c r="GE8" s="28">
        <v>39758</v>
      </c>
      <c r="GF8" s="11">
        <v>683</v>
      </c>
      <c r="GG8" s="16">
        <v>42763</v>
      </c>
      <c r="GH8" s="18">
        <v>746</v>
      </c>
      <c r="GI8" s="46">
        <v>42651</v>
      </c>
      <c r="GJ8" s="44">
        <v>759</v>
      </c>
      <c r="GK8" s="264">
        <v>44388</v>
      </c>
      <c r="GL8" s="265">
        <v>815</v>
      </c>
      <c r="GM8" s="40">
        <v>45655</v>
      </c>
      <c r="GN8" s="44">
        <v>785</v>
      </c>
      <c r="GO8" s="40">
        <v>46712</v>
      </c>
      <c r="GP8" s="44">
        <v>737</v>
      </c>
      <c r="GQ8" s="40">
        <v>48334</v>
      </c>
      <c r="GR8" s="44">
        <v>714</v>
      </c>
      <c r="GS8" s="40">
        <v>47910.304761904765</v>
      </c>
      <c r="GT8" s="44">
        <v>105</v>
      </c>
      <c r="GU8" s="40">
        <v>50443.715317919072</v>
      </c>
      <c r="GV8" s="44">
        <v>692</v>
      </c>
      <c r="GW8" s="16">
        <v>46942.253164556962</v>
      </c>
      <c r="GX8" s="23">
        <v>316</v>
      </c>
      <c r="GY8" s="16">
        <v>54097.576783555021</v>
      </c>
      <c r="GZ8" s="42">
        <v>827</v>
      </c>
      <c r="HA8" s="181">
        <v>55178.330578512396</v>
      </c>
      <c r="HB8" s="42">
        <v>847</v>
      </c>
      <c r="HC8" s="181">
        <v>58395.551462621886</v>
      </c>
      <c r="HD8" s="42">
        <v>923</v>
      </c>
      <c r="HE8" s="263">
        <v>59323.697329376853</v>
      </c>
      <c r="HF8" s="47">
        <v>674</v>
      </c>
      <c r="HG8" s="263">
        <v>58804.662668665667</v>
      </c>
      <c r="HH8" s="47">
        <v>667</v>
      </c>
      <c r="HI8" s="263">
        <v>58374.426751592357</v>
      </c>
      <c r="HJ8" s="47">
        <v>628</v>
      </c>
      <c r="HK8" s="32">
        <v>58618.232172470976</v>
      </c>
      <c r="HL8" s="47">
        <v>603</v>
      </c>
      <c r="HM8" s="68">
        <v>34965</v>
      </c>
      <c r="HN8" s="11">
        <v>303</v>
      </c>
      <c r="HO8" s="16">
        <v>36290</v>
      </c>
      <c r="HP8" s="11">
        <v>343</v>
      </c>
      <c r="HQ8" s="15">
        <v>39781</v>
      </c>
      <c r="HR8" s="24">
        <v>434</v>
      </c>
      <c r="HS8" s="28">
        <v>39859</v>
      </c>
      <c r="HT8" s="11">
        <v>459</v>
      </c>
      <c r="HU8" s="16">
        <v>39913</v>
      </c>
      <c r="HV8" s="18">
        <v>267</v>
      </c>
      <c r="HW8" s="163">
        <v>43171</v>
      </c>
      <c r="HX8" s="44">
        <v>511</v>
      </c>
      <c r="HY8" s="266">
        <v>44455</v>
      </c>
      <c r="HZ8" s="265">
        <v>462</v>
      </c>
      <c r="IA8" s="267">
        <v>45499</v>
      </c>
      <c r="IB8" s="165">
        <v>449</v>
      </c>
      <c r="IC8" s="267">
        <v>45329</v>
      </c>
      <c r="ID8" s="45">
        <v>408</v>
      </c>
      <c r="IE8" s="267">
        <v>46990</v>
      </c>
      <c r="IF8" s="45">
        <v>344</v>
      </c>
      <c r="IG8" s="267">
        <v>46762.294117647056</v>
      </c>
      <c r="IH8" s="45">
        <v>51</v>
      </c>
      <c r="II8" s="267">
        <v>47707.244565217392</v>
      </c>
      <c r="IJ8" s="45">
        <v>368</v>
      </c>
      <c r="IK8" s="15">
        <v>52451.954954954956</v>
      </c>
      <c r="IL8" s="24">
        <v>111</v>
      </c>
      <c r="IM8" s="15">
        <v>50337.294444444444</v>
      </c>
      <c r="IN8" s="28">
        <v>360</v>
      </c>
      <c r="IO8" s="15">
        <v>51916.206521739128</v>
      </c>
      <c r="IP8" s="28">
        <v>276</v>
      </c>
      <c r="IQ8" s="263">
        <v>53708.823708206684</v>
      </c>
      <c r="IR8" s="47">
        <v>329</v>
      </c>
      <c r="IS8" s="263">
        <v>55233.353697749197</v>
      </c>
      <c r="IT8" s="47">
        <v>311</v>
      </c>
      <c r="IU8" s="263">
        <v>55624.243333333332</v>
      </c>
      <c r="IV8" s="47">
        <v>300</v>
      </c>
      <c r="IW8" s="263">
        <v>55497.697247706419</v>
      </c>
      <c r="IX8" s="47">
        <v>327</v>
      </c>
      <c r="IY8" s="263">
        <v>56348.93548387097</v>
      </c>
      <c r="IZ8" s="47">
        <v>341</v>
      </c>
      <c r="JA8" s="32"/>
    </row>
    <row r="9" spans="1:261">
      <c r="A9" s="219">
        <v>6</v>
      </c>
      <c r="B9" s="345"/>
      <c r="C9" s="21"/>
      <c r="D9" s="11"/>
      <c r="E9" s="11"/>
      <c r="F9" s="11"/>
      <c r="G9" s="32"/>
      <c r="H9" s="11"/>
      <c r="I9" s="32"/>
      <c r="J9" s="11"/>
      <c r="K9" s="32"/>
      <c r="L9" s="11"/>
      <c r="M9" s="32"/>
      <c r="N9" s="11"/>
      <c r="O9" s="32"/>
      <c r="P9" s="11"/>
      <c r="Q9" s="32"/>
      <c r="R9" s="11"/>
      <c r="S9" s="32"/>
      <c r="T9" s="11"/>
      <c r="U9" s="68"/>
      <c r="V9" s="11"/>
      <c r="W9" s="15"/>
      <c r="X9" s="11"/>
      <c r="Y9" s="15"/>
      <c r="Z9" s="24"/>
      <c r="AA9" s="28"/>
      <c r="AB9" s="11"/>
      <c r="AC9" s="15"/>
      <c r="AD9" s="24"/>
      <c r="AE9" s="11"/>
      <c r="AF9" s="24"/>
      <c r="AG9" s="28"/>
      <c r="AH9" s="28"/>
      <c r="AI9" s="15"/>
      <c r="AJ9" s="28"/>
      <c r="AK9" s="15"/>
      <c r="AL9" s="28"/>
      <c r="AM9" s="15"/>
      <c r="AN9" s="28"/>
      <c r="AO9" s="15"/>
      <c r="AP9" s="28"/>
      <c r="AQ9" s="15"/>
      <c r="AR9" s="28"/>
      <c r="AS9" s="15"/>
      <c r="AT9" s="24"/>
      <c r="AU9" s="15"/>
      <c r="AV9" s="28"/>
      <c r="AW9" s="32"/>
      <c r="AX9" s="28"/>
      <c r="AY9" s="32"/>
      <c r="AZ9" s="28"/>
      <c r="BA9" s="263"/>
      <c r="BB9" s="47"/>
      <c r="BC9" s="263"/>
      <c r="BD9" s="47"/>
      <c r="BE9" s="32"/>
      <c r="BF9" s="47"/>
      <c r="BG9" s="32"/>
      <c r="BH9" s="47"/>
      <c r="BI9" s="68"/>
      <c r="BJ9" s="11"/>
      <c r="BK9" s="15"/>
      <c r="BL9" s="11"/>
      <c r="BM9" s="32"/>
      <c r="BN9" s="22"/>
      <c r="BO9" s="28"/>
      <c r="BP9" s="11"/>
      <c r="BQ9" s="15"/>
      <c r="BR9" s="11"/>
      <c r="BS9" s="32"/>
      <c r="BT9" s="24"/>
      <c r="BU9" s="264"/>
      <c r="BV9" s="165"/>
      <c r="BW9" s="40"/>
      <c r="BX9" s="45"/>
      <c r="BY9" s="40"/>
      <c r="BZ9" s="45"/>
      <c r="CA9" s="40"/>
      <c r="CB9" s="45"/>
      <c r="CC9" s="40"/>
      <c r="CD9" s="45"/>
      <c r="CE9" s="40"/>
      <c r="CF9" s="45"/>
      <c r="CG9" s="15"/>
      <c r="CH9" s="24"/>
      <c r="CI9" s="15"/>
      <c r="CJ9" s="28"/>
      <c r="CK9" s="32"/>
      <c r="CL9" s="28"/>
      <c r="CM9" s="28"/>
      <c r="CN9" s="28"/>
      <c r="CO9" s="263"/>
      <c r="CP9" s="47"/>
      <c r="CQ9" s="263"/>
      <c r="CR9" s="47"/>
      <c r="CS9" s="263"/>
      <c r="CT9" s="47"/>
      <c r="CU9" s="32"/>
      <c r="CV9" s="47"/>
      <c r="CW9" s="68"/>
      <c r="CX9" s="11"/>
      <c r="CY9" s="15"/>
      <c r="CZ9" s="11"/>
      <c r="DA9" s="15"/>
      <c r="DB9" s="24"/>
      <c r="DC9" s="28"/>
      <c r="DD9" s="11"/>
      <c r="DE9" s="15"/>
      <c r="DF9" s="22"/>
      <c r="DG9" s="28"/>
      <c r="DH9" s="24"/>
      <c r="DI9" s="264"/>
      <c r="DJ9" s="165"/>
      <c r="DK9" s="40"/>
      <c r="DL9" s="45"/>
      <c r="DM9" s="40"/>
      <c r="DN9" s="45"/>
      <c r="DO9" s="40"/>
      <c r="DP9" s="45"/>
      <c r="DQ9" s="40"/>
      <c r="DR9" s="45"/>
      <c r="DS9" s="40"/>
      <c r="DT9" s="45"/>
      <c r="DU9" s="15"/>
      <c r="DV9" s="24"/>
      <c r="DW9" s="15"/>
      <c r="DX9" s="28"/>
      <c r="DY9" s="32"/>
      <c r="DZ9" s="28"/>
      <c r="EA9" s="32"/>
      <c r="EB9" s="28"/>
      <c r="EC9" s="263"/>
      <c r="ED9" s="47"/>
      <c r="EE9" s="263"/>
      <c r="EF9" s="47"/>
      <c r="EG9" s="263"/>
      <c r="EH9" s="47"/>
      <c r="EI9" s="32"/>
      <c r="EJ9" s="47"/>
      <c r="EK9" s="68"/>
      <c r="EL9" s="11"/>
      <c r="EM9" s="15"/>
      <c r="EN9" s="11"/>
      <c r="EO9" s="32"/>
      <c r="EP9" s="22"/>
      <c r="EQ9" s="28"/>
      <c r="ER9" s="11"/>
      <c r="ES9" s="15"/>
      <c r="ET9" s="22"/>
      <c r="EU9" s="28"/>
      <c r="EV9" s="24"/>
      <c r="EW9" s="264"/>
      <c r="EX9" s="165"/>
      <c r="EY9" s="40"/>
      <c r="EZ9" s="45"/>
      <c r="FA9" s="40"/>
      <c r="FB9" s="45"/>
      <c r="FC9" s="40"/>
      <c r="FD9" s="45"/>
      <c r="FE9" s="40"/>
      <c r="FF9" s="45"/>
      <c r="FG9" s="40"/>
      <c r="FH9" s="45"/>
      <c r="FI9" s="15"/>
      <c r="FJ9" s="28"/>
      <c r="FK9" s="15"/>
      <c r="FL9" s="28"/>
      <c r="FM9" s="32"/>
      <c r="FN9" s="28"/>
      <c r="FO9" s="15"/>
      <c r="FP9" s="28"/>
      <c r="FQ9" s="15"/>
      <c r="FR9" s="47"/>
      <c r="FS9" s="32"/>
      <c r="FT9" s="47"/>
      <c r="FU9" s="32"/>
      <c r="FV9" s="47"/>
      <c r="FW9" s="32"/>
      <c r="FX9" s="47"/>
      <c r="FY9" s="68"/>
      <c r="FZ9" s="11"/>
      <c r="GA9" s="15"/>
      <c r="GB9" s="11"/>
      <c r="GC9" s="32"/>
      <c r="GD9" s="22"/>
      <c r="GE9" s="28"/>
      <c r="GF9" s="11"/>
      <c r="GG9" s="15"/>
      <c r="GH9" s="22"/>
      <c r="GI9" s="28"/>
      <c r="GJ9" s="24"/>
      <c r="GK9" s="264"/>
      <c r="GL9" s="265"/>
      <c r="GM9" s="40"/>
      <c r="GN9" s="44"/>
      <c r="GO9" s="40"/>
      <c r="GP9" s="44"/>
      <c r="GQ9" s="40"/>
      <c r="GR9" s="44"/>
      <c r="GS9" s="40"/>
      <c r="GT9" s="44"/>
      <c r="GU9" s="40"/>
      <c r="GV9" s="44"/>
      <c r="GW9" s="15"/>
      <c r="GX9" s="24"/>
      <c r="GY9" s="15"/>
      <c r="GZ9" s="28"/>
      <c r="HA9" s="32"/>
      <c r="HB9" s="28"/>
      <c r="HC9" s="32"/>
      <c r="HD9" s="28"/>
      <c r="HE9" s="263"/>
      <c r="HF9" s="47"/>
      <c r="HG9" s="263"/>
      <c r="HH9" s="47"/>
      <c r="HI9" s="263"/>
      <c r="HJ9" s="47"/>
      <c r="HK9" s="32"/>
      <c r="HL9" s="47"/>
      <c r="HM9" s="170"/>
      <c r="HN9" s="11"/>
      <c r="HO9" s="15"/>
      <c r="HP9" s="11"/>
      <c r="HQ9" s="15"/>
      <c r="HR9" s="24"/>
      <c r="HS9" s="28"/>
      <c r="HT9" s="11"/>
      <c r="HU9" s="15"/>
      <c r="HV9" s="22"/>
      <c r="HW9" s="46"/>
      <c r="HX9" s="44"/>
      <c r="HY9" s="264"/>
      <c r="HZ9" s="265"/>
      <c r="IA9" s="267"/>
      <c r="IB9" s="165"/>
      <c r="IC9" s="267"/>
      <c r="ID9" s="45"/>
      <c r="IE9" s="267"/>
      <c r="IF9" s="45"/>
      <c r="IG9" s="267"/>
      <c r="IH9" s="45"/>
      <c r="II9" s="267"/>
      <c r="IJ9" s="45"/>
      <c r="IK9" s="15"/>
      <c r="IL9" s="24"/>
      <c r="IM9" s="15"/>
      <c r="IN9" s="28"/>
      <c r="IO9" s="15"/>
      <c r="IP9" s="28"/>
      <c r="IQ9" s="263"/>
      <c r="IR9" s="47"/>
      <c r="IS9" s="263"/>
      <c r="IT9" s="47"/>
      <c r="IU9" s="263"/>
      <c r="IV9" s="47"/>
      <c r="IW9" s="263"/>
      <c r="IX9" s="47"/>
      <c r="IY9" s="263"/>
      <c r="IZ9" s="47"/>
      <c r="JA9" s="32"/>
    </row>
    <row r="10" spans="1:261" s="261" customFormat="1">
      <c r="A10" s="261">
        <v>7</v>
      </c>
      <c r="B10" s="346"/>
      <c r="C10" s="342"/>
      <c r="D10" s="103" t="s">
        <v>26</v>
      </c>
      <c r="E10" s="111">
        <f>((E11*F11)+(E12*F12)+(E13*F13)+(E14*F14)+(E15*F15)+(E16*F16)+(E17*F17))/F10</f>
        <v>58718.922909627559</v>
      </c>
      <c r="F10" s="103">
        <f>SUM(F11:F17)</f>
        <v>25749</v>
      </c>
      <c r="G10" s="113">
        <f>((G11*H11)+(G12*H12)+(G13*H13)+(G14*H14)+(G15*H15)+(G16*H16)+(G17*H17))/H10</f>
        <v>68746.529983982502</v>
      </c>
      <c r="H10" s="105">
        <f>SUM(H11:H17)</f>
        <v>25597</v>
      </c>
      <c r="I10" s="113">
        <f>((I11*J11)+(I12*J12)+(I13*J13)+(I14*J14)+(I15*J15)+(I16*J16)+(I17*J17))/J10</f>
        <v>70252.093736133713</v>
      </c>
      <c r="J10" s="103">
        <f>SUM(J11:J17)</f>
        <v>27044</v>
      </c>
      <c r="K10" s="113" t="e">
        <f t="shared" ref="K10" si="8">((K11*L11)+(K12*L12)+(K13*L13)+(K14*L14)+(K15*L15)+(K16*L16)+(K17*L17))/L10</f>
        <v>#DIV/0!</v>
      </c>
      <c r="L10" s="103">
        <f t="shared" ref="L10" si="9">SUM(L11:L17)</f>
        <v>0</v>
      </c>
      <c r="M10" s="113" t="e">
        <f t="shared" ref="M10" si="10">((M11*N11)+(M12*N12)+(M13*N13)+(M14*N14)+(M15*N15)+(M16*N16)+(M17*N17))/N10</f>
        <v>#DIV/0!</v>
      </c>
      <c r="N10" s="103">
        <f t="shared" ref="N10" si="11">SUM(N11:N17)</f>
        <v>0</v>
      </c>
      <c r="O10" s="113">
        <f t="shared" ref="O10" si="12">((O11*P11)+(O12*P12)+(O13*P13)+(O14*P14)+(O15*P15)+(O16*P16)+(O17*P17))/P10</f>
        <v>73141.763553677578</v>
      </c>
      <c r="P10" s="103">
        <f t="shared" ref="P10:T10" si="13">SUM(P11:P17)</f>
        <v>27926</v>
      </c>
      <c r="Q10" s="113" t="e">
        <f t="shared" ref="Q10" si="14">((Q11*R11)+(Q12*R12)+(Q13*R13)+(Q14*R14)+(Q15*R15)+(Q16*R16)+(Q17*R17))/R10</f>
        <v>#DIV/0!</v>
      </c>
      <c r="R10" s="103">
        <f t="shared" si="13"/>
        <v>0</v>
      </c>
      <c r="S10" s="113">
        <f t="shared" ref="S10" si="15">((S11*T11)+(S12*T12)+(S13*T13)+(S14*T14)+(S15*T15)+(S16*T16)+(S17*T17))/T10</f>
        <v>78872.848190363744</v>
      </c>
      <c r="T10" s="103">
        <f t="shared" si="13"/>
        <v>22021</v>
      </c>
      <c r="U10" s="114">
        <f>((U11*V11)+(U12*V12)+(U13*V13)+(U14*V14)+(U15*V15)+(U16*V16)+(U17*V17))/V10</f>
        <v>50104.088448525858</v>
      </c>
      <c r="V10" s="105">
        <f>SUM(V11:V17)</f>
        <v>10345</v>
      </c>
      <c r="W10" s="103">
        <f>((W11*X11)+(W12*X12)+(W13*X13)+(W14*X14)+(W15*X15)+(W16*X16)+(W17*X17))/X10</f>
        <v>50276.374986164912</v>
      </c>
      <c r="X10" s="103">
        <f>SUM(X11:X17)</f>
        <v>9035</v>
      </c>
      <c r="Y10" s="113">
        <f>((Y11*Z11)+(Y12*Z12)+(Y13*Z13)+(Y14*Z14)+(Y15*Z15)+(Y16*Z16)+(Y17*Z17))/Z10</f>
        <v>53501.841946337678</v>
      </c>
      <c r="Z10" s="110">
        <f>SUM(Z11:Z17)</f>
        <v>11591</v>
      </c>
      <c r="AA10" s="103">
        <f>((AA11*AB11)+(AA12*AB12)+(AA13*AB13)+(AA14*AB14)+(AA15*AB15)+(AA16*AB16)+(AA17*AB17))/AB10</f>
        <v>55235.55519193349</v>
      </c>
      <c r="AB10" s="105">
        <f>SUM(AB11:AB17)</f>
        <v>11306</v>
      </c>
      <c r="AC10" s="103">
        <f>((AC11*AD11)+(AC12*AD12)+(AC13*AD13)+(AC14*AD14)+(AC15*AD15)+(AC16*AD16)+(AC17*AD17))/AD10</f>
        <v>58004.140104345177</v>
      </c>
      <c r="AD10" s="105">
        <f>SUM(AD11:AD17)</f>
        <v>13129.5</v>
      </c>
      <c r="AE10" s="103">
        <f>((AE11*AF11)+(AE12*AF12)+(AE13*AF13)+(AE14*AF14)+(AE15*AF15)+(AE16*AF16)+(AE17*AF17))/AF10</f>
        <v>59374.156565656565</v>
      </c>
      <c r="AF10" s="105">
        <f>SUM(AF11:AF17)</f>
        <v>10494</v>
      </c>
      <c r="AG10" s="103">
        <f>((AG11*AH11)+(AG12*AH12)+(AG13*AH13)+(AG14*AH14)+(AG15*AH15)+(AG16*AH16)+(AG17*AH17))/AH10</f>
        <v>61875.7660521863</v>
      </c>
      <c r="AH10" s="103">
        <f>SUM(AH11:AH17)</f>
        <v>11229</v>
      </c>
      <c r="AI10" s="111">
        <f>((AI11*AJ11)+(AI12*AJ12)+(AI13*AJ13)+(AI14*AJ14)+(AI15*AJ15)+(AI16*AJ16)+(AI17*AJ17))/AJ10</f>
        <v>65329.600746268654</v>
      </c>
      <c r="AJ10" s="103">
        <f>SUM(AJ11:AJ17)</f>
        <v>11256</v>
      </c>
      <c r="AK10" s="111">
        <f>((AK11*AL11)+(AK12*AL12)+(AK13*AL13)+(AK14*AL14)+(AK15*AL15)+(AK16*AL16)+(AK17*AL17))/AL10</f>
        <v>67651.458165624732</v>
      </c>
      <c r="AL10" s="103">
        <f>SUM(AL11:AL17)</f>
        <v>11677</v>
      </c>
      <c r="AM10" s="111">
        <f>((AM11*AN11)+(AM12*AN12)+(AM13*AN13)+(AM14*AN14)+(AM15*AN15)+(AM16*AN16)+(AM17*AN17))/AN10</f>
        <v>71445.128160720473</v>
      </c>
      <c r="AN10" s="103">
        <f>SUM(AN11:AN17)</f>
        <v>11548</v>
      </c>
      <c r="AO10" s="111">
        <f>((AO11*AP11)+(AO12*AP12)+(AO13*AP13)+(AO14*AP14)+(AO15*AP15)+(AO16*AP16)+(AO17*AP17))/AP10</f>
        <v>70390.659486016622</v>
      </c>
      <c r="AP10" s="103">
        <f>SUM(AP11:AP17)</f>
        <v>2646</v>
      </c>
      <c r="AQ10" s="111">
        <f>((AQ11*AR11)+(AQ12*AR12)+(AQ13*AR13)+(AQ14*AR14)+(AQ15*AR15)+(AQ16*AR16)+(AQ17*AR17))/AR10</f>
        <v>72835.502254283143</v>
      </c>
      <c r="AR10" s="103">
        <f>SUM(AR11:AR17)</f>
        <v>5545</v>
      </c>
      <c r="AS10" s="104">
        <f>((AS11*AT11)+(AS12*AT12)+(AS13*AT13)+(AS14*AT14)+(AS15*AT15)+(AS16*AT16)+(AS17*AT17))/AT10</f>
        <v>71614.401635991817</v>
      </c>
      <c r="AT10" s="105">
        <f>SUM(AT11:AT17)</f>
        <v>2445</v>
      </c>
      <c r="AU10" s="104">
        <f>((AU11*AV11)+(AU12*AV12)+(AU13*AV13)+(AU14*AV14)+(AU15*AV15)+(AU16*AV16)+(AU17*AV17))/AV10</f>
        <v>77443.584360328634</v>
      </c>
      <c r="AV10" s="103">
        <f>SUM(AV11:AV17)</f>
        <v>6816</v>
      </c>
      <c r="AW10" s="104">
        <f>((AW11*AX11)+(AW12*AX12)+(AW13*AX13)+(AW14*AX14)+(AW15*AX15)+(AW16*AX16)+(AW17*AX17))/AX10</f>
        <v>78183.086774941999</v>
      </c>
      <c r="AX10" s="103">
        <f>SUM(AX11:AX17)</f>
        <v>6465</v>
      </c>
      <c r="AY10" s="112">
        <f>((AY11*AZ11)+(AY12*AZ12)+(AY13*AZ13)+(AY14*AZ14)+(AY15*AZ15)+(AY16*AZ16)+(AY17*AZ17))/AZ10</f>
        <v>81126.292479908152</v>
      </c>
      <c r="AZ10" s="103">
        <f>SUM(AZ11:AZ17)</f>
        <v>6968</v>
      </c>
      <c r="BA10" s="112">
        <f>((BA11*BB11)+(BA12*BB12)+(BA13*BB13)+(BA14*BB14)+(BA15*BB15)+(BA16*BB16)+(BA17*BB17))/BB10</f>
        <v>82160.147537119963</v>
      </c>
      <c r="BB10" s="103">
        <f>SUM(BB11:BB17)</f>
        <v>8486</v>
      </c>
      <c r="BC10" s="112">
        <f>((BC11*BD11)+(BC12*BD12)+(BC13*BD13)+(BC14*BD14)+(BC15*BD15)+(BC16*BD16)+(BC17*BD17))/BD10</f>
        <v>71548.098108602804</v>
      </c>
      <c r="BD10" s="103">
        <f>SUM(BD11:BD17)</f>
        <v>8195</v>
      </c>
      <c r="BE10" s="113">
        <f>((BE11*BF11)+(BE12*BF12)+(BE13*BF13)+(BE14*BF14)+(BE15*BF15)+(BE16*BF16)+(BE17*BF17))/BF10</f>
        <v>82850.571065682831</v>
      </c>
      <c r="BF10" s="103">
        <f>SUM(BF11:BF17)</f>
        <v>8267</v>
      </c>
      <c r="BG10" s="113">
        <f>((BG11*BH11)+(BG12*BH12)+(BG13*BH13)+(BG14*BH14)+(BG15*BH15)+(BG16*BH16)+(BG17*BH17))/BH10</f>
        <v>85126.995695839316</v>
      </c>
      <c r="BH10" s="103">
        <f>SUM(BH11:BH17)</f>
        <v>9758</v>
      </c>
      <c r="BI10" s="114">
        <f>((BI11*BJ11)+(BI12*BJ12)+(BI13*BJ13)+(BI14*BJ14)+(BI15*BJ15)+(BI16*BJ16)+(BI17*BJ17))/BJ10</f>
        <v>44721.749000444244</v>
      </c>
      <c r="BJ10" s="110">
        <f>SUM(BJ11:BJ17)</f>
        <v>2251</v>
      </c>
      <c r="BK10" s="103">
        <f>((BK11*BL11)+(BK12*BL12)+(BK13*BL13)+(BK14*BL14)+(BK15*BL15)+(BK16*BL16)+(BK17*BL17))/BL10</f>
        <v>46751.241916167666</v>
      </c>
      <c r="BL10" s="103">
        <f>SUM(BL11:BL17)</f>
        <v>2505</v>
      </c>
      <c r="BM10" s="113">
        <f>((BM11*BN11)+(BM12*BN12)+(BM13*BN13)+(BM14*BN14)+(BM15*BN15)+(BM16*BN16)+(BM17*BN17))/BN10</f>
        <v>48046.223384030418</v>
      </c>
      <c r="BN10" s="110">
        <f>SUM(BN11:BN17)</f>
        <v>2104</v>
      </c>
      <c r="BO10" s="103">
        <f>((BO11*BP11)+(BO12*BP12)+(BO13*BP13)+(BO14*BP14)+(BO15*BP15)+(BO16*BP16)+(BO17*BP17))/BP10</f>
        <v>49164.110457790841</v>
      </c>
      <c r="BP10" s="110">
        <f>SUM(BP11:BP17)</f>
        <v>2381</v>
      </c>
      <c r="BQ10" s="103">
        <f>((BQ11*BR11)+(BQ12*BR12)+(BQ13*BR13)+(BQ14*BR14)+(BQ15*BR15)+(BQ16*BR16)+(BQ17*BR17))/BR10</f>
        <v>49097.521503845055</v>
      </c>
      <c r="BR10" s="110">
        <f>SUM(BR11:BR17)</f>
        <v>3511</v>
      </c>
      <c r="BS10" s="103">
        <f>((BS11*BT11)+(BS12*BT12)+(BS13*BT13)+(BS14*BT14)+(BS15*BT15)+(BS16*BT16)+(BS17*BT17))/BT10</f>
        <v>52747.885521885524</v>
      </c>
      <c r="BT10" s="105">
        <f>SUM(BT11:BT17)</f>
        <v>3267</v>
      </c>
      <c r="BU10" s="103">
        <f>((BU11*BV11)+(BU12*BV12)+(BU13*BV13)+(BU14*BV14)+(BU15*BV15)+(BU16*BV16)+(BU17*BV17))/BV10</f>
        <v>55083.275515743757</v>
      </c>
      <c r="BV10" s="103">
        <f>SUM(BV11:BV17)</f>
        <v>3684</v>
      </c>
      <c r="BW10" s="111">
        <f>((BW11*BX11)+(BW12*BX12)+(BW13*BX13)+(BW14*BX14)+(BW15*BX15)+(BW16*BX16)+(BW17*BX17))/BX10</f>
        <v>57618.023728813561</v>
      </c>
      <c r="BX10" s="105">
        <f>SUM(BX11:BX17)</f>
        <v>4130</v>
      </c>
      <c r="BY10" s="111">
        <f>((BY11*BZ11)+(BY12*BZ12)+(BY13*BZ13)+(BY14*BZ14)+(BY15*BZ15)+(BY16*BZ16)+(BY17*BZ17))/BZ10</f>
        <v>57328.043632673769</v>
      </c>
      <c r="BZ10" s="105">
        <f>SUM(BZ11:BZ17)</f>
        <v>3942</v>
      </c>
      <c r="CA10" s="111">
        <f>((CA11*CB11)+(CA12*CB12)+(CA13*CB13)+(CA14*CB14)+(CA15*CB15)+(CA16*CB16)+(CA17*CB17))/CB10</f>
        <v>60017.65456647399</v>
      </c>
      <c r="CB10" s="105">
        <f>SUM(CB11:CB17)</f>
        <v>4325</v>
      </c>
      <c r="CC10" s="111">
        <f>((CC11*CD11)+(CC12*CD12)+(CC13*CD13)+(CC14*CD14)+(CC15*CD15)+(CC16*CD16)+(CC17*CD17))/CD10</f>
        <v>61686.739262472882</v>
      </c>
      <c r="CD10" s="105">
        <f>SUM(CD11:CD17)</f>
        <v>2305</v>
      </c>
      <c r="CE10" s="111">
        <f>((CE11*CF11)+(CE12*CF12)+(CE13*CF13)+(CE14*CF14)+(CE15*CF15)+(CE16*CF16)+(CE17*CF17))/CF10</f>
        <v>63646.310515021461</v>
      </c>
      <c r="CF10" s="105">
        <f>SUM(CF11:CF17)</f>
        <v>4660</v>
      </c>
      <c r="CG10" s="104">
        <f>((CG11*CH11)+(CG12*CH12)+(CG13*CH13)+(CG14*CH14)+(CG15*CH15)+(CG16*CH16)+(CG17*CH17))/CH10</f>
        <v>66315.326282390277</v>
      </c>
      <c r="CH10" s="105">
        <f>SUM(CH11:CH17)</f>
        <v>1891</v>
      </c>
      <c r="CI10" s="104">
        <f>((CI11*CJ11)+(CI12*CJ12)+(CI13*CJ13)+(CI14*CJ14)+(CI15*CJ15)+(CI16*CJ16)+(CI17*CJ17))/CJ10</f>
        <v>65411.672609060406</v>
      </c>
      <c r="CJ10" s="103">
        <f>SUM(CJ11:CJ17)</f>
        <v>4768</v>
      </c>
      <c r="CK10" s="104">
        <f>((CK11*CL11)+(CK12*CL12)+(CK13*CL13)+(CK14*CL14)+(CK15*CL15)+(CK16*CL16)+(CK17*CL17))/CL10</f>
        <v>67824.690102531909</v>
      </c>
      <c r="CL10" s="103">
        <f>SUM(CL11:CL17)</f>
        <v>4779</v>
      </c>
      <c r="CM10" s="104">
        <f>((CM11*CN11)+(CM12*CN12)+(CM13*CN13)+(CM14*CN14)+(CM15*CN15)+(CM16*CN16)+(CM17*CN17))/CN10</f>
        <v>70348.198596358125</v>
      </c>
      <c r="CN10" s="103">
        <f>SUM(CN11:CN17)</f>
        <v>5272</v>
      </c>
      <c r="CO10" s="104">
        <f>((CO11*CP11)+(CO12*CP12)+(CO13*CP13)+(CO14*CP14)+(CO15*CP15)+(CO16*CP16)+(CO17*CP17))/CP10</f>
        <v>70807.364385297842</v>
      </c>
      <c r="CP10" s="103">
        <f>SUM(CP11:CP17)</f>
        <v>4734</v>
      </c>
      <c r="CQ10" s="112">
        <f>((CQ11*CR11)+(CQ12*CR12)+(CQ13*CR13)+(CQ14*CR14)+(CQ15*CR15)+(CQ16*CR16)+(CQ17*CR17))/CR10</f>
        <v>61177.217131474106</v>
      </c>
      <c r="CR10" s="103">
        <f>SUM(CR11:CR17)</f>
        <v>4518</v>
      </c>
      <c r="CS10" s="112">
        <f>((CS11*CT11)+(CS12*CT12)+(CS13*CT13)+(CS14*CT14)+(CS15*CT15)+(CS16*CT16)+(CS17*CT17))/CT10</f>
        <v>71134.747797867414</v>
      </c>
      <c r="CT10" s="103">
        <f>SUM(CT11:CT17)</f>
        <v>4314</v>
      </c>
      <c r="CU10" s="112">
        <f>((CU11*CV11)+(CU12*CV12)+(CU13*CV13)+(CU14*CV14)+(CU15*CV15)+(CU16*CV16)+(CU17*CV17))/CV10</f>
        <v>71345.596975516077</v>
      </c>
      <c r="CV10" s="103">
        <f>SUM(CV11:CV17)</f>
        <v>4166</v>
      </c>
      <c r="CW10" s="114">
        <f>((CW11*CX11)+(CW12*CX12)+(CW13*CX13)+(CW14*CX14)+(CW15*CX15)+(CW16*CX16)+(CW17*CX17))/CX10</f>
        <v>44687.33473845564</v>
      </c>
      <c r="CX10" s="110">
        <f>SUM(CX11:CX17)</f>
        <v>5219</v>
      </c>
      <c r="CY10" s="111">
        <f>((CY11*CZ11)+(CY12*CZ12)+(CY13*CZ13)+(CY14*CZ14)+(CY15*CZ15)+(CY16*CZ16)+(CY17*CZ17))/CZ10</f>
        <v>44765.303247919044</v>
      </c>
      <c r="CZ10" s="103">
        <f>SUM(CZ11:CZ17)</f>
        <v>6127</v>
      </c>
      <c r="DA10" s="111">
        <f>((DA11*DB11)+(DA12*DB12)+(DA13*DB13)+(DA14*DB14)+(DA15*DB15)+(DA16*DB16)+(DA17*DB17))/DB10</f>
        <v>46148.083470922764</v>
      </c>
      <c r="DB10" s="105">
        <f>SUM(DB11:DB17)</f>
        <v>5451</v>
      </c>
      <c r="DC10" s="103">
        <f>((DC11*DD11)+(DC12*DD12)+(DC13*DD13)+(DC14*DD14)+(DC15*DD15)+(DC16*DD16)+(DC17*DD17))/DD10</f>
        <v>47103.285621551448</v>
      </c>
      <c r="DD10" s="103">
        <f>SUM(DD11:DD17)</f>
        <v>6162</v>
      </c>
      <c r="DE10" s="111">
        <f>((DE11*DF11)+(DE12*DF12)+(DE13*DF13)+(DE14*DF14)+(DE15*DF15)+(DE16*DF16)+(DE17*DF17))/DF10</f>
        <v>49456.56925287356</v>
      </c>
      <c r="DF10" s="103">
        <f>SUM(DF11:DF17)</f>
        <v>6960</v>
      </c>
      <c r="DG10" s="111">
        <f>((DG11*DH11)+(DG12*DH12)+(DG13*DH13)+(DG14*DH14)+(DG15*DH15)+(DG16*DH16)+(DG17*DH17))/DH10</f>
        <v>51222.874174861914</v>
      </c>
      <c r="DH10" s="105">
        <f>SUM(DH11:DH17)</f>
        <v>7423</v>
      </c>
      <c r="DI10" s="103">
        <f>((DI11*DJ11)+(DI12*DJ12)+(DI13*DJ13)+(DI14*DJ14)+(DI15*DJ15)+(DI16*DJ16)+(DI17*DJ17))/DJ10</f>
        <v>52069.752825480697</v>
      </c>
      <c r="DJ10" s="103">
        <f>SUM(DJ11:DJ17)</f>
        <v>6813</v>
      </c>
      <c r="DK10" s="111">
        <f>((DK11*DL11)+(DK12*DL12)+(DK13*DL13)+(DK14*DL14)+(DK15*DL15)+(DK16*DL16)+(DK17*DL17))/DL10</f>
        <v>53613.98057339809</v>
      </c>
      <c r="DL10" s="105">
        <f>SUM(DL11:DL17)</f>
        <v>6383</v>
      </c>
      <c r="DM10" s="111">
        <f>((DM11*DN11)+(DM12*DN12)+(DM13*DN13)+(DM14*DN14)+(DM15*DN15)+(DM16*DN16)+(DM17*DN17))/DN10</f>
        <v>54689.945342917039</v>
      </c>
      <c r="DN10" s="105">
        <f>SUM(DN11:DN17)</f>
        <v>6678</v>
      </c>
      <c r="DO10" s="111">
        <f>((DO11*DP11)+(DO12*DP12)+(DO13*DP13)+(DO14*DP14)+(DO15*DP15)+(DO16*DP16)+(DO17*DP17))/DP10</f>
        <v>55826.864840320872</v>
      </c>
      <c r="DP10" s="105">
        <f>SUM(DP11:DP17)</f>
        <v>6607</v>
      </c>
      <c r="DQ10" s="111">
        <f>((DQ11*DR11)+(DQ12*DR12)+(DQ13*DR13)+(DQ14*DR14)+(DQ15*DR15)+(DQ16*DR16)+(DQ17*DR17))/DR10</f>
        <v>55724.63307564881</v>
      </c>
      <c r="DR10" s="105">
        <f>SUM(DR11:DR17)</f>
        <v>3622</v>
      </c>
      <c r="DS10" s="111">
        <f>((DS11*DT11)+(DS12*DT12)+(DS13*DT13)+(DS14*DT14)+(DS15*DT15)+(DS16*DT16)+(DS17*DT17))/DT10</f>
        <v>56451.257185185183</v>
      </c>
      <c r="DT10" s="105">
        <f>SUM(DT11:DT17)</f>
        <v>6750</v>
      </c>
      <c r="DU10" s="111">
        <f>((DU11*DV11)+(DU12*DV12)+(DU13*DV13)+(DU14*DV14)+(DU15*DV15)+(DU16*DV16)+(DU17*DV17))/DV10</f>
        <v>55525.992248062015</v>
      </c>
      <c r="DV10" s="105">
        <f>SUM(DV11:DV17)</f>
        <v>3612</v>
      </c>
      <c r="DW10" s="111">
        <f>((DW11*DX11)+(DW12*DX12)+(DW13*DX13)+(DW14*DX14)+(DW15*DX15)+(DW16*DX16)+(DW17*DX17))/DX10</f>
        <v>58787.100770598699</v>
      </c>
      <c r="DX10" s="103">
        <f>SUM(DX11:DX17)</f>
        <v>6748</v>
      </c>
      <c r="DY10" s="113">
        <f>((DY11*DZ11)+(DY12*DZ12)+(DY13*DZ13)+(DY14*DZ14)+(DY15*DZ15)+(DY16*DZ16)+(DY17*DZ17))/DZ10</f>
        <v>59510.944323618962</v>
      </c>
      <c r="DZ10" s="103">
        <f>SUM(DZ11:DZ17)</f>
        <v>6897</v>
      </c>
      <c r="EA10" s="113">
        <f>((EA11*EB11)+(EA12*EB12)+(EA13*EB13)+(EA14*EB14)+(EA15*EB15)+(EA16*EB16)+(EA17*EB17))/EB10</f>
        <v>61271.907800401488</v>
      </c>
      <c r="EB10" s="103">
        <f>SUM(EB11:EB17)</f>
        <v>6974</v>
      </c>
      <c r="EC10" s="113">
        <f>((EC11*ED11)+(EC12*ED12)+(EC13*ED13)+(EC14*ED14)+(EC15*ED15)+(EC16*ED16)+(EC17*ED17))/ED10</f>
        <v>63449.140043499276</v>
      </c>
      <c r="ED10" s="103">
        <f>SUM(ED11:ED17)</f>
        <v>8276</v>
      </c>
      <c r="EE10" s="113">
        <f>((EE11*EF11)+(EE12*EF12)+(EE13*EF13)+(EE14*EF14)+(EE15*EF15)+(EE16*EF16)+(EE17*EF17))/EF10</f>
        <v>55252.262232415902</v>
      </c>
      <c r="EF10" s="103">
        <f>SUM(EF11:EF17)</f>
        <v>7848</v>
      </c>
      <c r="EG10" s="113">
        <f>((EG11*EH11)+(EG12*EH12)+(EG13*EH13)+(EG14*EH14)+(EG15*EH15)+(EG16*EH16)+(EG17*EH17))/EH10</f>
        <v>64717.053278688523</v>
      </c>
      <c r="EH10" s="103">
        <f>SUM(EH11:EH17)</f>
        <v>7808</v>
      </c>
      <c r="EI10" s="113">
        <f>((EI11*EJ11)+(EI12*EJ12)+(EI13*EJ13)+(EI14*EJ14)+(EI15*EJ15)+(EI16*EJ16)+(EI17*EJ17))/EJ10</f>
        <v>65848.420563065854</v>
      </c>
      <c r="EJ10" s="103">
        <f>SUM(EJ11:EJ17)</f>
        <v>8063</v>
      </c>
      <c r="EK10" s="114">
        <f>((EK11*EL11)+(EK12*EL12)+(EK13*EL13)+(EK14*EL14)+(EK15*EL15)+(EK16*EL16)+(EK17*EL17))/EL10</f>
        <v>42499.085807385949</v>
      </c>
      <c r="EL10" s="110">
        <f>SUM(EL11:EL17)</f>
        <v>2762</v>
      </c>
      <c r="EM10" s="103">
        <f>((EM11*EN11)+(EM12*EN12)+(EM13*EN13)+(EM14*EN14)+(EM15*EN15)+(EM16*EN16)+(EM17*EN17))/EN10</f>
        <v>43846.551433389548</v>
      </c>
      <c r="EN10" s="103">
        <f>SUM(EN11:EN17)</f>
        <v>2965</v>
      </c>
      <c r="EO10" s="113">
        <f>((EO11*EP11)+(EO12*EP12)+(EO13*EP13)+(EO14*EP14)+(EO15*EP15)+(EO16*EP16)+(EO17*EP17))/EP10</f>
        <v>45713.06685837527</v>
      </c>
      <c r="EP10" s="110">
        <f>SUM(EP11:EP17)</f>
        <v>2782</v>
      </c>
      <c r="EQ10" s="103">
        <f>((EQ11*ER11)+(EQ12*ER12)+(EQ13*ER13)+(EQ14*ER14)+(EQ15*ER15)+(EQ16*ER16)+(EQ17*ER17))/ER10</f>
        <v>47484.849699398801</v>
      </c>
      <c r="ER10" s="110">
        <f>SUM(ER11:ER17)</f>
        <v>2994</v>
      </c>
      <c r="ES10" s="103">
        <f>((ES11*ET11)+(ES12*ET12)+(ES13*ET13)+(ES14*ET14)+(ES15*ET15)+(ES16*ET16)+(ES17*ET17))/ET10</f>
        <v>47498.013662790698</v>
      </c>
      <c r="ET10" s="110">
        <f>SUM(ET11:ET17)</f>
        <v>3440</v>
      </c>
      <c r="EU10" s="113">
        <f>((EU11*EV11)+(EU12*EV12)+(EU13*EV13)+(EU14*EV14)+(EU15*EV15)+(EU16*EV16)+(EU17*EV17))/EV10</f>
        <v>49046.614441037076</v>
      </c>
      <c r="EV10" s="105">
        <f>SUM(EV11:EV17)</f>
        <v>3587</v>
      </c>
      <c r="EW10" s="103">
        <f>((EW11*EX11)+(EW12*EX12)+(EW13*EX13)+(EW14*EX14)+(EW15*EX15)+(EW16*EX16)+(EW17*EX17))/EX10</f>
        <v>50460.158782083541</v>
      </c>
      <c r="EX10" s="103">
        <f>SUM(EX11:EX17)</f>
        <v>3974</v>
      </c>
      <c r="EY10" s="111">
        <f>((EY11*EZ11)+(EY12*EZ12)+(EY13*EZ13)+(EY14*EZ14)+(EY15*EZ15)+(EY16*EZ16)+(EY17*EZ17))/EZ10</f>
        <v>51986.876885043261</v>
      </c>
      <c r="EZ10" s="105">
        <f>SUM(EZ11:EZ17)</f>
        <v>4045</v>
      </c>
      <c r="FA10" s="111">
        <f>((FA11*FB11)+(FA12*FB12)+(FA13*FB13)+(FA14*FB14)+(FA15*FB15)+(FA16*FB16)+(FA17*FB17))/FB10</f>
        <v>54516.274219653176</v>
      </c>
      <c r="FB10" s="105">
        <f>SUM(FB11:FB17)</f>
        <v>4325</v>
      </c>
      <c r="FC10" s="111">
        <f>((FC11*FD11)+(FC12*FD12)+(FC13*FD13)+(FC14*FD14)+(FC15*FD15)+(FC16*FD16)+(FC17*FD17))/FD10</f>
        <v>55358.291063404889</v>
      </c>
      <c r="FD10" s="105">
        <f>SUM(FD11:FD17)</f>
        <v>4006</v>
      </c>
      <c r="FE10" s="111">
        <f>((FE11*FF11)+(FE12*FF12)+(FE13*FF13)+(FE14*FF14)+(FE15*FF15)+(FE16*FF16)+(FE17*FF17))/FF10</f>
        <v>55947.180993314229</v>
      </c>
      <c r="FF10" s="105">
        <f>SUM(FF11:FF17)</f>
        <v>2094</v>
      </c>
      <c r="FG10" s="111">
        <f>((FG11*FH11)+(FG12*FH12)+(FG13*FH13)+(FG14*FH14)+(FG15*FH15)+(FG16*FH16)+(FG17*FH17))/FH10</f>
        <v>56499.031811559013</v>
      </c>
      <c r="FH10" s="105">
        <f>SUM(FH11:FH17)</f>
        <v>4118</v>
      </c>
      <c r="FI10" s="111">
        <f>((FI11*FJ11)+(FI12*FJ12)+(FI13*FJ13)+(FI14*FJ14)+(FI15*FJ15)+(FI16*FJ16)+(FI17*FJ17))/FJ10</f>
        <v>53406.361967213117</v>
      </c>
      <c r="FJ10" s="103">
        <f>SUM(FJ11:FJ17)</f>
        <v>1525</v>
      </c>
      <c r="FK10" s="111">
        <f>((FK11*FL11)+(FK12*FL12)+(FK13*FL13)+(FK14*FL14)+(FK15*FL15)+(FK16*FL16)+(FK17*FL17))/FL10</f>
        <v>58006.745469988673</v>
      </c>
      <c r="FL10" s="103">
        <f>SUM(FL11:FL17)</f>
        <v>3532</v>
      </c>
      <c r="FM10" s="111">
        <f>((FM11*FN11)+(FM12*FN12)+(FM13*FN13)+(FM14*FN14)+(FM15*FN15)+(FM16*FN16)+(FM17*FN17))/FN10</f>
        <v>60477.91215854312</v>
      </c>
      <c r="FN10" s="157">
        <f>SUM(FN11:FN17)</f>
        <v>3734</v>
      </c>
      <c r="FO10" s="111">
        <f>((FO11*FP11)+(FO12*FP12)+(FO13*FP13)+(FO14*FP14)+(FO15*FP15)+(FO16*FP16)+(FO17*FP17))/FP10</f>
        <v>61883.058775950391</v>
      </c>
      <c r="FP10" s="157">
        <f>SUM(FP11:FP17)</f>
        <v>3709</v>
      </c>
      <c r="FQ10" s="111">
        <f>((FQ11*FR11)+(FQ12*FR12)+(FQ13*FR13)+(FQ14*FR14)+(FQ15*FR15)+(FQ16*FR16)+(FQ17*FR17))/FR10</f>
        <v>62995.738590499845</v>
      </c>
      <c r="FR10" s="103">
        <f>SUM(FR11:FR17)</f>
        <v>3221</v>
      </c>
      <c r="FS10" s="111">
        <f>((FS11*FT11)+(FS12*FT12)+(FS13*FT13)+(FS14*FT14)+(FS15*FT15)+(FS16*FT16)+(FS17*FT17))/FT10</f>
        <v>53503.879846203141</v>
      </c>
      <c r="FT10" s="103">
        <f>SUM(FT11:FT17)</f>
        <v>3121</v>
      </c>
      <c r="FU10" s="111">
        <f>((FU11*FV11)+(FU12*FV12)+(FU13*FV13)+(FU14*FV14)+(FU15*FV15)+(FU16*FV16)+(FU17*FV17))/FV10</f>
        <v>63698.242311276794</v>
      </c>
      <c r="FV10" s="103">
        <f>SUM(FV11:FV17)</f>
        <v>3219</v>
      </c>
      <c r="FW10" s="111">
        <f>((FW11*FX11)+(FW12*FX12)+(FW13*FX13)+(FW14*FX14)+(FW15*FX15)+(FW16*FX16)+(FW17*FX17))/FX10</f>
        <v>64299.390918065154</v>
      </c>
      <c r="FX10" s="103">
        <f>SUM(FX11:FX17)</f>
        <v>3039</v>
      </c>
      <c r="FY10" s="114">
        <f>((FY11*FZ11)+(FY12*FZ12)+(FY13*FZ13)+(FY14*FZ14)+(FY15*FZ15)+(FY16*FZ16)+(FY17*FZ17))/FZ10</f>
        <v>40200.606039807826</v>
      </c>
      <c r="FZ10" s="110">
        <f>SUM(FZ11:FZ17)</f>
        <v>1457</v>
      </c>
      <c r="GA10" s="103">
        <f>((GA11*GB11)+(GA12*GB12)+(GA13*GB13)+(GA14*GB14)+(GA15*GB15)+(GA16*GB16)+(GA17*GB17))/GB10</f>
        <v>40973.681850035042</v>
      </c>
      <c r="GB10" s="103">
        <f>SUM(GB11:GB17)</f>
        <v>1427</v>
      </c>
      <c r="GC10" s="113">
        <f>((GC11*GD11)+(GC12*GD12)+(GC13*GD13)+(GC14*GD14)+(GC15*GD15)+(GC16*GD16)+(GC17*GD17))/GD10</f>
        <v>44037.63777644949</v>
      </c>
      <c r="GD10" s="110">
        <f>SUM(GD11:GD17)</f>
        <v>1673</v>
      </c>
      <c r="GE10" s="103">
        <f>((GE11*GF11)+(GE12*GF12)+(GE13*GF13)+(GE14*GF14)+(GE15*GF15)+(GE16*GF16)+(GE17*GF17))/GF10</f>
        <v>42640.642398286938</v>
      </c>
      <c r="GF10" s="110">
        <f>SUM(GF11:GF17)</f>
        <v>1401</v>
      </c>
      <c r="GG10" s="103">
        <f>((GG11*GH11)+(GG12*GH12)+(GG13*GH13)+(GG14*GH14)+(GG15*GH15)+(GG16*GH16)+(GG17*GH17))/GH10</f>
        <v>44604.616646415554</v>
      </c>
      <c r="GH10" s="110">
        <f>SUM(GH11:GH17)</f>
        <v>1646</v>
      </c>
      <c r="GI10" s="113">
        <f>((GI11*GJ11)+(GI12*GJ12)+(GI13*GJ13)+(GI14*GJ14)+(GI15*GJ15)+(GI16*GJ16)+(GI17*GJ17))/GJ10</f>
        <v>45661.413576725616</v>
      </c>
      <c r="GJ10" s="105">
        <f>SUM(GJ11:GJ17)</f>
        <v>1753</v>
      </c>
      <c r="GK10" s="103">
        <f>((GK11*GL11)+(GK12*GL12)+(GK13*GL13)+(GK14*GL14)+(GK15*GL15)+(GK16*GL16)+(GK17*GL17))/GL10</f>
        <v>47730.144175317182</v>
      </c>
      <c r="GL10" s="103">
        <f>SUM(GL11:GL17)</f>
        <v>1734</v>
      </c>
      <c r="GM10" s="111">
        <f>((GM11*GN11)+(GM12*GN12)+(GM13*GN13)+(GM14*GN14)+(GM15*GN15)+(GM16*GN16)+(GM17*GN17))/GN10</f>
        <v>50266.382603406324</v>
      </c>
      <c r="GN10" s="105">
        <f>SUM(GN11:GN17)</f>
        <v>1644</v>
      </c>
      <c r="GO10" s="111">
        <f>((GO11*GP11)+(GO12*GP12)+(GO13*GP13)+(GO14*GP14)+(GO15*GP15)+(GO16*GP16)+(GO17*GP17))/GP10</f>
        <v>50804.598425196848</v>
      </c>
      <c r="GP10" s="105">
        <f>SUM(GP11:GP17)</f>
        <v>1778</v>
      </c>
      <c r="GQ10" s="111">
        <f>((GQ11*GR11)+(GQ12*GR12)+(GQ13*GR13)+(GQ14*GR14)+(GQ15*GR15)+(GQ16*GR16)+(GQ17*GR17))/GR10</f>
        <v>52851.726143421794</v>
      </c>
      <c r="GR10" s="105">
        <f>SUM(GR11:GR17)</f>
        <v>1771</v>
      </c>
      <c r="GS10" s="111">
        <f>((GS11*GT11)+(GS12*GT12)+(GS13*GT13)+(GS14*GT14)+(GS15*GT15)+(GS16*GT16)+(GS17*GT17))/GT10</f>
        <v>54552.291932059445</v>
      </c>
      <c r="GT10" s="105">
        <f>SUM(GT11:GT17)</f>
        <v>942</v>
      </c>
      <c r="GU10" s="111">
        <f>((GU11*GV11)+(GU12*GV12)+(GU13*GV13)+(GU14*GV14)+(GU15*GV15)+(GU16*GV16)+(GU17*GV17))/GV10</f>
        <v>54559.796092796096</v>
      </c>
      <c r="GV10" s="105">
        <f>SUM(GV11:GV17)</f>
        <v>1638</v>
      </c>
      <c r="GW10" s="111">
        <f>((GW11*GX11)+(GW12*GX12)+(GW13*GX13)+(GW14*GX14)+(GW15*GX15)+(GW16*GX16)+(GW17*GX17))/GX10</f>
        <v>51278.389885807504</v>
      </c>
      <c r="GX10" s="105">
        <f>SUM(GX11:GX17)</f>
        <v>613</v>
      </c>
      <c r="GY10" s="111">
        <f>((GY11*GZ11)+(GY12*GZ12)+(GY13*GZ13)+(GY14*GZ14)+(GY15*GZ15)+(GY16*GZ16)+(GY17*GZ17))/GZ10</f>
        <v>59887.250129198968</v>
      </c>
      <c r="GZ10" s="103">
        <f>SUM(GZ11:GZ17)</f>
        <v>1935</v>
      </c>
      <c r="HA10" s="111">
        <f>((HA11*HB11)+(HA12*HB12)+(HA13*HB13)+(HA14*HB14)+(HA15*HB15)+(HA16*HB16)+(HA17*HB17))/HB10</f>
        <v>59192.198457583545</v>
      </c>
      <c r="HB10" s="103">
        <f>SUM(HB11:HB17)</f>
        <v>1945</v>
      </c>
      <c r="HC10" s="111">
        <f>((HC11*HD11)+(HC12*HD12)+(HC13*HD13)+(HC14*HD14)+(HC15*HD15)+(HC16*HD16)+(HC17*HD17))/HD10</f>
        <v>61555.592994573264</v>
      </c>
      <c r="HD10" s="103">
        <f>SUM(HD11:HD17)</f>
        <v>2027</v>
      </c>
      <c r="HE10" s="111">
        <f>((HE11*HF11)+(HE12*HF12)+(HE13*HF13)+(HE14*HF14)+(HE15*HF15)+(HE16*HF16)+(HE17*HF17))/HF10</f>
        <v>62355.690091356293</v>
      </c>
      <c r="HF10" s="103">
        <f>SUM(HF11:HF17)</f>
        <v>1423</v>
      </c>
      <c r="HG10" s="113">
        <f>((HG11*HH11)+(HG12*HH12)+(HG13*HH13)+(HG14*HH14)+(HG15*HH15)+(HG16*HH16)+(HG17*HH17))/HH10</f>
        <v>50356.141176470592</v>
      </c>
      <c r="HH10" s="103">
        <f>SUM(HH11:HH17)</f>
        <v>1360</v>
      </c>
      <c r="HI10" s="113">
        <f>((HI11*HJ11)+(HI12*HJ12)+(HI13*HJ13)+(HI14*HJ14)+(HI15*HJ15)+(HI16*HJ16)+(HI17*HJ17))/HJ10</f>
        <v>62404.683160415007</v>
      </c>
      <c r="HJ10" s="103">
        <f>SUM(HJ11:HJ17)</f>
        <v>1253</v>
      </c>
      <c r="HK10" s="113">
        <f>((HK11*HL11)+(HK12*HL12)+(HK13*HL13)+(HK14*HL14)+(HK15*HL15)+(HK16*HL16)+(HK17*HL17))/HL10</f>
        <v>62029.657280772328</v>
      </c>
      <c r="HL10" s="103">
        <f>SUM(HL11:HL17)</f>
        <v>1243</v>
      </c>
      <c r="HM10" s="171">
        <f>((HM11*HN11)+(HM12*HN12)+(HM13*HN13)+(HM14*HN14)+(HM15*HN15)+(HM16*HN16)+(HM17*HN17))/HN10</f>
        <v>38491.730370370373</v>
      </c>
      <c r="HN10" s="110">
        <f>SUM(HN11:HN17)</f>
        <v>675</v>
      </c>
      <c r="HO10" s="103">
        <f>((HO11*HP11)+(HO12*HP12)+(HO13*HP13)+(HO14*HP14)+(HO15*HP15)+(HO16*HP16)+(HO17*HP17))/HP10</f>
        <v>39317.703918722786</v>
      </c>
      <c r="HP10" s="103">
        <f>SUM(HP11:HP17)</f>
        <v>689</v>
      </c>
      <c r="HQ10" s="111">
        <f>((HQ11*HR11)+(HQ12*HR12)+(HQ13*HR13)+(HQ14*HR14)+(HQ15*HR15)+(HQ16*HR16)+(HQ17*HR17))/HR10</f>
        <v>42776.312854442345</v>
      </c>
      <c r="HR10" s="105">
        <f>SUM(HR11:HR17)</f>
        <v>1058</v>
      </c>
      <c r="HS10" s="103">
        <f>((HS11*HT11)+(HS12*HT12)+(HS13*HT13)+(HS14*HT14)+(HS15*HT15)+(HS16*HT16)+(HS17*HT17))/HT10</f>
        <v>43289.751439539345</v>
      </c>
      <c r="HT10" s="110">
        <f>SUM(HT11:HT17)</f>
        <v>1042</v>
      </c>
      <c r="HU10" s="103">
        <f>((HU11*HV11)+(HU12*HV12)+(HU13*HV13)+(HU14*HV14)+(HU15*HV15)+(HU16*HV16)+(HU17*HV17))/HV10</f>
        <v>43921.566202090595</v>
      </c>
      <c r="HV10" s="110">
        <f>SUM(HV11:HV17)</f>
        <v>574</v>
      </c>
      <c r="HW10" s="113">
        <f>((HW11*HX11)+(HW12*HX12)+(HW13*HX13)+(HW14*HX14)+(HW15*HX15)+(HW16*HX16)+(HW17*HX17))/HX10</f>
        <v>46381.483788395904</v>
      </c>
      <c r="HX10" s="105">
        <f>SUM(HX11:HX17)</f>
        <v>1172</v>
      </c>
      <c r="HY10" s="103">
        <f>((HY11*HZ11)+(HY12*HZ12)+(HY13*HZ13)+(HY14*HZ14)+(HY15*HZ15)+(HY16*HZ16)+(HY17*HZ17))/HZ10</f>
        <v>47760.33085501859</v>
      </c>
      <c r="HZ10" s="103">
        <f>SUM(HZ11:HZ17)</f>
        <v>1076</v>
      </c>
      <c r="IA10" s="111">
        <f>((IA11*IB11)+(IA12*IB12)+(IA13*IB13)+(IA14*IB14)+(IA15*IB15)+(IA16*IB16)+(IA17*IB17))/IB10</f>
        <v>48947.880434782608</v>
      </c>
      <c r="IB10" s="103">
        <f>SUM(IB11:IB17)</f>
        <v>1012</v>
      </c>
      <c r="IC10" s="111">
        <f>((IC11*ID11)+(IC12*ID12)+(IC13*ID13)+(IC14*ID14)+(IC15*ID15)+(IC16*ID16)+(IC17*ID17))/ID10</f>
        <v>48960.054147465438</v>
      </c>
      <c r="ID10" s="105">
        <f>SUM(ID11:ID17)</f>
        <v>868</v>
      </c>
      <c r="IE10" s="111">
        <f>((IE11*IF11)+(IE12*IF12)+(IE13*IF13)+(IE14*IF14)+(IE15*IF15)+(IE16*IF16)+(IE17*IF17))/IF10</f>
        <v>49038.415147265077</v>
      </c>
      <c r="IF10" s="105">
        <f>SUM(IF11:IF17)</f>
        <v>713</v>
      </c>
      <c r="IG10" s="111">
        <f>((IG11*IH11)+(IG12*IH12)+(IG13*IH13)+(IG14*IH14)+(IG15*IH15)+(IG16*IH16)+(IG17*IH17))/IH10</f>
        <v>50307.45475638051</v>
      </c>
      <c r="IH10" s="105">
        <f>SUM(IH11:IH17)</f>
        <v>431</v>
      </c>
      <c r="II10" s="111">
        <f>((II11*IJ11)+(II12*IJ12)+(II13*IJ13)+(II14*IJ14)+(II15*IJ15)+(II16*IJ16)+(II17*IJ17))/IJ10</f>
        <v>51092.809716599193</v>
      </c>
      <c r="IJ10" s="105">
        <f>SUM(IJ11:IJ17)</f>
        <v>741</v>
      </c>
      <c r="IK10" s="111">
        <f>((IK11*IL11)+(IK12*IL12)+(IK13*IL13)+(IK14*IL14)+(IK15*IL15)+(IK16*IL16)+(IK17*IL17))/IL10</f>
        <v>54779.361370716513</v>
      </c>
      <c r="IL10" s="105">
        <f>SUM(IL11:IL17)</f>
        <v>321</v>
      </c>
      <c r="IM10" s="111">
        <f>((IM11*IN11)+(IM12*IN12)+(IM13*IN13)+(IM14*IN14)+(IM15*IN15)+(IM16*IN16)+(IM17*IN17))/IN10</f>
        <v>54732.984848484848</v>
      </c>
      <c r="IN10" s="103">
        <f>SUM(IN11:IN17)</f>
        <v>726</v>
      </c>
      <c r="IO10" s="113">
        <f>((IO11*IP11)+(IO12*IP12)+(IO13*IP13)+(IO14*IP14)+(IO15*IP15)+(IO16*IP16)+(IO17*IP17))/IP10</f>
        <v>55509.164435946463</v>
      </c>
      <c r="IP10" s="103">
        <f>SUM(IP11:IP17)</f>
        <v>523</v>
      </c>
      <c r="IQ10" s="113">
        <f>((IQ11*IR11)+(IQ12*IR12)+(IQ13*IR13)+(IQ14*IR14)+(IQ15*IR15)+(IQ16*IR16)+(IQ17*IR17))/IR10</f>
        <v>58312.686217008799</v>
      </c>
      <c r="IR10" s="103">
        <f>SUM(IR11:IR17)</f>
        <v>682</v>
      </c>
      <c r="IS10" s="113">
        <f>((IS11*IT11)+(IS12*IT12)+(IS13*IT13)+(IS14*IT14)+(IS15*IT15)+(IS16*IT16)+(IS17*IT17))/IT10</f>
        <v>59793.104026845635</v>
      </c>
      <c r="IT10" s="103">
        <f>SUM(IT11:IT17)</f>
        <v>596</v>
      </c>
      <c r="IU10" s="113">
        <f>((IU11*IV11)+(IU12*IV12)+(IU13*IV13)+(IU14*IV14)+(IU15*IV15)+(IU16*IV16)+(IU17*IV17))/IV10</f>
        <v>48332.753646677469</v>
      </c>
      <c r="IV10" s="103">
        <f>SUM(IV11:IV17)</f>
        <v>617</v>
      </c>
      <c r="IW10" s="113">
        <f>((IW11*IX11)+(IW12*IX12)+(IW13*IX13)+(IW14*IX14)+(IW15*IX15)+(IW16*IX16)+(IW17*IX17))/IX10</f>
        <v>61583.324074074073</v>
      </c>
      <c r="IX10" s="103">
        <f>SUM(IX11:IX17)</f>
        <v>648</v>
      </c>
      <c r="IY10" s="113">
        <f>((IY11*IZ11)+(IY12*IZ12)+(IY13*IZ13)+(IY14*IZ14)+(IY15*IZ15)+(IY16*IZ16)+(IY17*IZ17))/IZ10</f>
        <v>61589.47895500726</v>
      </c>
      <c r="IZ10" s="103">
        <f>SUM(IZ11:IZ17)</f>
        <v>689</v>
      </c>
      <c r="JA10" s="113"/>
    </row>
    <row r="11" spans="1:261">
      <c r="A11" s="219">
        <v>8</v>
      </c>
      <c r="B11" s="345">
        <v>5</v>
      </c>
      <c r="C11" s="21" t="s">
        <v>27</v>
      </c>
      <c r="D11" s="28" t="s">
        <v>28</v>
      </c>
      <c r="E11" s="28">
        <v>72141.460377358497</v>
      </c>
      <c r="F11" s="28">
        <v>795</v>
      </c>
      <c r="G11" s="32">
        <v>70779.314320388352</v>
      </c>
      <c r="H11" s="28">
        <v>824</v>
      </c>
      <c r="I11" s="32">
        <v>71858.252873563222</v>
      </c>
      <c r="J11" s="28">
        <v>957</v>
      </c>
      <c r="K11" s="32"/>
      <c r="L11" s="28"/>
      <c r="M11" s="32"/>
      <c r="N11" s="28"/>
      <c r="O11" s="32">
        <v>75098.907109004736</v>
      </c>
      <c r="P11" s="28">
        <v>1055</v>
      </c>
      <c r="Q11" s="32"/>
      <c r="R11" s="28"/>
      <c r="S11" s="32">
        <v>83155.899204244037</v>
      </c>
      <c r="T11" s="28">
        <v>754</v>
      </c>
      <c r="U11" s="68">
        <v>49416</v>
      </c>
      <c r="V11" s="28">
        <v>356</v>
      </c>
      <c r="W11" s="15">
        <v>49351</v>
      </c>
      <c r="X11" s="28">
        <v>284</v>
      </c>
      <c r="Y11" s="15">
        <v>50193</v>
      </c>
      <c r="Z11" s="24">
        <v>479</v>
      </c>
      <c r="AA11" s="28">
        <v>51251</v>
      </c>
      <c r="AB11" s="28">
        <v>495</v>
      </c>
      <c r="AC11" s="16">
        <v>54731</v>
      </c>
      <c r="AD11" s="23">
        <v>618</v>
      </c>
      <c r="AE11" s="42">
        <v>55200</v>
      </c>
      <c r="AF11" s="23">
        <v>452</v>
      </c>
      <c r="AG11" s="42">
        <v>57685</v>
      </c>
      <c r="AH11" s="42">
        <v>534</v>
      </c>
      <c r="AI11" s="16">
        <v>59047</v>
      </c>
      <c r="AJ11" s="42">
        <v>573</v>
      </c>
      <c r="AK11" s="16">
        <v>61908</v>
      </c>
      <c r="AL11" s="42">
        <v>643</v>
      </c>
      <c r="AM11" s="16">
        <v>66490</v>
      </c>
      <c r="AN11" s="42">
        <v>664</v>
      </c>
      <c r="AO11" s="16">
        <v>68229.85276073619</v>
      </c>
      <c r="AP11" s="42">
        <v>163</v>
      </c>
      <c r="AQ11" s="16">
        <v>68066.186915887854</v>
      </c>
      <c r="AR11" s="42">
        <v>214</v>
      </c>
      <c r="AS11" s="16">
        <v>78412.346153846156</v>
      </c>
      <c r="AT11" s="23">
        <v>26</v>
      </c>
      <c r="AU11" s="16">
        <v>72489.20469798657</v>
      </c>
      <c r="AV11" s="42">
        <v>298</v>
      </c>
      <c r="AW11" s="194">
        <v>74411.29533678756</v>
      </c>
      <c r="AX11" s="42">
        <v>386</v>
      </c>
      <c r="AY11" s="181">
        <v>79271.130208333328</v>
      </c>
      <c r="AZ11" s="42">
        <v>384</v>
      </c>
      <c r="BA11" s="263">
        <v>78037.680244399191</v>
      </c>
      <c r="BB11" s="47">
        <v>491</v>
      </c>
      <c r="BC11" s="263">
        <v>80210.913043478256</v>
      </c>
      <c r="BD11" s="47">
        <v>460</v>
      </c>
      <c r="BE11" s="32">
        <v>78986.476386036957</v>
      </c>
      <c r="BF11" s="47">
        <v>487</v>
      </c>
      <c r="BG11" s="32">
        <v>81398.612850082369</v>
      </c>
      <c r="BH11" s="47">
        <v>607</v>
      </c>
      <c r="BI11" s="68">
        <v>37939</v>
      </c>
      <c r="BJ11" s="28">
        <v>15</v>
      </c>
      <c r="BK11" s="15">
        <v>46956</v>
      </c>
      <c r="BL11" s="28">
        <v>34</v>
      </c>
      <c r="BM11" s="32">
        <v>40508</v>
      </c>
      <c r="BN11" s="22">
        <v>10</v>
      </c>
      <c r="BO11" s="28">
        <v>46514</v>
      </c>
      <c r="BP11" s="28">
        <v>19</v>
      </c>
      <c r="BQ11" s="16">
        <v>47368</v>
      </c>
      <c r="BR11" s="42">
        <v>50</v>
      </c>
      <c r="BS11" s="31">
        <v>54154</v>
      </c>
      <c r="BT11" s="44">
        <v>54</v>
      </c>
      <c r="BU11" s="264">
        <v>54566</v>
      </c>
      <c r="BV11" s="265">
        <v>79</v>
      </c>
      <c r="BW11" s="40">
        <v>56524</v>
      </c>
      <c r="BX11" s="44">
        <v>93</v>
      </c>
      <c r="BY11" s="40">
        <v>55625</v>
      </c>
      <c r="BZ11" s="44">
        <v>89</v>
      </c>
      <c r="CA11" s="40">
        <v>59624</v>
      </c>
      <c r="CB11" s="44">
        <v>120</v>
      </c>
      <c r="CC11" s="40">
        <v>63347</v>
      </c>
      <c r="CD11" s="44">
        <v>125</v>
      </c>
      <c r="CE11" s="40">
        <v>64730.518518518518</v>
      </c>
      <c r="CF11" s="44">
        <v>135</v>
      </c>
      <c r="CG11" s="16">
        <v>77362.451612903227</v>
      </c>
      <c r="CH11" s="23">
        <v>62</v>
      </c>
      <c r="CI11" s="16">
        <v>66368.441176470587</v>
      </c>
      <c r="CJ11" s="42">
        <v>170</v>
      </c>
      <c r="CK11" s="181">
        <v>67879.724832214764</v>
      </c>
      <c r="CL11" s="42">
        <v>149</v>
      </c>
      <c r="CM11" s="42">
        <v>70389.348416289591</v>
      </c>
      <c r="CN11" s="42">
        <v>221</v>
      </c>
      <c r="CO11" s="263">
        <v>68751.542682926825</v>
      </c>
      <c r="CP11" s="47">
        <v>164</v>
      </c>
      <c r="CQ11" s="263">
        <v>68968.160919540227</v>
      </c>
      <c r="CR11" s="47">
        <v>174</v>
      </c>
      <c r="CS11" s="263">
        <v>66358.544217687071</v>
      </c>
      <c r="CT11" s="47">
        <v>147</v>
      </c>
      <c r="CU11" s="32">
        <v>65993.024096385547</v>
      </c>
      <c r="CV11" s="47">
        <v>166</v>
      </c>
      <c r="CW11" s="68">
        <v>49810</v>
      </c>
      <c r="CX11" s="28">
        <v>137</v>
      </c>
      <c r="CY11" s="15">
        <v>48325</v>
      </c>
      <c r="CZ11" s="28">
        <v>111</v>
      </c>
      <c r="DA11" s="15">
        <v>51756</v>
      </c>
      <c r="DB11" s="24">
        <v>133</v>
      </c>
      <c r="DC11" s="28">
        <v>52794</v>
      </c>
      <c r="DD11" s="28">
        <v>154</v>
      </c>
      <c r="DE11" s="16">
        <v>54870</v>
      </c>
      <c r="DF11" s="18">
        <v>128</v>
      </c>
      <c r="DG11" s="46">
        <v>57868</v>
      </c>
      <c r="DH11" s="44">
        <v>231</v>
      </c>
      <c r="DI11" s="264">
        <v>57483</v>
      </c>
      <c r="DJ11" s="265">
        <v>160</v>
      </c>
      <c r="DK11" s="40">
        <v>59749</v>
      </c>
      <c r="DL11" s="44">
        <v>193</v>
      </c>
      <c r="DM11" s="40">
        <v>58087</v>
      </c>
      <c r="DN11" s="44">
        <v>169</v>
      </c>
      <c r="DO11" s="40">
        <v>58702</v>
      </c>
      <c r="DP11" s="44">
        <v>143</v>
      </c>
      <c r="DQ11" s="40">
        <v>60711.845238095237</v>
      </c>
      <c r="DR11" s="44">
        <v>168</v>
      </c>
      <c r="DS11" s="40">
        <v>60572.901840490798</v>
      </c>
      <c r="DT11" s="44">
        <v>163</v>
      </c>
      <c r="DU11" s="16">
        <v>57435.272727272728</v>
      </c>
      <c r="DV11" s="23">
        <v>22</v>
      </c>
      <c r="DW11" s="16">
        <v>57530.509259259263</v>
      </c>
      <c r="DX11" s="42">
        <v>108</v>
      </c>
      <c r="DY11" s="181">
        <v>60541.792079207924</v>
      </c>
      <c r="DZ11" s="42">
        <v>101</v>
      </c>
      <c r="EA11" s="181">
        <v>59208.555555555555</v>
      </c>
      <c r="EB11" s="42">
        <v>81</v>
      </c>
      <c r="EC11" s="263">
        <v>64310.106382978724</v>
      </c>
      <c r="ED11" s="47">
        <v>94</v>
      </c>
      <c r="EE11" s="263">
        <v>66784.90789473684</v>
      </c>
      <c r="EF11" s="47">
        <v>76</v>
      </c>
      <c r="EG11" s="263">
        <v>63690.336842105266</v>
      </c>
      <c r="EH11" s="47">
        <v>95</v>
      </c>
      <c r="EI11" s="32">
        <v>64544.117647058825</v>
      </c>
      <c r="EJ11" s="47">
        <v>102</v>
      </c>
      <c r="EK11" s="68">
        <v>47855</v>
      </c>
      <c r="EL11" s="28">
        <v>43</v>
      </c>
      <c r="EM11" s="15">
        <v>45977</v>
      </c>
      <c r="EN11" s="28">
        <v>45</v>
      </c>
      <c r="EO11" s="32">
        <v>50020</v>
      </c>
      <c r="EP11" s="22">
        <v>22</v>
      </c>
      <c r="EQ11" s="28">
        <v>51090</v>
      </c>
      <c r="ER11" s="28">
        <v>32</v>
      </c>
      <c r="ES11" s="16">
        <v>53103</v>
      </c>
      <c r="ET11" s="18">
        <v>23</v>
      </c>
      <c r="EU11" s="46">
        <v>55870</v>
      </c>
      <c r="EV11" s="44">
        <v>21</v>
      </c>
      <c r="EW11" s="264">
        <v>51460</v>
      </c>
      <c r="EX11" s="265">
        <v>40</v>
      </c>
      <c r="EY11" s="40">
        <v>55079</v>
      </c>
      <c r="EZ11" s="44">
        <v>48</v>
      </c>
      <c r="FA11" s="40">
        <v>56991</v>
      </c>
      <c r="FB11" s="44">
        <v>59</v>
      </c>
      <c r="FC11" s="40">
        <v>58121</v>
      </c>
      <c r="FD11" s="44">
        <v>53</v>
      </c>
      <c r="FE11" s="40">
        <v>58642.63636363636</v>
      </c>
      <c r="FF11" s="44">
        <v>55</v>
      </c>
      <c r="FG11" s="40">
        <v>61734.734375</v>
      </c>
      <c r="FH11" s="44">
        <v>64</v>
      </c>
      <c r="FI11" s="16"/>
      <c r="FJ11" s="42"/>
      <c r="FK11" s="16">
        <v>57145.333333333336</v>
      </c>
      <c r="FL11" s="42">
        <v>24</v>
      </c>
      <c r="FM11" s="181">
        <v>60262.916666666664</v>
      </c>
      <c r="FN11" s="42">
        <v>36</v>
      </c>
      <c r="FO11" s="16">
        <v>60646.673469387752</v>
      </c>
      <c r="FP11" s="42">
        <v>49</v>
      </c>
      <c r="FQ11" s="16">
        <v>60122.838709677417</v>
      </c>
      <c r="FR11" s="47">
        <v>31</v>
      </c>
      <c r="FS11" s="181">
        <v>65687.975609756104</v>
      </c>
      <c r="FT11" s="47">
        <v>41</v>
      </c>
      <c r="FU11" s="181">
        <v>63329.025000000001</v>
      </c>
      <c r="FV11" s="47">
        <v>40</v>
      </c>
      <c r="FW11" s="32">
        <v>62528.292682926833</v>
      </c>
      <c r="FX11" s="47">
        <v>41</v>
      </c>
      <c r="FY11" s="68">
        <v>37067</v>
      </c>
      <c r="FZ11" s="28">
        <v>9</v>
      </c>
      <c r="GA11" s="15">
        <v>38037</v>
      </c>
      <c r="GB11" s="28">
        <v>9</v>
      </c>
      <c r="GC11" s="32">
        <v>39917</v>
      </c>
      <c r="GD11" s="22">
        <v>22</v>
      </c>
      <c r="GE11" s="28">
        <v>37214</v>
      </c>
      <c r="GF11" s="28">
        <v>12</v>
      </c>
      <c r="GG11" s="16">
        <v>41421</v>
      </c>
      <c r="GH11" s="18">
        <v>23</v>
      </c>
      <c r="GI11" s="46">
        <v>40521</v>
      </c>
      <c r="GJ11" s="44">
        <v>16</v>
      </c>
      <c r="GK11" s="264">
        <v>47199</v>
      </c>
      <c r="GL11" s="265">
        <v>22</v>
      </c>
      <c r="GM11" s="40">
        <v>52103</v>
      </c>
      <c r="GN11" s="44">
        <v>20</v>
      </c>
      <c r="GO11" s="40">
        <v>52263</v>
      </c>
      <c r="GP11" s="44">
        <v>24</v>
      </c>
      <c r="GQ11" s="40">
        <v>53081</v>
      </c>
      <c r="GR11" s="44">
        <v>26</v>
      </c>
      <c r="GS11" s="40">
        <v>55737.148148148146</v>
      </c>
      <c r="GT11" s="44">
        <v>27</v>
      </c>
      <c r="GU11" s="40">
        <v>56888.565217391304</v>
      </c>
      <c r="GV11" s="44">
        <v>23</v>
      </c>
      <c r="GW11" s="16"/>
      <c r="GX11" s="23"/>
      <c r="GY11" s="16">
        <v>75525.139534883725</v>
      </c>
      <c r="GZ11" s="42">
        <v>43</v>
      </c>
      <c r="HA11" s="181"/>
      <c r="HB11" s="42"/>
      <c r="HC11" s="181">
        <v>71430.193548387091</v>
      </c>
      <c r="HD11" s="42">
        <v>62</v>
      </c>
      <c r="HE11" s="263">
        <v>60358.76</v>
      </c>
      <c r="HF11" s="47">
        <v>25</v>
      </c>
      <c r="HG11" s="263">
        <v>57881</v>
      </c>
      <c r="HH11" s="47">
        <v>13</v>
      </c>
      <c r="HI11" s="263">
        <v>60069.272727272728</v>
      </c>
      <c r="HJ11" s="47">
        <v>22</v>
      </c>
      <c r="HK11" s="32">
        <v>60056.25</v>
      </c>
      <c r="HL11" s="47">
        <v>20</v>
      </c>
      <c r="HM11" s="170">
        <v>29483</v>
      </c>
      <c r="HN11" s="28">
        <v>3</v>
      </c>
      <c r="HO11" s="16">
        <v>27786</v>
      </c>
      <c r="HP11" s="28">
        <v>2</v>
      </c>
      <c r="HQ11" s="15">
        <v>48159</v>
      </c>
      <c r="HR11" s="24">
        <v>7</v>
      </c>
      <c r="HS11" s="28">
        <v>46175</v>
      </c>
      <c r="HT11" s="28">
        <v>17</v>
      </c>
      <c r="HU11" s="19"/>
      <c r="HV11" s="20"/>
      <c r="HW11" s="165">
        <v>51067</v>
      </c>
      <c r="HX11" s="44">
        <v>18</v>
      </c>
      <c r="HY11" s="266">
        <v>43907</v>
      </c>
      <c r="HZ11" s="265">
        <v>9</v>
      </c>
      <c r="IA11" s="267">
        <v>47488</v>
      </c>
      <c r="IB11" s="165">
        <v>13</v>
      </c>
      <c r="IC11" s="267">
        <v>41369</v>
      </c>
      <c r="ID11" s="45">
        <v>7</v>
      </c>
      <c r="IE11" s="267">
        <v>49133</v>
      </c>
      <c r="IF11" s="45">
        <v>5</v>
      </c>
      <c r="IG11" s="267"/>
      <c r="IH11" s="45"/>
      <c r="II11" s="267"/>
      <c r="IJ11" s="45"/>
      <c r="IK11" s="15"/>
      <c r="IL11" s="24"/>
      <c r="IM11" s="15"/>
      <c r="IN11" s="28"/>
      <c r="IO11" s="15"/>
      <c r="IP11" s="28"/>
      <c r="IQ11" s="263"/>
      <c r="IR11" s="47"/>
      <c r="IS11" s="263"/>
      <c r="IT11" s="47"/>
      <c r="IU11" s="263">
        <v>0</v>
      </c>
      <c r="IV11" s="47">
        <v>0</v>
      </c>
      <c r="IW11" s="263">
        <v>0</v>
      </c>
      <c r="IX11" s="47">
        <v>0</v>
      </c>
      <c r="IY11" s="263">
        <v>0</v>
      </c>
      <c r="IZ11" s="47">
        <v>0</v>
      </c>
      <c r="JA11" s="32"/>
    </row>
    <row r="12" spans="1:261">
      <c r="A12" s="261">
        <v>9</v>
      </c>
      <c r="B12" s="345">
        <v>6</v>
      </c>
      <c r="C12" s="21" t="s">
        <v>29</v>
      </c>
      <c r="D12" s="11" t="s">
        <v>30</v>
      </c>
      <c r="E12" s="11">
        <v>65916.638809387528</v>
      </c>
      <c r="F12" s="11">
        <v>1747</v>
      </c>
      <c r="G12" s="32">
        <v>65707.401018459583</v>
      </c>
      <c r="H12" s="11">
        <v>1571</v>
      </c>
      <c r="I12" s="32">
        <v>67341.021223470656</v>
      </c>
      <c r="J12" s="11">
        <v>1602</v>
      </c>
      <c r="K12" s="32"/>
      <c r="L12" s="11"/>
      <c r="M12" s="32"/>
      <c r="N12" s="11"/>
      <c r="O12" s="32">
        <v>70714.515605493129</v>
      </c>
      <c r="P12" s="11">
        <v>1602</v>
      </c>
      <c r="Q12" s="32"/>
      <c r="R12" s="11"/>
      <c r="S12" s="32">
        <v>77606.775677896469</v>
      </c>
      <c r="T12" s="11">
        <v>1217</v>
      </c>
      <c r="U12" s="68">
        <v>43414</v>
      </c>
      <c r="V12" s="11">
        <v>1184</v>
      </c>
      <c r="W12" s="15">
        <v>44783</v>
      </c>
      <c r="X12" s="11">
        <v>1139</v>
      </c>
      <c r="Y12" s="15">
        <v>47672</v>
      </c>
      <c r="Z12" s="24">
        <v>1338</v>
      </c>
      <c r="AA12" s="28">
        <v>48960</v>
      </c>
      <c r="AB12" s="11">
        <v>1239</v>
      </c>
      <c r="AC12" s="16">
        <v>50757</v>
      </c>
      <c r="AD12" s="23">
        <v>1285</v>
      </c>
      <c r="AE12" s="17">
        <v>52161</v>
      </c>
      <c r="AF12" s="23">
        <v>1171</v>
      </c>
      <c r="AG12" s="42">
        <v>55904</v>
      </c>
      <c r="AH12" s="42">
        <v>1138</v>
      </c>
      <c r="AI12" s="16">
        <v>58283</v>
      </c>
      <c r="AJ12" s="42">
        <v>1228</v>
      </c>
      <c r="AK12" s="16">
        <v>61144</v>
      </c>
      <c r="AL12" s="42">
        <v>1240</v>
      </c>
      <c r="AM12" s="16">
        <v>63666</v>
      </c>
      <c r="AN12" s="42">
        <v>1210</v>
      </c>
      <c r="AO12" s="16">
        <v>61153.654320987655</v>
      </c>
      <c r="AP12" s="42">
        <v>405</v>
      </c>
      <c r="AQ12" s="16">
        <v>66570.70541082164</v>
      </c>
      <c r="AR12" s="42">
        <v>499</v>
      </c>
      <c r="AS12" s="16">
        <v>64346.978417266189</v>
      </c>
      <c r="AT12" s="23">
        <v>278</v>
      </c>
      <c r="AU12" s="16">
        <v>67040.581280788174</v>
      </c>
      <c r="AV12" s="42">
        <v>609</v>
      </c>
      <c r="AW12" s="181">
        <v>70416.972712680581</v>
      </c>
      <c r="AX12" s="42">
        <v>623</v>
      </c>
      <c r="AY12" s="181">
        <v>73531.870588235295</v>
      </c>
      <c r="AZ12" s="42">
        <v>595</v>
      </c>
      <c r="BA12" s="263">
        <v>74885.010654490106</v>
      </c>
      <c r="BB12" s="47">
        <v>657</v>
      </c>
      <c r="BC12" s="263">
        <v>75423.078189300417</v>
      </c>
      <c r="BD12" s="47">
        <v>729</v>
      </c>
      <c r="BE12" s="32">
        <v>75069.271523178802</v>
      </c>
      <c r="BF12" s="47">
        <v>604</v>
      </c>
      <c r="BG12" s="32">
        <v>76989.881471389643</v>
      </c>
      <c r="BH12" s="47">
        <v>734</v>
      </c>
      <c r="BI12" s="68">
        <v>41220</v>
      </c>
      <c r="BJ12" s="11">
        <v>218</v>
      </c>
      <c r="BK12" s="15">
        <v>41546</v>
      </c>
      <c r="BL12" s="11">
        <v>183</v>
      </c>
      <c r="BM12" s="32">
        <v>44689</v>
      </c>
      <c r="BN12" s="22">
        <v>151</v>
      </c>
      <c r="BO12" s="28">
        <v>44827</v>
      </c>
      <c r="BP12" s="11">
        <v>166</v>
      </c>
      <c r="BQ12" s="16">
        <v>45390</v>
      </c>
      <c r="BR12" s="17">
        <v>258</v>
      </c>
      <c r="BS12" s="31">
        <v>48266</v>
      </c>
      <c r="BT12" s="44">
        <v>209</v>
      </c>
      <c r="BU12" s="264">
        <v>47028</v>
      </c>
      <c r="BV12" s="265">
        <v>242</v>
      </c>
      <c r="BW12" s="40">
        <v>48732</v>
      </c>
      <c r="BX12" s="44">
        <v>242</v>
      </c>
      <c r="BY12" s="40">
        <v>51104</v>
      </c>
      <c r="BZ12" s="44">
        <v>284</v>
      </c>
      <c r="CA12" s="40">
        <v>53474</v>
      </c>
      <c r="CB12" s="44">
        <v>337</v>
      </c>
      <c r="CC12" s="40">
        <v>55153.02641509434</v>
      </c>
      <c r="CD12" s="44">
        <v>265</v>
      </c>
      <c r="CE12" s="40">
        <v>57003.619433198379</v>
      </c>
      <c r="CF12" s="44">
        <v>247</v>
      </c>
      <c r="CG12" s="16">
        <v>67034.663716814161</v>
      </c>
      <c r="CH12" s="23">
        <v>113</v>
      </c>
      <c r="CI12" s="16">
        <v>58467.485401459853</v>
      </c>
      <c r="CJ12" s="42">
        <v>274</v>
      </c>
      <c r="CK12" s="181">
        <v>60766.716157205243</v>
      </c>
      <c r="CL12" s="42">
        <v>229</v>
      </c>
      <c r="CM12" s="42">
        <v>62296.955172413793</v>
      </c>
      <c r="CN12" s="42">
        <v>290</v>
      </c>
      <c r="CO12" s="263">
        <v>64353.775449101799</v>
      </c>
      <c r="CP12" s="47">
        <v>334</v>
      </c>
      <c r="CQ12" s="263">
        <v>64548.855384615388</v>
      </c>
      <c r="CR12" s="47">
        <v>325</v>
      </c>
      <c r="CS12" s="263">
        <v>65161.087947882734</v>
      </c>
      <c r="CT12" s="47">
        <v>307</v>
      </c>
      <c r="CU12" s="32">
        <v>64398.88846153846</v>
      </c>
      <c r="CV12" s="47">
        <v>260</v>
      </c>
      <c r="CW12" s="68">
        <v>40346</v>
      </c>
      <c r="CX12" s="11">
        <v>361</v>
      </c>
      <c r="CY12" s="15">
        <v>39703</v>
      </c>
      <c r="CZ12" s="11">
        <v>413</v>
      </c>
      <c r="DA12" s="15">
        <v>40693</v>
      </c>
      <c r="DB12" s="24">
        <v>376</v>
      </c>
      <c r="DC12" s="28">
        <v>40787</v>
      </c>
      <c r="DD12" s="11">
        <v>471</v>
      </c>
      <c r="DE12" s="16">
        <v>44106</v>
      </c>
      <c r="DF12" s="18">
        <v>438</v>
      </c>
      <c r="DG12" s="46">
        <v>46486</v>
      </c>
      <c r="DH12" s="44">
        <v>484</v>
      </c>
      <c r="DI12" s="264">
        <v>48238</v>
      </c>
      <c r="DJ12" s="265">
        <v>393</v>
      </c>
      <c r="DK12" s="40">
        <v>49710</v>
      </c>
      <c r="DL12" s="44">
        <v>355</v>
      </c>
      <c r="DM12" s="40">
        <v>48242</v>
      </c>
      <c r="DN12" s="44">
        <v>393</v>
      </c>
      <c r="DO12" s="40">
        <v>49786</v>
      </c>
      <c r="DP12" s="44">
        <v>389</v>
      </c>
      <c r="DQ12" s="40">
        <v>51173.46875</v>
      </c>
      <c r="DR12" s="44">
        <v>384</v>
      </c>
      <c r="DS12" s="40">
        <v>51671.478060046189</v>
      </c>
      <c r="DT12" s="44">
        <v>433</v>
      </c>
      <c r="DU12" s="16">
        <v>51630.244897959186</v>
      </c>
      <c r="DV12" s="23">
        <v>245</v>
      </c>
      <c r="DW12" s="16">
        <v>54122.032710280371</v>
      </c>
      <c r="DX12" s="42">
        <v>428</v>
      </c>
      <c r="DY12" s="181">
        <v>53752.51315789474</v>
      </c>
      <c r="DZ12" s="42">
        <v>456</v>
      </c>
      <c r="EA12" s="181">
        <v>55635.290196078429</v>
      </c>
      <c r="EB12" s="42">
        <v>510</v>
      </c>
      <c r="EC12" s="263">
        <v>57519.873646209388</v>
      </c>
      <c r="ED12" s="47">
        <v>554</v>
      </c>
      <c r="EE12" s="263">
        <v>59963.385416666664</v>
      </c>
      <c r="EF12" s="47">
        <v>576</v>
      </c>
      <c r="EG12" s="263">
        <v>60407.676029962546</v>
      </c>
      <c r="EH12" s="47">
        <v>534</v>
      </c>
      <c r="EI12" s="32">
        <v>61684.522504892368</v>
      </c>
      <c r="EJ12" s="47">
        <v>511</v>
      </c>
      <c r="EK12" s="68">
        <v>35799</v>
      </c>
      <c r="EL12" s="11">
        <v>88</v>
      </c>
      <c r="EM12" s="15">
        <v>36973</v>
      </c>
      <c r="EN12" s="11">
        <v>129</v>
      </c>
      <c r="EO12" s="32">
        <v>38883</v>
      </c>
      <c r="EP12" s="22">
        <v>128</v>
      </c>
      <c r="EQ12" s="28">
        <v>38928</v>
      </c>
      <c r="ER12" s="11">
        <v>82</v>
      </c>
      <c r="ES12" s="16">
        <v>41184</v>
      </c>
      <c r="ET12" s="18">
        <v>119</v>
      </c>
      <c r="EU12" s="46">
        <v>41725</v>
      </c>
      <c r="EV12" s="44">
        <v>118</v>
      </c>
      <c r="EW12" s="264">
        <v>44437</v>
      </c>
      <c r="EX12" s="265">
        <v>130</v>
      </c>
      <c r="EY12" s="40">
        <v>44250</v>
      </c>
      <c r="EZ12" s="44">
        <v>127</v>
      </c>
      <c r="FA12" s="40">
        <v>46558</v>
      </c>
      <c r="FB12" s="44">
        <v>113</v>
      </c>
      <c r="FC12" s="40">
        <v>46899</v>
      </c>
      <c r="FD12" s="44">
        <v>115</v>
      </c>
      <c r="FE12" s="40">
        <v>47316.10924369748</v>
      </c>
      <c r="FF12" s="44">
        <v>119</v>
      </c>
      <c r="FG12" s="40">
        <v>48954.504000000001</v>
      </c>
      <c r="FH12" s="44">
        <v>125</v>
      </c>
      <c r="FI12" s="16">
        <v>50818.456521739128</v>
      </c>
      <c r="FJ12" s="42">
        <v>46</v>
      </c>
      <c r="FK12" s="16">
        <v>50175.476190476191</v>
      </c>
      <c r="FL12" s="42">
        <v>84</v>
      </c>
      <c r="FM12" s="181">
        <v>52279.373626373628</v>
      </c>
      <c r="FN12" s="42">
        <v>91</v>
      </c>
      <c r="FO12" s="16">
        <v>55799.077669902916</v>
      </c>
      <c r="FP12" s="42">
        <v>103</v>
      </c>
      <c r="FQ12" s="16">
        <v>59749.436170212764</v>
      </c>
      <c r="FR12" s="47">
        <v>94</v>
      </c>
      <c r="FS12" s="181">
        <v>61753.855263157893</v>
      </c>
      <c r="FT12" s="47">
        <v>76</v>
      </c>
      <c r="FU12" s="181">
        <v>59370.298969072166</v>
      </c>
      <c r="FV12" s="47">
        <v>97</v>
      </c>
      <c r="FW12" s="32">
        <v>59829.204545454544</v>
      </c>
      <c r="FX12" s="47">
        <v>44</v>
      </c>
      <c r="FY12" s="68">
        <v>36435</v>
      </c>
      <c r="FZ12" s="11">
        <v>52</v>
      </c>
      <c r="GA12" s="15">
        <v>36590</v>
      </c>
      <c r="GB12" s="11">
        <v>47</v>
      </c>
      <c r="GC12" s="32">
        <v>37480</v>
      </c>
      <c r="GD12" s="22">
        <v>46</v>
      </c>
      <c r="GE12" s="28">
        <v>37572</v>
      </c>
      <c r="GF12" s="11">
        <v>45</v>
      </c>
      <c r="GG12" s="16">
        <v>38127</v>
      </c>
      <c r="GH12" s="18">
        <v>56</v>
      </c>
      <c r="GI12" s="46">
        <v>40302</v>
      </c>
      <c r="GJ12" s="44">
        <v>64</v>
      </c>
      <c r="GK12" s="264">
        <v>39581</v>
      </c>
      <c r="GL12" s="265">
        <v>42</v>
      </c>
      <c r="GM12" s="40">
        <v>42740</v>
      </c>
      <c r="GN12" s="44">
        <v>46</v>
      </c>
      <c r="GO12" s="40">
        <v>44650</v>
      </c>
      <c r="GP12" s="44">
        <v>63</v>
      </c>
      <c r="GQ12" s="40">
        <v>45596</v>
      </c>
      <c r="GR12" s="44">
        <v>45</v>
      </c>
      <c r="GS12" s="40">
        <v>48784.212765957447</v>
      </c>
      <c r="GT12" s="44">
        <v>47</v>
      </c>
      <c r="GU12" s="40">
        <v>47756.34375</v>
      </c>
      <c r="GV12" s="44">
        <v>64</v>
      </c>
      <c r="GW12" s="16">
        <v>48162.142857142855</v>
      </c>
      <c r="GX12" s="23">
        <v>35</v>
      </c>
      <c r="GY12" s="16">
        <v>51131.015384615384</v>
      </c>
      <c r="GZ12" s="42">
        <v>65</v>
      </c>
      <c r="HA12" s="181">
        <v>51918.318181818184</v>
      </c>
      <c r="HB12" s="42">
        <v>44</v>
      </c>
      <c r="HC12" s="181">
        <v>52949.2972972973</v>
      </c>
      <c r="HD12" s="42">
        <v>37</v>
      </c>
      <c r="HE12" s="263">
        <v>52545.214285714283</v>
      </c>
      <c r="HF12" s="47">
        <v>28</v>
      </c>
      <c r="HG12" s="263">
        <v>52227.038461538461</v>
      </c>
      <c r="HH12" s="47">
        <v>26</v>
      </c>
      <c r="HI12" s="263">
        <v>48968</v>
      </c>
      <c r="HJ12" s="47">
        <v>11</v>
      </c>
      <c r="HK12" s="32">
        <v>58809.73333333333</v>
      </c>
      <c r="HL12" s="47">
        <v>30</v>
      </c>
      <c r="HM12" s="170">
        <v>33807</v>
      </c>
      <c r="HN12" s="11">
        <v>13</v>
      </c>
      <c r="HO12" s="16">
        <v>34516</v>
      </c>
      <c r="HP12" s="11">
        <v>12</v>
      </c>
      <c r="HQ12" s="15">
        <v>34939</v>
      </c>
      <c r="HR12" s="24">
        <v>19</v>
      </c>
      <c r="HS12" s="28">
        <v>37293</v>
      </c>
      <c r="HT12" s="11">
        <v>15</v>
      </c>
      <c r="HU12" s="16">
        <v>38337</v>
      </c>
      <c r="HV12" s="18">
        <v>6</v>
      </c>
      <c r="HW12" s="165">
        <v>39095</v>
      </c>
      <c r="HX12" s="44">
        <v>13</v>
      </c>
      <c r="HY12" s="266">
        <v>45850</v>
      </c>
      <c r="HZ12" s="265">
        <v>7</v>
      </c>
      <c r="IA12" s="267">
        <v>42608</v>
      </c>
      <c r="IB12" s="165">
        <v>10</v>
      </c>
      <c r="IC12" s="267">
        <v>47422</v>
      </c>
      <c r="ID12" s="45">
        <v>10</v>
      </c>
      <c r="IE12" s="267">
        <v>49709</v>
      </c>
      <c r="IF12" s="45">
        <v>12</v>
      </c>
      <c r="IG12" s="267"/>
      <c r="IH12" s="45"/>
      <c r="II12" s="267"/>
      <c r="IJ12" s="45"/>
      <c r="IK12" s="15"/>
      <c r="IL12" s="24"/>
      <c r="IM12" s="15"/>
      <c r="IN12" s="28"/>
      <c r="IO12" s="15"/>
      <c r="IP12" s="28"/>
      <c r="IQ12" s="263"/>
      <c r="IR12" s="47"/>
      <c r="IS12" s="263"/>
      <c r="IT12" s="47"/>
      <c r="IU12" s="263">
        <v>0</v>
      </c>
      <c r="IV12" s="47">
        <v>0</v>
      </c>
      <c r="IW12" s="263">
        <v>0</v>
      </c>
      <c r="IX12" s="47">
        <v>0</v>
      </c>
      <c r="IY12" s="263">
        <v>0</v>
      </c>
      <c r="IZ12" s="47">
        <v>0</v>
      </c>
      <c r="JA12" s="32"/>
    </row>
    <row r="13" spans="1:261">
      <c r="A13" s="219">
        <v>10</v>
      </c>
      <c r="B13" s="345">
        <v>7</v>
      </c>
      <c r="C13" s="21" t="s">
        <v>31</v>
      </c>
      <c r="D13" s="11" t="s">
        <v>32</v>
      </c>
      <c r="E13" s="11">
        <v>65131.478434504796</v>
      </c>
      <c r="F13" s="11">
        <v>1252</v>
      </c>
      <c r="G13" s="32">
        <v>66044.03389830509</v>
      </c>
      <c r="H13" s="11">
        <v>1180</v>
      </c>
      <c r="I13" s="32">
        <v>66629.96353322528</v>
      </c>
      <c r="J13" s="11">
        <v>1234</v>
      </c>
      <c r="K13" s="32"/>
      <c r="L13" s="11"/>
      <c r="M13" s="32"/>
      <c r="N13" s="11"/>
      <c r="O13" s="32">
        <v>68704.584934665647</v>
      </c>
      <c r="P13" s="11">
        <v>1301</v>
      </c>
      <c r="Q13" s="32"/>
      <c r="R13" s="11"/>
      <c r="S13" s="32">
        <v>73554.432098765436</v>
      </c>
      <c r="T13" s="11">
        <v>972</v>
      </c>
      <c r="U13" s="68">
        <v>44400</v>
      </c>
      <c r="V13" s="11">
        <v>102</v>
      </c>
      <c r="W13" s="15">
        <v>47668</v>
      </c>
      <c r="X13" s="11">
        <v>95</v>
      </c>
      <c r="Y13" s="15">
        <v>50945</v>
      </c>
      <c r="Z13" s="24">
        <v>130</v>
      </c>
      <c r="AA13" s="28">
        <v>52615</v>
      </c>
      <c r="AB13" s="11">
        <v>118</v>
      </c>
      <c r="AC13" s="16">
        <v>54808</v>
      </c>
      <c r="AD13" s="23">
        <v>186</v>
      </c>
      <c r="AE13" s="17">
        <v>54681</v>
      </c>
      <c r="AF13" s="23">
        <v>126</v>
      </c>
      <c r="AG13" s="42">
        <v>59069</v>
      </c>
      <c r="AH13" s="42">
        <v>150</v>
      </c>
      <c r="AI13" s="16">
        <v>60641</v>
      </c>
      <c r="AJ13" s="42">
        <v>152</v>
      </c>
      <c r="AK13" s="16">
        <v>62668</v>
      </c>
      <c r="AL13" s="42">
        <v>141</v>
      </c>
      <c r="AM13" s="16">
        <v>63747</v>
      </c>
      <c r="AN13" s="42">
        <v>118</v>
      </c>
      <c r="AO13" s="16"/>
      <c r="AP13" s="42"/>
      <c r="AQ13" s="16">
        <v>66130</v>
      </c>
      <c r="AR13" s="42">
        <v>66</v>
      </c>
      <c r="AS13" s="16">
        <v>52281.52</v>
      </c>
      <c r="AT13" s="23">
        <v>25</v>
      </c>
      <c r="AU13" s="16">
        <v>65863.078431372545</v>
      </c>
      <c r="AV13" s="42">
        <v>102</v>
      </c>
      <c r="AW13" s="194">
        <v>71501.512195121948</v>
      </c>
      <c r="AX13" s="42">
        <v>123</v>
      </c>
      <c r="AY13" s="181">
        <v>71958.503448275864</v>
      </c>
      <c r="AZ13" s="42">
        <v>145</v>
      </c>
      <c r="BA13" s="263">
        <v>73637.069868995633</v>
      </c>
      <c r="BB13" s="47">
        <v>229</v>
      </c>
      <c r="BC13" s="263">
        <v>71887.969230769231</v>
      </c>
      <c r="BD13" s="47">
        <v>260</v>
      </c>
      <c r="BE13" s="32">
        <v>75115.222222222219</v>
      </c>
      <c r="BF13" s="47">
        <v>207</v>
      </c>
      <c r="BG13" s="32">
        <v>77340.791304347833</v>
      </c>
      <c r="BH13" s="47">
        <v>230</v>
      </c>
      <c r="BI13" s="68">
        <v>40871</v>
      </c>
      <c r="BJ13" s="11">
        <v>56</v>
      </c>
      <c r="BK13" s="15">
        <v>39982</v>
      </c>
      <c r="BL13" s="11">
        <v>61</v>
      </c>
      <c r="BM13" s="32">
        <v>41619</v>
      </c>
      <c r="BN13" s="22">
        <v>53</v>
      </c>
      <c r="BO13" s="28">
        <v>43967</v>
      </c>
      <c r="BP13" s="11">
        <v>78</v>
      </c>
      <c r="BQ13" s="16">
        <v>44906</v>
      </c>
      <c r="BR13" s="17">
        <v>90</v>
      </c>
      <c r="BS13" s="31">
        <v>46926</v>
      </c>
      <c r="BT13" s="44">
        <v>111</v>
      </c>
      <c r="BU13" s="264">
        <v>47233</v>
      </c>
      <c r="BV13" s="265">
        <v>101</v>
      </c>
      <c r="BW13" s="40">
        <v>50153</v>
      </c>
      <c r="BX13" s="44">
        <v>135</v>
      </c>
      <c r="BY13" s="40">
        <v>51543</v>
      </c>
      <c r="BZ13" s="44">
        <v>137</v>
      </c>
      <c r="CA13" s="40">
        <v>53144</v>
      </c>
      <c r="CB13" s="44">
        <v>165</v>
      </c>
      <c r="CC13" s="40"/>
      <c r="CD13" s="44"/>
      <c r="CE13" s="40">
        <v>57197.847133757961</v>
      </c>
      <c r="CF13" s="44">
        <v>157</v>
      </c>
      <c r="CG13" s="16">
        <v>60007.626086956523</v>
      </c>
      <c r="CH13" s="23">
        <v>115</v>
      </c>
      <c r="CI13" s="16">
        <v>61834.367875647666</v>
      </c>
      <c r="CJ13" s="42">
        <v>193</v>
      </c>
      <c r="CK13" s="181">
        <v>64021.913043478264</v>
      </c>
      <c r="CL13" s="42">
        <v>184</v>
      </c>
      <c r="CM13" s="42">
        <v>68349.877906976748</v>
      </c>
      <c r="CN13" s="42">
        <v>172</v>
      </c>
      <c r="CO13" s="263">
        <v>68607.954838709673</v>
      </c>
      <c r="CP13" s="47">
        <v>155</v>
      </c>
      <c r="CQ13" s="263">
        <v>69397.744827586212</v>
      </c>
      <c r="CR13" s="47">
        <v>145</v>
      </c>
      <c r="CS13" s="263">
        <v>70057.034482758623</v>
      </c>
      <c r="CT13" s="47">
        <v>116</v>
      </c>
      <c r="CU13" s="32">
        <v>72111.947368421053</v>
      </c>
      <c r="CV13" s="47">
        <v>133</v>
      </c>
      <c r="CW13" s="68">
        <v>41854</v>
      </c>
      <c r="CX13" s="11">
        <v>180</v>
      </c>
      <c r="CY13" s="15">
        <v>42939</v>
      </c>
      <c r="CZ13" s="11">
        <v>195</v>
      </c>
      <c r="DA13" s="15">
        <v>43265</v>
      </c>
      <c r="DB13" s="24">
        <v>189</v>
      </c>
      <c r="DC13" s="28">
        <v>43849</v>
      </c>
      <c r="DD13" s="11">
        <v>217</v>
      </c>
      <c r="DE13" s="16">
        <v>46379</v>
      </c>
      <c r="DF13" s="18">
        <v>280</v>
      </c>
      <c r="DG13" s="46">
        <v>48410</v>
      </c>
      <c r="DH13" s="44">
        <v>251</v>
      </c>
      <c r="DI13" s="264">
        <v>50125</v>
      </c>
      <c r="DJ13" s="265">
        <v>292</v>
      </c>
      <c r="DK13" s="40">
        <v>51125</v>
      </c>
      <c r="DL13" s="44">
        <v>291</v>
      </c>
      <c r="DM13" s="40">
        <v>55168</v>
      </c>
      <c r="DN13" s="44">
        <v>326</v>
      </c>
      <c r="DO13" s="40">
        <v>57483</v>
      </c>
      <c r="DP13" s="44">
        <v>345</v>
      </c>
      <c r="DQ13" s="40"/>
      <c r="DR13" s="44"/>
      <c r="DS13" s="40">
        <v>56310.847352024924</v>
      </c>
      <c r="DT13" s="44">
        <v>321</v>
      </c>
      <c r="DU13" s="16">
        <v>57293.468181818185</v>
      </c>
      <c r="DV13" s="23">
        <v>220</v>
      </c>
      <c r="DW13" s="16">
        <v>58848.357142857145</v>
      </c>
      <c r="DX13" s="42">
        <v>350</v>
      </c>
      <c r="DY13" s="181">
        <v>60602.345360824744</v>
      </c>
      <c r="DZ13" s="42">
        <v>388</v>
      </c>
      <c r="EA13" s="181">
        <v>61723.807600950116</v>
      </c>
      <c r="EB13" s="42">
        <v>421</v>
      </c>
      <c r="EC13" s="263">
        <v>63746.480961923851</v>
      </c>
      <c r="ED13" s="47">
        <v>499</v>
      </c>
      <c r="EE13" s="263">
        <v>66162.90238611713</v>
      </c>
      <c r="EF13" s="47">
        <v>461</v>
      </c>
      <c r="EG13" s="263">
        <v>66790.468431771893</v>
      </c>
      <c r="EH13" s="47">
        <v>491</v>
      </c>
      <c r="EI13" s="32">
        <v>66609.373195876295</v>
      </c>
      <c r="EJ13" s="47">
        <v>485</v>
      </c>
      <c r="EK13" s="68">
        <v>38277</v>
      </c>
      <c r="EL13" s="11">
        <v>108</v>
      </c>
      <c r="EM13" s="15">
        <v>39568</v>
      </c>
      <c r="EN13" s="11">
        <v>90</v>
      </c>
      <c r="EO13" s="32">
        <v>40552</v>
      </c>
      <c r="EP13" s="22">
        <v>87</v>
      </c>
      <c r="EQ13" s="28">
        <v>41421</v>
      </c>
      <c r="ER13" s="11">
        <v>106</v>
      </c>
      <c r="ES13" s="16">
        <v>40861</v>
      </c>
      <c r="ET13" s="18">
        <v>125</v>
      </c>
      <c r="EU13" s="46">
        <v>43353</v>
      </c>
      <c r="EV13" s="44">
        <v>135</v>
      </c>
      <c r="EW13" s="264">
        <v>48229</v>
      </c>
      <c r="EX13" s="265">
        <v>152</v>
      </c>
      <c r="EY13" s="40">
        <v>48731</v>
      </c>
      <c r="EZ13" s="44">
        <v>198</v>
      </c>
      <c r="FA13" s="40">
        <v>52961</v>
      </c>
      <c r="FB13" s="44">
        <v>235</v>
      </c>
      <c r="FC13" s="40">
        <v>54456</v>
      </c>
      <c r="FD13" s="44">
        <v>226</v>
      </c>
      <c r="FE13" s="40"/>
      <c r="FF13" s="44"/>
      <c r="FG13" s="40">
        <v>54862.892857142855</v>
      </c>
      <c r="FH13" s="44">
        <v>224</v>
      </c>
      <c r="FI13" s="16">
        <v>51614.879310344826</v>
      </c>
      <c r="FJ13" s="42">
        <v>116</v>
      </c>
      <c r="FK13" s="16">
        <v>57411.425619834714</v>
      </c>
      <c r="FL13" s="42">
        <v>242</v>
      </c>
      <c r="FM13" s="181">
        <v>59108.869230769233</v>
      </c>
      <c r="FN13" s="42">
        <v>260</v>
      </c>
      <c r="FO13" s="16">
        <v>60144.786290322583</v>
      </c>
      <c r="FP13" s="42">
        <v>248</v>
      </c>
      <c r="FQ13" s="16">
        <v>61835.981203007519</v>
      </c>
      <c r="FR13" s="47">
        <v>266</v>
      </c>
      <c r="FS13" s="181">
        <v>61745.750889679715</v>
      </c>
      <c r="FT13" s="47">
        <v>281</v>
      </c>
      <c r="FU13" s="181">
        <v>62955</v>
      </c>
      <c r="FV13" s="47">
        <v>255</v>
      </c>
      <c r="FW13" s="32">
        <v>62640.773076923077</v>
      </c>
      <c r="FX13" s="47">
        <v>260</v>
      </c>
      <c r="FY13" s="68">
        <v>37625</v>
      </c>
      <c r="FZ13" s="11">
        <v>63</v>
      </c>
      <c r="GA13" s="15">
        <v>39719</v>
      </c>
      <c r="GB13" s="11">
        <v>48</v>
      </c>
      <c r="GC13" s="32">
        <v>46255</v>
      </c>
      <c r="GD13" s="22">
        <v>98</v>
      </c>
      <c r="GE13" s="28">
        <v>41651</v>
      </c>
      <c r="GF13" s="11">
        <v>82</v>
      </c>
      <c r="GG13" s="16">
        <v>43498</v>
      </c>
      <c r="GH13" s="18">
        <v>75</v>
      </c>
      <c r="GI13" s="46">
        <v>43753</v>
      </c>
      <c r="GJ13" s="44">
        <v>101</v>
      </c>
      <c r="GK13" s="264">
        <v>46488</v>
      </c>
      <c r="GL13" s="265">
        <v>96</v>
      </c>
      <c r="GM13" s="40">
        <v>52489</v>
      </c>
      <c r="GN13" s="44">
        <v>124</v>
      </c>
      <c r="GO13" s="40">
        <v>48843</v>
      </c>
      <c r="GP13" s="44">
        <v>117</v>
      </c>
      <c r="GQ13" s="40">
        <v>50390</v>
      </c>
      <c r="GR13" s="44">
        <v>116</v>
      </c>
      <c r="GS13" s="40"/>
      <c r="GT13" s="44"/>
      <c r="GU13" s="40">
        <v>51233.982142857145</v>
      </c>
      <c r="GV13" s="44">
        <v>112</v>
      </c>
      <c r="GW13" s="16">
        <v>47393.027027027027</v>
      </c>
      <c r="GX13" s="23">
        <v>37</v>
      </c>
      <c r="GY13" s="16">
        <v>60140.450381679388</v>
      </c>
      <c r="GZ13" s="42">
        <v>131</v>
      </c>
      <c r="HA13" s="181">
        <v>57582.898648648646</v>
      </c>
      <c r="HB13" s="42">
        <v>148</v>
      </c>
      <c r="HC13" s="181">
        <v>59921.0472972973</v>
      </c>
      <c r="HD13" s="42">
        <v>148</v>
      </c>
      <c r="HE13" s="263">
        <v>62116.814814814818</v>
      </c>
      <c r="HF13" s="47">
        <v>54</v>
      </c>
      <c r="HG13" s="263">
        <v>58585.607142857145</v>
      </c>
      <c r="HH13" s="47">
        <v>56</v>
      </c>
      <c r="HI13" s="263">
        <v>59081.896551724138</v>
      </c>
      <c r="HJ13" s="47">
        <v>58</v>
      </c>
      <c r="HK13" s="32">
        <v>61089.390625</v>
      </c>
      <c r="HL13" s="47">
        <v>64</v>
      </c>
      <c r="HM13" s="170">
        <v>33529</v>
      </c>
      <c r="HN13" s="11">
        <v>20</v>
      </c>
      <c r="HO13" s="16">
        <v>36613</v>
      </c>
      <c r="HP13" s="11">
        <v>19</v>
      </c>
      <c r="HQ13" s="15">
        <v>36120</v>
      </c>
      <c r="HR13" s="24">
        <v>49</v>
      </c>
      <c r="HS13" s="28">
        <v>37712</v>
      </c>
      <c r="HT13" s="11">
        <v>35</v>
      </c>
      <c r="HU13" s="16">
        <v>35180</v>
      </c>
      <c r="HV13" s="18">
        <v>17</v>
      </c>
      <c r="HW13" s="165">
        <v>41264</v>
      </c>
      <c r="HX13" s="44">
        <v>49</v>
      </c>
      <c r="HY13" s="266">
        <v>41531</v>
      </c>
      <c r="HZ13" s="265">
        <v>57</v>
      </c>
      <c r="IA13" s="267">
        <v>43045</v>
      </c>
      <c r="IB13" s="165">
        <v>65</v>
      </c>
      <c r="IC13" s="267">
        <v>43855</v>
      </c>
      <c r="ID13" s="45">
        <v>55</v>
      </c>
      <c r="IE13" s="267">
        <v>43020</v>
      </c>
      <c r="IF13" s="45">
        <v>46</v>
      </c>
      <c r="IG13" s="267"/>
      <c r="IH13" s="45"/>
      <c r="II13" s="267">
        <v>47040</v>
      </c>
      <c r="IJ13" s="45">
        <v>46</v>
      </c>
      <c r="IK13" s="15">
        <v>46087.529411764706</v>
      </c>
      <c r="IL13" s="24">
        <v>17</v>
      </c>
      <c r="IM13" s="15">
        <v>52836.228070175435</v>
      </c>
      <c r="IN13" s="28">
        <v>57</v>
      </c>
      <c r="IO13" s="15">
        <v>52849.096774193546</v>
      </c>
      <c r="IP13" s="28">
        <v>31</v>
      </c>
      <c r="IQ13" s="263">
        <v>54209.903846153844</v>
      </c>
      <c r="IR13" s="47">
        <v>52</v>
      </c>
      <c r="IS13" s="263">
        <v>54773.2</v>
      </c>
      <c r="IT13" s="47">
        <v>60</v>
      </c>
      <c r="IU13" s="263">
        <v>57136.568181818184</v>
      </c>
      <c r="IV13" s="47">
        <v>44</v>
      </c>
      <c r="IW13" s="263">
        <v>58248.470588235294</v>
      </c>
      <c r="IX13" s="47">
        <v>51</v>
      </c>
      <c r="IY13" s="263">
        <v>57233.491228070176</v>
      </c>
      <c r="IZ13" s="47">
        <v>57</v>
      </c>
      <c r="JA13" s="32"/>
    </row>
    <row r="14" spans="1:261">
      <c r="A14" s="261">
        <v>11</v>
      </c>
      <c r="B14" s="345">
        <v>8</v>
      </c>
      <c r="C14" s="21" t="s">
        <v>33</v>
      </c>
      <c r="D14" s="11" t="s">
        <v>34</v>
      </c>
      <c r="E14" s="11">
        <v>69047.976346650772</v>
      </c>
      <c r="F14" s="11">
        <v>5031</v>
      </c>
      <c r="G14" s="32">
        <v>69886.423452768737</v>
      </c>
      <c r="H14" s="11">
        <v>4912</v>
      </c>
      <c r="I14" s="32">
        <v>71419.973127501435</v>
      </c>
      <c r="J14" s="11">
        <v>5247</v>
      </c>
      <c r="K14" s="32"/>
      <c r="L14" s="11"/>
      <c r="M14" s="32"/>
      <c r="N14" s="11"/>
      <c r="O14" s="32">
        <v>73919.795870313348</v>
      </c>
      <c r="P14" s="11">
        <v>5521</v>
      </c>
      <c r="Q14" s="32"/>
      <c r="R14" s="11"/>
      <c r="S14" s="32">
        <v>80398.664626147787</v>
      </c>
      <c r="T14" s="11">
        <v>4574</v>
      </c>
      <c r="U14" s="68">
        <v>51849</v>
      </c>
      <c r="V14" s="11">
        <v>1782</v>
      </c>
      <c r="W14" s="15">
        <v>52362</v>
      </c>
      <c r="X14" s="11">
        <v>1562</v>
      </c>
      <c r="Y14" s="15">
        <v>55503</v>
      </c>
      <c r="Z14" s="24">
        <v>1929</v>
      </c>
      <c r="AA14" s="28">
        <v>57079</v>
      </c>
      <c r="AB14" s="11">
        <v>1912</v>
      </c>
      <c r="AC14" s="16">
        <v>60086</v>
      </c>
      <c r="AD14" s="18">
        <v>2158</v>
      </c>
      <c r="AE14" s="17">
        <v>61341</v>
      </c>
      <c r="AF14" s="23">
        <v>1756</v>
      </c>
      <c r="AG14" s="42">
        <v>65266</v>
      </c>
      <c r="AH14" s="42">
        <v>1940</v>
      </c>
      <c r="AI14" s="16">
        <v>68092</v>
      </c>
      <c r="AJ14" s="42">
        <v>1895</v>
      </c>
      <c r="AK14" s="16">
        <v>69927</v>
      </c>
      <c r="AL14" s="42">
        <v>1942</v>
      </c>
      <c r="AM14" s="16">
        <v>73093</v>
      </c>
      <c r="AN14" s="42">
        <v>1887</v>
      </c>
      <c r="AO14" s="16">
        <v>73562.918367346938</v>
      </c>
      <c r="AP14" s="42">
        <v>686</v>
      </c>
      <c r="AQ14" s="16">
        <v>77479.22292993631</v>
      </c>
      <c r="AR14" s="42">
        <v>942</v>
      </c>
      <c r="AS14" s="16">
        <v>71597.928406466512</v>
      </c>
      <c r="AT14" s="23">
        <v>433</v>
      </c>
      <c r="AU14" s="16">
        <v>80272.916018662523</v>
      </c>
      <c r="AV14" s="42">
        <v>1286</v>
      </c>
      <c r="AW14" s="194">
        <v>81742.285960378984</v>
      </c>
      <c r="AX14" s="42">
        <v>1161</v>
      </c>
      <c r="AY14" s="181">
        <v>86157.556809024973</v>
      </c>
      <c r="AZ14" s="42">
        <v>1241</v>
      </c>
      <c r="BA14" s="263">
        <v>86985.897959183669</v>
      </c>
      <c r="BB14" s="47">
        <v>1470</v>
      </c>
      <c r="BC14" s="263">
        <v>86719.270514603617</v>
      </c>
      <c r="BD14" s="47">
        <v>1438</v>
      </c>
      <c r="BE14" s="32">
        <v>88821.72290909091</v>
      </c>
      <c r="BF14" s="47">
        <v>1375</v>
      </c>
      <c r="BG14" s="32">
        <v>90257.290341931614</v>
      </c>
      <c r="BH14" s="47">
        <v>1667</v>
      </c>
      <c r="BI14" s="68">
        <v>45858</v>
      </c>
      <c r="BJ14" s="11">
        <v>436</v>
      </c>
      <c r="BK14" s="15">
        <v>49025</v>
      </c>
      <c r="BL14" s="11">
        <v>488</v>
      </c>
      <c r="BM14" s="32">
        <v>48442</v>
      </c>
      <c r="BN14" s="22">
        <v>456</v>
      </c>
      <c r="BO14" s="28">
        <v>50127</v>
      </c>
      <c r="BP14" s="11">
        <v>539</v>
      </c>
      <c r="BQ14" s="16">
        <v>51346</v>
      </c>
      <c r="BR14" s="17">
        <v>678</v>
      </c>
      <c r="BS14" s="31">
        <v>54036</v>
      </c>
      <c r="BT14" s="44">
        <v>658</v>
      </c>
      <c r="BU14" s="264">
        <v>56861</v>
      </c>
      <c r="BV14" s="265">
        <v>733</v>
      </c>
      <c r="BW14" s="40">
        <v>60168</v>
      </c>
      <c r="BX14" s="44">
        <v>794</v>
      </c>
      <c r="BY14" s="40">
        <v>59510</v>
      </c>
      <c r="BZ14" s="44">
        <v>733</v>
      </c>
      <c r="CA14" s="40">
        <v>61788</v>
      </c>
      <c r="CB14" s="44">
        <v>785</v>
      </c>
      <c r="CC14" s="40">
        <v>64940.563961485554</v>
      </c>
      <c r="CD14" s="44">
        <v>727</v>
      </c>
      <c r="CE14" s="40">
        <v>65217.364161849713</v>
      </c>
      <c r="CF14" s="44">
        <v>865</v>
      </c>
      <c r="CG14" s="16">
        <v>69252.433846153843</v>
      </c>
      <c r="CH14" s="23">
        <v>325</v>
      </c>
      <c r="CI14" s="16">
        <v>68702.967555040552</v>
      </c>
      <c r="CJ14" s="42">
        <v>863</v>
      </c>
      <c r="CK14" s="181">
        <v>71317.709856035435</v>
      </c>
      <c r="CL14" s="42">
        <v>903</v>
      </c>
      <c r="CM14" s="42">
        <v>73692.473473473467</v>
      </c>
      <c r="CN14" s="42">
        <v>999</v>
      </c>
      <c r="CO14" s="263">
        <v>75186.774436090229</v>
      </c>
      <c r="CP14" s="47">
        <v>931</v>
      </c>
      <c r="CQ14" s="263">
        <v>73336.327272727271</v>
      </c>
      <c r="CR14" s="47">
        <v>880</v>
      </c>
      <c r="CS14" s="263">
        <v>74278.166869671128</v>
      </c>
      <c r="CT14" s="47">
        <v>821</v>
      </c>
      <c r="CU14" s="32">
        <v>74241.901442307688</v>
      </c>
      <c r="CV14" s="47">
        <v>832</v>
      </c>
      <c r="CW14" s="68">
        <v>44408</v>
      </c>
      <c r="CX14" s="11">
        <v>1063</v>
      </c>
      <c r="CY14" s="15">
        <v>44853</v>
      </c>
      <c r="CZ14" s="11">
        <v>1288</v>
      </c>
      <c r="DA14" s="15">
        <v>45721</v>
      </c>
      <c r="DB14" s="24">
        <v>1216</v>
      </c>
      <c r="DC14" s="28">
        <v>47233</v>
      </c>
      <c r="DD14" s="11">
        <v>1345</v>
      </c>
      <c r="DE14" s="16">
        <v>49189</v>
      </c>
      <c r="DF14" s="18">
        <v>1470</v>
      </c>
      <c r="DG14" s="46">
        <v>50948</v>
      </c>
      <c r="DH14" s="45">
        <v>1527</v>
      </c>
      <c r="DI14" s="264">
        <v>52131</v>
      </c>
      <c r="DJ14" s="165">
        <v>1416</v>
      </c>
      <c r="DK14" s="40">
        <v>53803</v>
      </c>
      <c r="DL14" s="45">
        <v>1326</v>
      </c>
      <c r="DM14" s="40">
        <v>55518</v>
      </c>
      <c r="DN14" s="45">
        <v>1360</v>
      </c>
      <c r="DO14" s="40">
        <v>56602</v>
      </c>
      <c r="DP14" s="45">
        <v>1341</v>
      </c>
      <c r="DQ14" s="40">
        <v>57384.009495982471</v>
      </c>
      <c r="DR14" s="45">
        <v>1369</v>
      </c>
      <c r="DS14" s="40">
        <v>57585.763713080167</v>
      </c>
      <c r="DT14" s="45">
        <v>1422</v>
      </c>
      <c r="DU14" s="16">
        <v>56852.163563829788</v>
      </c>
      <c r="DV14" s="23">
        <v>752</v>
      </c>
      <c r="DW14" s="16">
        <v>60595.43394886364</v>
      </c>
      <c r="DX14" s="42">
        <v>1408</v>
      </c>
      <c r="DY14" s="181">
        <v>60536.495007132668</v>
      </c>
      <c r="DZ14" s="42">
        <v>1402</v>
      </c>
      <c r="EA14" s="181">
        <v>62887.851063829788</v>
      </c>
      <c r="EB14" s="42">
        <v>1457</v>
      </c>
      <c r="EC14" s="263">
        <v>64165.365440747228</v>
      </c>
      <c r="ED14" s="47">
        <v>1713</v>
      </c>
      <c r="EE14" s="263">
        <v>64740.75221238938</v>
      </c>
      <c r="EF14" s="47">
        <v>1582</v>
      </c>
      <c r="EG14" s="263">
        <v>65746.393308080806</v>
      </c>
      <c r="EH14" s="47">
        <v>1584</v>
      </c>
      <c r="EI14" s="32">
        <v>66952.165154264978</v>
      </c>
      <c r="EJ14" s="47">
        <v>1653</v>
      </c>
      <c r="EK14" s="68">
        <v>42578</v>
      </c>
      <c r="EL14" s="11">
        <v>646</v>
      </c>
      <c r="EM14" s="15">
        <v>44167</v>
      </c>
      <c r="EN14" s="11">
        <v>721</v>
      </c>
      <c r="EO14" s="32">
        <v>45634</v>
      </c>
      <c r="EP14" s="22">
        <v>726</v>
      </c>
      <c r="EQ14" s="28">
        <v>47340</v>
      </c>
      <c r="ER14" s="11">
        <v>768</v>
      </c>
      <c r="ES14" s="16">
        <v>47596</v>
      </c>
      <c r="ET14" s="18">
        <v>807</v>
      </c>
      <c r="EU14" s="46">
        <v>49270</v>
      </c>
      <c r="EV14" s="44">
        <v>846</v>
      </c>
      <c r="EW14" s="264">
        <v>50277</v>
      </c>
      <c r="EX14" s="265">
        <v>942</v>
      </c>
      <c r="EY14" s="40">
        <v>52484</v>
      </c>
      <c r="EZ14" s="44">
        <v>939</v>
      </c>
      <c r="FA14" s="40">
        <v>54928</v>
      </c>
      <c r="FB14" s="44">
        <v>963</v>
      </c>
      <c r="FC14" s="40">
        <v>55753</v>
      </c>
      <c r="FD14" s="44">
        <v>937</v>
      </c>
      <c r="FE14" s="40">
        <v>57472.850521436849</v>
      </c>
      <c r="FF14" s="44">
        <v>863</v>
      </c>
      <c r="FG14" s="40">
        <v>57611.778029445071</v>
      </c>
      <c r="FH14" s="44">
        <v>883</v>
      </c>
      <c r="FI14" s="16">
        <v>52816.805921052633</v>
      </c>
      <c r="FJ14" s="42">
        <v>304</v>
      </c>
      <c r="FK14" s="16">
        <v>59467.579915134367</v>
      </c>
      <c r="FL14" s="42">
        <v>707</v>
      </c>
      <c r="FM14" s="181">
        <v>62451.459872611464</v>
      </c>
      <c r="FN14" s="42">
        <v>785</v>
      </c>
      <c r="FO14" s="16">
        <v>62973.02248677249</v>
      </c>
      <c r="FP14" s="42">
        <v>756</v>
      </c>
      <c r="FQ14" s="16">
        <v>65203.302395209583</v>
      </c>
      <c r="FR14" s="47">
        <v>668</v>
      </c>
      <c r="FS14" s="181">
        <v>65090.541284403669</v>
      </c>
      <c r="FT14" s="47">
        <v>654</v>
      </c>
      <c r="FU14" s="181">
        <v>64285.658857979499</v>
      </c>
      <c r="FV14" s="47">
        <v>683</v>
      </c>
      <c r="FW14" s="32">
        <v>65080.870047543583</v>
      </c>
      <c r="FX14" s="47">
        <v>631</v>
      </c>
      <c r="FY14" s="68">
        <v>40715</v>
      </c>
      <c r="FZ14" s="11">
        <v>343</v>
      </c>
      <c r="GA14" s="15">
        <v>41365</v>
      </c>
      <c r="GB14" s="11">
        <v>320</v>
      </c>
      <c r="GC14" s="32">
        <v>44067</v>
      </c>
      <c r="GD14" s="22">
        <v>370</v>
      </c>
      <c r="GE14" s="28">
        <v>42454</v>
      </c>
      <c r="GF14" s="11">
        <v>328</v>
      </c>
      <c r="GG14" s="16">
        <v>44923</v>
      </c>
      <c r="GH14" s="18">
        <v>386</v>
      </c>
      <c r="GI14" s="46">
        <v>45581</v>
      </c>
      <c r="GJ14" s="44">
        <v>399</v>
      </c>
      <c r="GK14" s="264">
        <v>48123</v>
      </c>
      <c r="GL14" s="265">
        <v>401</v>
      </c>
      <c r="GM14" s="40">
        <v>50282</v>
      </c>
      <c r="GN14" s="44">
        <v>398</v>
      </c>
      <c r="GO14" s="40">
        <v>50919</v>
      </c>
      <c r="GP14" s="44">
        <v>417</v>
      </c>
      <c r="GQ14" s="40">
        <v>53636</v>
      </c>
      <c r="GR14" s="44">
        <v>412</v>
      </c>
      <c r="GS14" s="40">
        <v>55038.610958904108</v>
      </c>
      <c r="GT14" s="44">
        <v>365</v>
      </c>
      <c r="GU14" s="40">
        <v>55504.491891891892</v>
      </c>
      <c r="GV14" s="44">
        <v>370</v>
      </c>
      <c r="GW14" s="16">
        <v>52704.604838709674</v>
      </c>
      <c r="GX14" s="23">
        <v>124</v>
      </c>
      <c r="GY14" s="16">
        <v>59767.011494252874</v>
      </c>
      <c r="GZ14" s="42">
        <v>435</v>
      </c>
      <c r="HA14" s="181">
        <v>58847.140043763677</v>
      </c>
      <c r="HB14" s="42">
        <v>457</v>
      </c>
      <c r="HC14" s="181">
        <v>60529.132897603486</v>
      </c>
      <c r="HD14" s="42">
        <v>459</v>
      </c>
      <c r="HE14" s="263">
        <v>61990.150887573967</v>
      </c>
      <c r="HF14" s="47">
        <v>338</v>
      </c>
      <c r="HG14" s="263">
        <v>61007.700934579436</v>
      </c>
      <c r="HH14" s="47">
        <v>321</v>
      </c>
      <c r="HI14" s="263">
        <v>61701.422939068099</v>
      </c>
      <c r="HJ14" s="47">
        <v>279</v>
      </c>
      <c r="HK14" s="32">
        <v>62027.068965517239</v>
      </c>
      <c r="HL14" s="47">
        <v>290</v>
      </c>
      <c r="HM14" s="170">
        <v>38737</v>
      </c>
      <c r="HN14" s="11">
        <v>139</v>
      </c>
      <c r="HO14" s="16">
        <v>39493</v>
      </c>
      <c r="HP14" s="11">
        <v>143</v>
      </c>
      <c r="HQ14" s="15">
        <v>44693</v>
      </c>
      <c r="HR14" s="24">
        <v>249</v>
      </c>
      <c r="HS14" s="28">
        <v>44961</v>
      </c>
      <c r="HT14" s="11">
        <v>237</v>
      </c>
      <c r="HU14" s="16">
        <v>44567</v>
      </c>
      <c r="HV14" s="18">
        <v>128</v>
      </c>
      <c r="HW14" s="165">
        <v>47127</v>
      </c>
      <c r="HX14" s="44">
        <v>252</v>
      </c>
      <c r="HY14" s="266">
        <v>47945</v>
      </c>
      <c r="HZ14" s="265">
        <v>242</v>
      </c>
      <c r="IA14" s="267">
        <v>49583</v>
      </c>
      <c r="IB14" s="165">
        <v>238</v>
      </c>
      <c r="IC14" s="267">
        <v>48997</v>
      </c>
      <c r="ID14" s="45">
        <v>193</v>
      </c>
      <c r="IE14" s="267">
        <v>50105</v>
      </c>
      <c r="IF14" s="45">
        <v>151</v>
      </c>
      <c r="IG14" s="267">
        <v>52303.016949152545</v>
      </c>
      <c r="IH14" s="45">
        <v>177</v>
      </c>
      <c r="II14" s="267">
        <v>52330.327272727271</v>
      </c>
      <c r="IJ14" s="45">
        <v>165</v>
      </c>
      <c r="IK14" s="15">
        <v>55475.191780821915</v>
      </c>
      <c r="IL14" s="24">
        <v>73</v>
      </c>
      <c r="IM14" s="15">
        <v>55265.109826589593</v>
      </c>
      <c r="IN14" s="28">
        <v>173</v>
      </c>
      <c r="IO14" s="15">
        <v>55289.709923664122</v>
      </c>
      <c r="IP14" s="28">
        <v>131</v>
      </c>
      <c r="IQ14" s="263">
        <v>57948.494505494506</v>
      </c>
      <c r="IR14" s="47">
        <v>182</v>
      </c>
      <c r="IS14" s="263">
        <v>58737.054216867473</v>
      </c>
      <c r="IT14" s="47">
        <v>166</v>
      </c>
      <c r="IU14" s="263">
        <v>59353.105263157893</v>
      </c>
      <c r="IV14" s="47">
        <v>152</v>
      </c>
      <c r="IW14" s="263">
        <v>61758</v>
      </c>
      <c r="IX14" s="47">
        <v>167</v>
      </c>
      <c r="IY14" s="263">
        <v>62118.175438596489</v>
      </c>
      <c r="IZ14" s="47">
        <v>171</v>
      </c>
      <c r="JA14" s="32"/>
    </row>
    <row r="15" spans="1:261">
      <c r="A15" s="219">
        <v>12</v>
      </c>
      <c r="B15" s="345">
        <v>9</v>
      </c>
      <c r="C15" s="21" t="s">
        <v>35</v>
      </c>
      <c r="D15" s="11" t="s">
        <v>36</v>
      </c>
      <c r="E15" s="11">
        <v>67991.366127583111</v>
      </c>
      <c r="F15" s="11">
        <v>2226</v>
      </c>
      <c r="G15" s="32">
        <v>68971.839495040578</v>
      </c>
      <c r="H15" s="11">
        <v>2218</v>
      </c>
      <c r="I15" s="32">
        <v>70184.815052041638</v>
      </c>
      <c r="J15" s="11">
        <v>2498</v>
      </c>
      <c r="K15" s="32"/>
      <c r="L15" s="11"/>
      <c r="M15" s="32"/>
      <c r="N15" s="11"/>
      <c r="O15" s="32">
        <v>72954.491758241755</v>
      </c>
      <c r="P15" s="11">
        <v>2548</v>
      </c>
      <c r="Q15" s="32"/>
      <c r="R15" s="11"/>
      <c r="S15" s="32">
        <v>78886.731974921626</v>
      </c>
      <c r="T15" s="11">
        <v>1914</v>
      </c>
      <c r="U15" s="68">
        <v>55161</v>
      </c>
      <c r="V15" s="11">
        <v>277</v>
      </c>
      <c r="W15" s="15">
        <v>54918</v>
      </c>
      <c r="X15" s="11">
        <v>136</v>
      </c>
      <c r="Y15" s="15">
        <v>58990</v>
      </c>
      <c r="Z15" s="24">
        <v>205</v>
      </c>
      <c r="AA15" s="28">
        <v>62607</v>
      </c>
      <c r="AB15" s="11">
        <v>204</v>
      </c>
      <c r="AC15" s="16">
        <v>56713</v>
      </c>
      <c r="AD15" s="18">
        <v>787</v>
      </c>
      <c r="AE15" s="17">
        <v>70612</v>
      </c>
      <c r="AF15" s="23">
        <v>158</v>
      </c>
      <c r="AG15" s="42">
        <v>68931</v>
      </c>
      <c r="AH15" s="42">
        <v>229</v>
      </c>
      <c r="AI15" s="16">
        <v>74804</v>
      </c>
      <c r="AJ15" s="42">
        <v>170</v>
      </c>
      <c r="AK15" s="16">
        <v>80023</v>
      </c>
      <c r="AL15" s="42">
        <v>247</v>
      </c>
      <c r="AM15" s="16">
        <v>85248</v>
      </c>
      <c r="AN15" s="42">
        <v>250</v>
      </c>
      <c r="AO15" s="16">
        <v>89469.67567567568</v>
      </c>
      <c r="AP15" s="42">
        <v>74</v>
      </c>
      <c r="AQ15" s="16">
        <v>68035.348314606745</v>
      </c>
      <c r="AR15" s="42">
        <v>356</v>
      </c>
      <c r="AS15" s="16">
        <v>68973.852272727279</v>
      </c>
      <c r="AT15" s="23">
        <v>176</v>
      </c>
      <c r="AU15" s="16">
        <v>75551.940711462448</v>
      </c>
      <c r="AV15" s="42">
        <v>506</v>
      </c>
      <c r="AW15" s="194">
        <v>75597.536796536791</v>
      </c>
      <c r="AX15" s="42">
        <v>462</v>
      </c>
      <c r="AY15" s="181">
        <v>79013.937254901961</v>
      </c>
      <c r="AZ15" s="42">
        <v>510</v>
      </c>
      <c r="BA15" s="263">
        <v>84032.381510416672</v>
      </c>
      <c r="BB15" s="47">
        <v>768</v>
      </c>
      <c r="BC15" s="263">
        <v>83220.183356840615</v>
      </c>
      <c r="BD15" s="47">
        <v>709</v>
      </c>
      <c r="BE15" s="32">
        <v>84806.501253132839</v>
      </c>
      <c r="BF15" s="47">
        <v>798</v>
      </c>
      <c r="BG15" s="32">
        <v>84954.192347466393</v>
      </c>
      <c r="BH15" s="47">
        <v>967</v>
      </c>
      <c r="BI15" s="68">
        <v>46855</v>
      </c>
      <c r="BJ15" s="11">
        <v>28</v>
      </c>
      <c r="BK15" s="19"/>
      <c r="BL15" s="21"/>
      <c r="BM15" s="35"/>
      <c r="BN15" s="20"/>
      <c r="BO15" s="51"/>
      <c r="BP15" s="21"/>
      <c r="BQ15" s="16">
        <v>45947</v>
      </c>
      <c r="BR15" s="17">
        <v>232</v>
      </c>
      <c r="BS15" s="35"/>
      <c r="BT15" s="43"/>
      <c r="BU15" s="264"/>
      <c r="BV15" s="265"/>
      <c r="BW15" s="40"/>
      <c r="BX15" s="44"/>
      <c r="BY15" s="40"/>
      <c r="BZ15" s="44"/>
      <c r="CA15" s="40"/>
      <c r="CB15" s="44"/>
      <c r="CC15" s="40"/>
      <c r="CD15" s="44"/>
      <c r="CE15" s="40">
        <v>65481.938931297707</v>
      </c>
      <c r="CF15" s="44">
        <v>393</v>
      </c>
      <c r="CG15" s="16">
        <v>71091.359223300969</v>
      </c>
      <c r="CH15" s="23">
        <v>206</v>
      </c>
      <c r="CI15" s="16">
        <v>66085.987124463514</v>
      </c>
      <c r="CJ15" s="42">
        <v>466</v>
      </c>
      <c r="CK15" s="181">
        <v>68401.770642201838</v>
      </c>
      <c r="CL15" s="42">
        <v>436</v>
      </c>
      <c r="CM15" s="42">
        <v>71553.797752808983</v>
      </c>
      <c r="CN15" s="42">
        <v>445</v>
      </c>
      <c r="CO15" s="263">
        <v>71222.220812182743</v>
      </c>
      <c r="CP15" s="47">
        <v>394</v>
      </c>
      <c r="CQ15" s="263">
        <v>68482.437340153454</v>
      </c>
      <c r="CR15" s="47">
        <v>391</v>
      </c>
      <c r="CS15" s="263">
        <v>70095.557142857142</v>
      </c>
      <c r="CT15" s="47">
        <v>350</v>
      </c>
      <c r="CU15" s="32">
        <v>70212.517150395783</v>
      </c>
      <c r="CV15" s="47">
        <v>379</v>
      </c>
      <c r="CW15" s="68">
        <v>44000</v>
      </c>
      <c r="CX15" s="11">
        <v>6</v>
      </c>
      <c r="CY15" s="19"/>
      <c r="CZ15" s="21"/>
      <c r="DA15" s="19"/>
      <c r="DB15" s="43"/>
      <c r="DC15" s="51"/>
      <c r="DD15" s="21"/>
      <c r="DE15" s="16">
        <v>47534</v>
      </c>
      <c r="DF15" s="18">
        <v>480</v>
      </c>
      <c r="DG15" s="47"/>
      <c r="DH15" s="48"/>
      <c r="DI15" s="264"/>
      <c r="DJ15" s="165"/>
      <c r="DK15" s="40"/>
      <c r="DL15" s="45"/>
      <c r="DM15" s="40"/>
      <c r="DN15" s="45"/>
      <c r="DO15" s="40"/>
      <c r="DP15" s="45"/>
      <c r="DQ15" s="40">
        <v>62413.066666666666</v>
      </c>
      <c r="DR15" s="45">
        <v>60</v>
      </c>
      <c r="DS15" s="40">
        <v>53996.520874751492</v>
      </c>
      <c r="DT15" s="45">
        <v>503</v>
      </c>
      <c r="DU15" s="16">
        <v>53631.928338762213</v>
      </c>
      <c r="DV15" s="23">
        <v>307</v>
      </c>
      <c r="DW15" s="16">
        <v>57036.372093023259</v>
      </c>
      <c r="DX15" s="42">
        <v>516</v>
      </c>
      <c r="DY15" s="181">
        <v>57784.782764811491</v>
      </c>
      <c r="DZ15" s="42">
        <v>557</v>
      </c>
      <c r="EA15" s="181">
        <v>59010.259541984735</v>
      </c>
      <c r="EB15" s="42">
        <v>524</v>
      </c>
      <c r="EC15" s="263">
        <v>62867.796089385476</v>
      </c>
      <c r="ED15" s="47">
        <v>716</v>
      </c>
      <c r="EE15" s="263">
        <v>63673.988842398881</v>
      </c>
      <c r="EF15" s="47">
        <v>717</v>
      </c>
      <c r="EG15" s="263">
        <v>63210.707462686565</v>
      </c>
      <c r="EH15" s="47">
        <v>670</v>
      </c>
      <c r="EI15" s="32">
        <v>64659.479674796748</v>
      </c>
      <c r="EJ15" s="47">
        <v>738</v>
      </c>
      <c r="EK15" s="69"/>
      <c r="EL15" s="21"/>
      <c r="EM15" s="19"/>
      <c r="EN15" s="21"/>
      <c r="EO15" s="35"/>
      <c r="EP15" s="20"/>
      <c r="EQ15" s="51"/>
      <c r="ER15" s="21"/>
      <c r="ES15" s="16">
        <v>43117</v>
      </c>
      <c r="ET15" s="18">
        <v>207</v>
      </c>
      <c r="EU15" s="47"/>
      <c r="EV15" s="48"/>
      <c r="EW15" s="264"/>
      <c r="EX15" s="265"/>
      <c r="EY15" s="40"/>
      <c r="EZ15" s="44"/>
      <c r="FA15" s="40"/>
      <c r="FB15" s="44"/>
      <c r="FC15" s="40"/>
      <c r="FD15" s="44"/>
      <c r="FE15" s="40"/>
      <c r="FF15" s="44"/>
      <c r="FG15" s="40">
        <v>55653.794486215542</v>
      </c>
      <c r="FH15" s="44">
        <v>399</v>
      </c>
      <c r="FI15" s="16">
        <v>54133.565934065933</v>
      </c>
      <c r="FJ15" s="42">
        <v>182</v>
      </c>
      <c r="FK15" s="16">
        <v>58809.327731092439</v>
      </c>
      <c r="FL15" s="42">
        <v>357</v>
      </c>
      <c r="FM15" s="181">
        <v>60180.796657381616</v>
      </c>
      <c r="FN15" s="42">
        <v>359</v>
      </c>
      <c r="FO15" s="16">
        <v>62341.523668639056</v>
      </c>
      <c r="FP15" s="42">
        <v>338</v>
      </c>
      <c r="FQ15" s="16">
        <v>61491.946043165466</v>
      </c>
      <c r="FR15" s="47">
        <v>278</v>
      </c>
      <c r="FS15" s="181">
        <v>61820.406360424029</v>
      </c>
      <c r="FT15" s="47">
        <v>283</v>
      </c>
      <c r="FU15" s="181">
        <v>62847.688405797104</v>
      </c>
      <c r="FV15" s="47">
        <v>276</v>
      </c>
      <c r="FW15" s="32">
        <v>63710.351254480287</v>
      </c>
      <c r="FX15" s="47">
        <v>279</v>
      </c>
      <c r="FY15" s="68"/>
      <c r="FZ15" s="11"/>
      <c r="GA15" s="19"/>
      <c r="GB15" s="21"/>
      <c r="GC15" s="35"/>
      <c r="GD15" s="20"/>
      <c r="GE15" s="51"/>
      <c r="GF15" s="21"/>
      <c r="GG15" s="16">
        <v>41610</v>
      </c>
      <c r="GH15" s="18">
        <v>100</v>
      </c>
      <c r="GI15" s="46"/>
      <c r="GJ15" s="44"/>
      <c r="GK15" s="264"/>
      <c r="GL15" s="265"/>
      <c r="GM15" s="40"/>
      <c r="GN15" s="44"/>
      <c r="GO15" s="40"/>
      <c r="GP15" s="44"/>
      <c r="GQ15" s="40"/>
      <c r="GR15" s="44"/>
      <c r="GS15" s="40"/>
      <c r="GT15" s="44"/>
      <c r="GU15" s="40">
        <v>53731.061946902657</v>
      </c>
      <c r="GV15" s="44">
        <v>113</v>
      </c>
      <c r="GW15" s="16">
        <v>50965.4</v>
      </c>
      <c r="GX15" s="23">
        <v>75</v>
      </c>
      <c r="GY15" s="16">
        <v>60860.563953488374</v>
      </c>
      <c r="GZ15" s="42">
        <v>172</v>
      </c>
      <c r="HA15" s="181">
        <v>60189.58641975309</v>
      </c>
      <c r="HB15" s="42">
        <v>162</v>
      </c>
      <c r="HC15" s="181">
        <v>62375.342657342655</v>
      </c>
      <c r="HD15" s="42">
        <v>143</v>
      </c>
      <c r="HE15" s="263">
        <v>61420.054347826088</v>
      </c>
      <c r="HF15" s="47">
        <v>92</v>
      </c>
      <c r="HG15" s="263">
        <v>58237.643678160923</v>
      </c>
      <c r="HH15" s="47">
        <v>87</v>
      </c>
      <c r="HI15" s="263">
        <v>61022.569767441862</v>
      </c>
      <c r="HJ15" s="47">
        <v>86</v>
      </c>
      <c r="HK15" s="32">
        <v>58437.84782608696</v>
      </c>
      <c r="HL15" s="47">
        <v>92</v>
      </c>
      <c r="HM15" s="172"/>
      <c r="HN15" s="21"/>
      <c r="HO15" s="19"/>
      <c r="HP15" s="21"/>
      <c r="HQ15" s="19"/>
      <c r="HR15" s="43"/>
      <c r="HS15" s="51"/>
      <c r="HT15" s="21"/>
      <c r="HU15" s="16">
        <v>44355</v>
      </c>
      <c r="HV15" s="18">
        <v>12</v>
      </c>
      <c r="HW15" s="47"/>
      <c r="HX15" s="48"/>
      <c r="HY15" s="266"/>
      <c r="HZ15" s="265"/>
      <c r="IA15" s="267"/>
      <c r="IB15" s="165"/>
      <c r="IC15" s="267"/>
      <c r="ID15" s="45"/>
      <c r="IE15" s="267"/>
      <c r="IF15" s="45"/>
      <c r="IG15" s="267"/>
      <c r="IH15" s="45"/>
      <c r="II15" s="267">
        <v>50514.75</v>
      </c>
      <c r="IJ15" s="45">
        <v>36</v>
      </c>
      <c r="IK15" s="15"/>
      <c r="IL15" s="24"/>
      <c r="IM15" s="15">
        <v>47446</v>
      </c>
      <c r="IN15" s="28">
        <v>13</v>
      </c>
      <c r="IO15" s="15"/>
      <c r="IP15" s="28"/>
      <c r="IQ15" s="263"/>
      <c r="IR15" s="47"/>
      <c r="IS15" s="263"/>
      <c r="IT15" s="47"/>
      <c r="IU15" s="263">
        <v>50162</v>
      </c>
      <c r="IV15" s="47">
        <v>21</v>
      </c>
      <c r="IW15" s="263">
        <v>54581.464285714283</v>
      </c>
      <c r="IX15" s="47">
        <v>28</v>
      </c>
      <c r="IY15" s="263">
        <v>53711.567567567567</v>
      </c>
      <c r="IZ15" s="47">
        <v>37</v>
      </c>
      <c r="JA15" s="32"/>
    </row>
    <row r="16" spans="1:261">
      <c r="A16" s="261">
        <v>13</v>
      </c>
      <c r="B16" s="345">
        <v>10</v>
      </c>
      <c r="C16" s="21" t="s">
        <v>25</v>
      </c>
      <c r="D16" s="11" t="s">
        <v>37</v>
      </c>
      <c r="E16" s="11">
        <v>50120.989773334353</v>
      </c>
      <c r="F16" s="11">
        <v>13103</v>
      </c>
      <c r="G16" s="32">
        <v>69194.201037515973</v>
      </c>
      <c r="H16" s="11">
        <v>13301</v>
      </c>
      <c r="I16" s="32">
        <v>70915.958985507241</v>
      </c>
      <c r="J16" s="11">
        <v>13800</v>
      </c>
      <c r="K16" s="32"/>
      <c r="L16" s="11"/>
      <c r="M16" s="32"/>
      <c r="N16" s="11"/>
      <c r="O16" s="32">
        <v>74034.702582242666</v>
      </c>
      <c r="P16" s="11">
        <v>14135</v>
      </c>
      <c r="Q16" s="32"/>
      <c r="R16" s="11"/>
      <c r="S16" s="32">
        <v>78934.567496262418</v>
      </c>
      <c r="T16" s="11">
        <v>11371</v>
      </c>
      <c r="U16" s="68">
        <v>51099</v>
      </c>
      <c r="V16" s="11">
        <v>6192</v>
      </c>
      <c r="W16" s="15">
        <v>51147</v>
      </c>
      <c r="X16" s="11">
        <v>5372</v>
      </c>
      <c r="Y16" s="15">
        <v>54496</v>
      </c>
      <c r="Z16" s="24">
        <v>6944</v>
      </c>
      <c r="AA16" s="28">
        <v>56342</v>
      </c>
      <c r="AB16" s="11">
        <v>6768</v>
      </c>
      <c r="AC16" s="16">
        <v>59500</v>
      </c>
      <c r="AD16" s="18">
        <v>7528</v>
      </c>
      <c r="AE16" s="17">
        <v>60660</v>
      </c>
      <c r="AF16" s="23">
        <v>6266</v>
      </c>
      <c r="AG16" s="42">
        <v>62555</v>
      </c>
      <c r="AH16" s="42">
        <v>6655</v>
      </c>
      <c r="AI16" s="16">
        <v>66665</v>
      </c>
      <c r="AJ16" s="42">
        <v>6649</v>
      </c>
      <c r="AK16" s="16">
        <v>68824</v>
      </c>
      <c r="AL16" s="42">
        <v>6846</v>
      </c>
      <c r="AM16" s="16">
        <v>72991</v>
      </c>
      <c r="AN16" s="42">
        <v>6812</v>
      </c>
      <c r="AO16" s="16">
        <v>72495.760217983654</v>
      </c>
      <c r="AP16" s="42">
        <v>1101</v>
      </c>
      <c r="AQ16" s="16">
        <v>74325.917451349669</v>
      </c>
      <c r="AR16" s="42">
        <v>3186</v>
      </c>
      <c r="AS16" s="16">
        <v>74661.228323699426</v>
      </c>
      <c r="AT16" s="23">
        <v>1384</v>
      </c>
      <c r="AU16" s="16">
        <v>80080.380650496139</v>
      </c>
      <c r="AV16" s="42">
        <v>3628</v>
      </c>
      <c r="AW16" s="194">
        <v>80472.032488822646</v>
      </c>
      <c r="AX16" s="42">
        <v>3355</v>
      </c>
      <c r="AY16" s="181">
        <v>82336.850608930981</v>
      </c>
      <c r="AZ16" s="42">
        <v>3695</v>
      </c>
      <c r="BA16" s="263">
        <v>83100.705787037034</v>
      </c>
      <c r="BB16" s="47">
        <v>4320</v>
      </c>
      <c r="BC16" s="263">
        <v>62064.894595910424</v>
      </c>
      <c r="BD16" s="47">
        <v>4108</v>
      </c>
      <c r="BE16" s="32">
        <v>83191.900330656586</v>
      </c>
      <c r="BF16" s="47">
        <v>4234</v>
      </c>
      <c r="BG16" s="32">
        <v>86386.339289340103</v>
      </c>
      <c r="BH16" s="47">
        <v>4925</v>
      </c>
      <c r="BI16" s="68">
        <v>45328</v>
      </c>
      <c r="BJ16" s="11">
        <v>1330</v>
      </c>
      <c r="BK16" s="15">
        <v>47144</v>
      </c>
      <c r="BL16" s="11">
        <v>1658</v>
      </c>
      <c r="BM16" s="32">
        <v>48564</v>
      </c>
      <c r="BN16" s="22">
        <v>1434</v>
      </c>
      <c r="BO16" s="28">
        <v>49580</v>
      </c>
      <c r="BP16" s="11">
        <v>1579</v>
      </c>
      <c r="BQ16" s="16">
        <v>49382</v>
      </c>
      <c r="BR16" s="17">
        <v>2203</v>
      </c>
      <c r="BS16" s="31">
        <v>53554</v>
      </c>
      <c r="BT16" s="45">
        <v>2067</v>
      </c>
      <c r="BU16" s="264">
        <v>56139</v>
      </c>
      <c r="BV16" s="165">
        <v>2227</v>
      </c>
      <c r="BW16" s="40">
        <v>58690</v>
      </c>
      <c r="BX16" s="45">
        <v>2493</v>
      </c>
      <c r="BY16" s="40">
        <v>58353</v>
      </c>
      <c r="BZ16" s="45">
        <v>2342</v>
      </c>
      <c r="CA16" s="40">
        <v>60806</v>
      </c>
      <c r="CB16" s="45">
        <v>2516</v>
      </c>
      <c r="CC16" s="40">
        <v>62700.526315789473</v>
      </c>
      <c r="CD16" s="45">
        <v>855</v>
      </c>
      <c r="CE16" s="40">
        <v>64301.771153846152</v>
      </c>
      <c r="CF16" s="45">
        <v>2600</v>
      </c>
      <c r="CG16" s="16">
        <v>64777.266321243522</v>
      </c>
      <c r="CH16" s="23">
        <v>965</v>
      </c>
      <c r="CI16" s="16">
        <v>65358.154248892468</v>
      </c>
      <c r="CJ16" s="42">
        <v>2483</v>
      </c>
      <c r="CK16" s="181">
        <v>67774.032295719851</v>
      </c>
      <c r="CL16" s="42">
        <v>2570</v>
      </c>
      <c r="CM16" s="42">
        <v>70315.799154334032</v>
      </c>
      <c r="CN16" s="42">
        <v>2838</v>
      </c>
      <c r="CO16" s="263">
        <v>70682.158953722334</v>
      </c>
      <c r="CP16" s="47">
        <v>2485</v>
      </c>
      <c r="CQ16" s="263">
        <v>53212.657723929027</v>
      </c>
      <c r="CR16" s="47">
        <v>2311</v>
      </c>
      <c r="CS16" s="263">
        <v>71872.172919361794</v>
      </c>
      <c r="CT16" s="47">
        <v>2319</v>
      </c>
      <c r="CU16" s="32">
        <v>72363.157572906872</v>
      </c>
      <c r="CV16" s="47">
        <v>2126</v>
      </c>
      <c r="CW16" s="68">
        <v>45236</v>
      </c>
      <c r="CX16" s="11">
        <v>3274</v>
      </c>
      <c r="CY16" s="15">
        <v>45419</v>
      </c>
      <c r="CZ16" s="11">
        <v>3738</v>
      </c>
      <c r="DA16" s="15">
        <v>46818</v>
      </c>
      <c r="DB16" s="24">
        <v>3537</v>
      </c>
      <c r="DC16" s="28">
        <v>47765</v>
      </c>
      <c r="DD16" s="11">
        <v>3975</v>
      </c>
      <c r="DE16" s="16">
        <v>50376</v>
      </c>
      <c r="DF16" s="18">
        <v>4164</v>
      </c>
      <c r="DG16" s="46">
        <v>51964</v>
      </c>
      <c r="DH16" s="45">
        <v>4379</v>
      </c>
      <c r="DI16" s="264">
        <v>52686</v>
      </c>
      <c r="DJ16" s="165">
        <v>3968</v>
      </c>
      <c r="DK16" s="40">
        <v>54001</v>
      </c>
      <c r="DL16" s="45">
        <v>3726</v>
      </c>
      <c r="DM16" s="40">
        <v>55015</v>
      </c>
      <c r="DN16" s="45">
        <v>3888</v>
      </c>
      <c r="DO16" s="40">
        <v>56071</v>
      </c>
      <c r="DP16" s="45">
        <v>3849</v>
      </c>
      <c r="DQ16" s="40">
        <v>55421.252427184467</v>
      </c>
      <c r="DR16" s="45">
        <v>1236</v>
      </c>
      <c r="DS16" s="40">
        <v>57225.950543167521</v>
      </c>
      <c r="DT16" s="45">
        <v>3498</v>
      </c>
      <c r="DU16" s="16">
        <v>56002.504385964916</v>
      </c>
      <c r="DV16" s="23">
        <v>1824</v>
      </c>
      <c r="DW16" s="16">
        <v>59326.897370653096</v>
      </c>
      <c r="DX16" s="42">
        <v>3537</v>
      </c>
      <c r="DY16" s="181">
        <v>60414.332773109243</v>
      </c>
      <c r="DZ16" s="42">
        <v>3570</v>
      </c>
      <c r="EA16" s="181">
        <v>62262.24615384615</v>
      </c>
      <c r="EB16" s="42">
        <v>3575</v>
      </c>
      <c r="EC16" s="263">
        <v>64341.354086538464</v>
      </c>
      <c r="ED16" s="47">
        <v>4160</v>
      </c>
      <c r="EE16" s="263">
        <v>46952.795140664959</v>
      </c>
      <c r="EF16" s="47">
        <v>3910</v>
      </c>
      <c r="EG16" s="263">
        <v>65465.934600760454</v>
      </c>
      <c r="EH16" s="47">
        <v>3945</v>
      </c>
      <c r="EI16" s="32">
        <v>66669.755615897302</v>
      </c>
      <c r="EJ16" s="47">
        <v>4051</v>
      </c>
      <c r="EK16" s="68">
        <v>43202</v>
      </c>
      <c r="EL16" s="11">
        <v>1732</v>
      </c>
      <c r="EM16" s="15">
        <v>44662</v>
      </c>
      <c r="EN16" s="11">
        <v>1836</v>
      </c>
      <c r="EO16" s="32">
        <v>46420</v>
      </c>
      <c r="EP16" s="22">
        <v>1819</v>
      </c>
      <c r="EQ16" s="28">
        <v>48153</v>
      </c>
      <c r="ER16" s="11">
        <v>2006</v>
      </c>
      <c r="ES16" s="16">
        <v>48554</v>
      </c>
      <c r="ET16" s="18">
        <v>2159</v>
      </c>
      <c r="EU16" s="46">
        <v>50013</v>
      </c>
      <c r="EV16" s="45">
        <v>2237</v>
      </c>
      <c r="EW16" s="264">
        <v>51269</v>
      </c>
      <c r="EX16" s="165">
        <v>2403</v>
      </c>
      <c r="EY16" s="40">
        <v>52725</v>
      </c>
      <c r="EZ16" s="45">
        <v>2375</v>
      </c>
      <c r="FA16" s="40">
        <v>55041</v>
      </c>
      <c r="FB16" s="45">
        <v>2508</v>
      </c>
      <c r="FC16" s="40">
        <v>55933</v>
      </c>
      <c r="FD16" s="45">
        <v>2311</v>
      </c>
      <c r="FE16" s="40">
        <v>55770.279301745635</v>
      </c>
      <c r="FF16" s="45">
        <v>802</v>
      </c>
      <c r="FG16" s="40">
        <v>56892.765363128492</v>
      </c>
      <c r="FH16" s="45">
        <v>2148</v>
      </c>
      <c r="FI16" s="16">
        <v>53771.817120622567</v>
      </c>
      <c r="FJ16" s="42">
        <v>771</v>
      </c>
      <c r="FK16" s="16">
        <v>57979.372231226364</v>
      </c>
      <c r="FL16" s="42">
        <v>1851</v>
      </c>
      <c r="FM16" s="181">
        <v>60533.898806434874</v>
      </c>
      <c r="FN16" s="42">
        <v>1927</v>
      </c>
      <c r="FO16" s="16">
        <v>62074.885363357214</v>
      </c>
      <c r="FP16" s="42">
        <v>1954</v>
      </c>
      <c r="FQ16" s="16">
        <v>63151.96241050119</v>
      </c>
      <c r="FR16" s="47">
        <v>1676</v>
      </c>
      <c r="FS16" s="181">
        <v>44229.294080604537</v>
      </c>
      <c r="FT16" s="47">
        <v>1588</v>
      </c>
      <c r="FU16" s="181">
        <v>64166.645933014355</v>
      </c>
      <c r="FV16" s="47">
        <v>1672</v>
      </c>
      <c r="FW16" s="32">
        <v>64775.876961707472</v>
      </c>
      <c r="FX16" s="47">
        <v>1593</v>
      </c>
      <c r="FY16" s="68">
        <v>40731</v>
      </c>
      <c r="FZ16" s="11">
        <v>925</v>
      </c>
      <c r="GA16" s="15">
        <v>41406</v>
      </c>
      <c r="GB16" s="11">
        <v>944</v>
      </c>
      <c r="GC16" s="32">
        <v>44182</v>
      </c>
      <c r="GD16" s="22">
        <v>1137</v>
      </c>
      <c r="GE16" s="28">
        <v>43107</v>
      </c>
      <c r="GF16" s="11">
        <v>934</v>
      </c>
      <c r="GG16" s="16">
        <v>45296</v>
      </c>
      <c r="GH16" s="18">
        <v>1006</v>
      </c>
      <c r="GI16" s="46">
        <v>46454</v>
      </c>
      <c r="GJ16" s="45">
        <v>1091</v>
      </c>
      <c r="GK16" s="264">
        <v>48503</v>
      </c>
      <c r="GL16" s="165">
        <v>1073</v>
      </c>
      <c r="GM16" s="40">
        <v>50581</v>
      </c>
      <c r="GN16" s="45">
        <v>963</v>
      </c>
      <c r="GO16" s="40">
        <v>51402</v>
      </c>
      <c r="GP16" s="45">
        <v>1076</v>
      </c>
      <c r="GQ16" s="40">
        <v>53373</v>
      </c>
      <c r="GR16" s="45">
        <v>1071</v>
      </c>
      <c r="GS16" s="40">
        <v>54851.355608591883</v>
      </c>
      <c r="GT16" s="45">
        <v>419</v>
      </c>
      <c r="GU16" s="40">
        <v>55087.258620689652</v>
      </c>
      <c r="GV16" s="45">
        <v>870</v>
      </c>
      <c r="GW16" s="16">
        <v>51491.804635761589</v>
      </c>
      <c r="GX16" s="23">
        <v>302</v>
      </c>
      <c r="GY16" s="16">
        <v>59639.302325581397</v>
      </c>
      <c r="GZ16" s="42">
        <v>989</v>
      </c>
      <c r="HA16" s="181">
        <v>59696.784408084699</v>
      </c>
      <c r="HB16" s="42">
        <v>1039</v>
      </c>
      <c r="HC16" s="181">
        <v>61918.414678899084</v>
      </c>
      <c r="HD16" s="42">
        <v>1090</v>
      </c>
      <c r="HE16" s="263">
        <v>63244.293544457978</v>
      </c>
      <c r="HF16" s="47">
        <v>821</v>
      </c>
      <c r="HG16" s="263">
        <v>43661.46347607053</v>
      </c>
      <c r="HH16" s="47">
        <v>794</v>
      </c>
      <c r="HI16" s="263">
        <v>63689.21798365123</v>
      </c>
      <c r="HJ16" s="47">
        <v>734</v>
      </c>
      <c r="HK16" s="32">
        <v>63173.350877192985</v>
      </c>
      <c r="HL16" s="47">
        <v>684</v>
      </c>
      <c r="HM16" s="170">
        <v>38966</v>
      </c>
      <c r="HN16" s="11">
        <v>485</v>
      </c>
      <c r="HO16" s="16">
        <v>39604</v>
      </c>
      <c r="HP16" s="11">
        <v>480</v>
      </c>
      <c r="HQ16" s="15">
        <v>42722</v>
      </c>
      <c r="HR16" s="24">
        <v>734</v>
      </c>
      <c r="HS16" s="28">
        <v>43073</v>
      </c>
      <c r="HT16" s="11">
        <v>738</v>
      </c>
      <c r="HU16" s="16">
        <v>44151</v>
      </c>
      <c r="HV16" s="18">
        <v>411</v>
      </c>
      <c r="HW16" s="165">
        <v>46533</v>
      </c>
      <c r="HX16" s="44">
        <v>778</v>
      </c>
      <c r="HY16" s="266">
        <v>48303</v>
      </c>
      <c r="HZ16" s="265">
        <v>708</v>
      </c>
      <c r="IA16" s="267">
        <v>49499</v>
      </c>
      <c r="IB16" s="165">
        <v>628</v>
      </c>
      <c r="IC16" s="267">
        <v>49621</v>
      </c>
      <c r="ID16" s="45">
        <v>558</v>
      </c>
      <c r="IE16" s="267">
        <v>49343</v>
      </c>
      <c r="IF16" s="45">
        <v>466</v>
      </c>
      <c r="IG16" s="267">
        <v>49052.355263157893</v>
      </c>
      <c r="IH16" s="45">
        <v>228</v>
      </c>
      <c r="II16" s="267">
        <v>51319.943157894733</v>
      </c>
      <c r="IJ16" s="45">
        <v>475</v>
      </c>
      <c r="IK16" s="15">
        <v>55199.125541125541</v>
      </c>
      <c r="IL16" s="24">
        <v>231</v>
      </c>
      <c r="IM16" s="15">
        <v>55047.703781512602</v>
      </c>
      <c r="IN16" s="28">
        <v>476</v>
      </c>
      <c r="IO16" s="15">
        <v>55817.227146814403</v>
      </c>
      <c r="IP16" s="28">
        <v>361</v>
      </c>
      <c r="IQ16" s="263">
        <v>58936.854910714283</v>
      </c>
      <c r="IR16" s="47">
        <v>448</v>
      </c>
      <c r="IS16" s="263">
        <v>61080.937837837839</v>
      </c>
      <c r="IT16" s="47">
        <v>370</v>
      </c>
      <c r="IU16" s="263">
        <v>42886.709511568122</v>
      </c>
      <c r="IV16" s="47">
        <v>389</v>
      </c>
      <c r="IW16" s="263">
        <v>62807.035989717224</v>
      </c>
      <c r="IX16" s="47">
        <v>389</v>
      </c>
      <c r="IY16" s="263">
        <v>63022.400000000001</v>
      </c>
      <c r="IZ16" s="47">
        <v>410</v>
      </c>
      <c r="JA16" s="32"/>
    </row>
    <row r="17" spans="1:261">
      <c r="A17" s="219">
        <v>14</v>
      </c>
      <c r="B17" s="345">
        <v>11</v>
      </c>
      <c r="C17" s="339">
        <v>44.07</v>
      </c>
      <c r="D17" s="11" t="s">
        <v>38</v>
      </c>
      <c r="E17" s="11">
        <v>64222.963636363638</v>
      </c>
      <c r="F17" s="11">
        <v>1595</v>
      </c>
      <c r="G17" s="32">
        <v>65123.045883092396</v>
      </c>
      <c r="H17" s="11">
        <v>1591</v>
      </c>
      <c r="I17" s="32">
        <v>65841.197538100823</v>
      </c>
      <c r="J17" s="11">
        <v>1706</v>
      </c>
      <c r="K17" s="32"/>
      <c r="L17" s="11"/>
      <c r="M17" s="32"/>
      <c r="N17" s="11"/>
      <c r="O17" s="32">
        <v>68128.380952380947</v>
      </c>
      <c r="P17" s="11">
        <v>1764</v>
      </c>
      <c r="Q17" s="32"/>
      <c r="R17" s="11"/>
      <c r="S17" s="32">
        <v>75405.598031173096</v>
      </c>
      <c r="T17" s="11">
        <v>1219</v>
      </c>
      <c r="U17" s="68">
        <v>45850</v>
      </c>
      <c r="V17" s="11">
        <v>452</v>
      </c>
      <c r="W17" s="15">
        <v>46253</v>
      </c>
      <c r="X17" s="11">
        <v>447</v>
      </c>
      <c r="Y17" s="15">
        <v>49666</v>
      </c>
      <c r="Z17" s="24">
        <v>566</v>
      </c>
      <c r="AA17" s="28">
        <v>50920</v>
      </c>
      <c r="AB17" s="11">
        <v>570</v>
      </c>
      <c r="AC17" s="159">
        <f>((AE17-AA17)/2)+AA17</f>
        <v>53057</v>
      </c>
      <c r="AD17" s="160">
        <f>((AF17-AB17)/2)+AB17</f>
        <v>567.5</v>
      </c>
      <c r="AE17" s="21">
        <v>55194</v>
      </c>
      <c r="AF17" s="43">
        <v>565</v>
      </c>
      <c r="AG17" s="51">
        <v>56287</v>
      </c>
      <c r="AH17" s="51">
        <v>583</v>
      </c>
      <c r="AI17" s="19">
        <v>60646</v>
      </c>
      <c r="AJ17" s="51">
        <v>589</v>
      </c>
      <c r="AK17" s="19">
        <v>62737</v>
      </c>
      <c r="AL17" s="51">
        <v>618</v>
      </c>
      <c r="AM17" s="19">
        <v>65713</v>
      </c>
      <c r="AN17" s="51">
        <v>607</v>
      </c>
      <c r="AO17" s="19">
        <v>62037.967741935485</v>
      </c>
      <c r="AP17" s="51">
        <v>217</v>
      </c>
      <c r="AQ17" s="19">
        <v>62818.968085106382</v>
      </c>
      <c r="AR17" s="51">
        <v>282</v>
      </c>
      <c r="AS17" s="19">
        <v>60085.788617886181</v>
      </c>
      <c r="AT17" s="43">
        <v>123</v>
      </c>
      <c r="AU17" s="19">
        <v>69033.764857881135</v>
      </c>
      <c r="AV17" s="51">
        <v>387</v>
      </c>
      <c r="AW17" s="194">
        <v>68320.876056338035</v>
      </c>
      <c r="AX17" s="192">
        <v>355</v>
      </c>
      <c r="AY17" s="194">
        <v>73389.816582914573</v>
      </c>
      <c r="AZ17" s="192">
        <v>398</v>
      </c>
      <c r="BA17" s="263">
        <v>75192.344827586203</v>
      </c>
      <c r="BB17" s="47">
        <v>551</v>
      </c>
      <c r="BC17" s="263">
        <v>75554.663951120165</v>
      </c>
      <c r="BD17" s="47">
        <v>491</v>
      </c>
      <c r="BE17" s="32">
        <v>77453.030249110321</v>
      </c>
      <c r="BF17" s="47">
        <v>562</v>
      </c>
      <c r="BG17" s="32">
        <v>77864.622611464962</v>
      </c>
      <c r="BH17" s="47">
        <v>628</v>
      </c>
      <c r="BI17" s="68">
        <v>43051</v>
      </c>
      <c r="BJ17" s="11">
        <v>168</v>
      </c>
      <c r="BK17" s="15">
        <v>41785</v>
      </c>
      <c r="BL17" s="11">
        <v>81</v>
      </c>
      <c r="BM17" s="32"/>
      <c r="BN17" s="22"/>
      <c r="BO17" s="51"/>
      <c r="BP17" s="21"/>
      <c r="BQ17" s="19"/>
      <c r="BR17" s="21"/>
      <c r="BS17" s="31">
        <v>46755</v>
      </c>
      <c r="BT17" s="44">
        <v>168</v>
      </c>
      <c r="BU17" s="264">
        <v>52199</v>
      </c>
      <c r="BV17" s="265">
        <v>302</v>
      </c>
      <c r="BW17" s="40">
        <v>53765</v>
      </c>
      <c r="BX17" s="44">
        <v>373</v>
      </c>
      <c r="BY17" s="40">
        <v>53720</v>
      </c>
      <c r="BZ17" s="44">
        <v>357</v>
      </c>
      <c r="CA17" s="40">
        <v>60051</v>
      </c>
      <c r="CB17" s="44">
        <v>402</v>
      </c>
      <c r="CC17" s="40">
        <v>56556.357357357359</v>
      </c>
      <c r="CD17" s="44">
        <v>333</v>
      </c>
      <c r="CE17" s="40">
        <v>58787.847908745251</v>
      </c>
      <c r="CF17" s="44">
        <v>263</v>
      </c>
      <c r="CG17" s="19">
        <v>61600.885714285716</v>
      </c>
      <c r="CH17" s="43">
        <v>105</v>
      </c>
      <c r="CI17" s="19">
        <v>63558.206896551725</v>
      </c>
      <c r="CJ17" s="51">
        <v>319</v>
      </c>
      <c r="CK17" s="35">
        <v>64682.396103896106</v>
      </c>
      <c r="CL17" s="51">
        <v>308</v>
      </c>
      <c r="CM17" s="51">
        <v>66713.035830618886</v>
      </c>
      <c r="CN17" s="51">
        <v>307</v>
      </c>
      <c r="CO17" s="263">
        <v>66763.132841328406</v>
      </c>
      <c r="CP17" s="47">
        <v>271</v>
      </c>
      <c r="CQ17" s="263">
        <v>65308.571917808222</v>
      </c>
      <c r="CR17" s="47">
        <v>292</v>
      </c>
      <c r="CS17" s="263">
        <v>66150.145669291334</v>
      </c>
      <c r="CT17" s="47">
        <v>254</v>
      </c>
      <c r="CU17" s="32">
        <v>65601.61481481482</v>
      </c>
      <c r="CV17" s="47">
        <v>270</v>
      </c>
      <c r="CW17" s="68">
        <v>44082</v>
      </c>
      <c r="CX17" s="11">
        <v>198</v>
      </c>
      <c r="CY17" s="15">
        <v>43444</v>
      </c>
      <c r="CZ17" s="11">
        <v>382</v>
      </c>
      <c r="DA17" s="15"/>
      <c r="DB17" s="24"/>
      <c r="DC17" s="51"/>
      <c r="DD17" s="21"/>
      <c r="DE17" s="19"/>
      <c r="DF17" s="20"/>
      <c r="DG17" s="46">
        <v>48751</v>
      </c>
      <c r="DH17" s="44">
        <v>551</v>
      </c>
      <c r="DI17" s="264">
        <v>49802</v>
      </c>
      <c r="DJ17" s="265">
        <v>584</v>
      </c>
      <c r="DK17" s="40">
        <v>52056</v>
      </c>
      <c r="DL17" s="44">
        <v>492</v>
      </c>
      <c r="DM17" s="40">
        <v>53609</v>
      </c>
      <c r="DN17" s="44">
        <v>542</v>
      </c>
      <c r="DO17" s="40">
        <v>54694</v>
      </c>
      <c r="DP17" s="44">
        <v>540</v>
      </c>
      <c r="DQ17" s="40">
        <v>52296.933333333334</v>
      </c>
      <c r="DR17" s="44">
        <v>405</v>
      </c>
      <c r="DS17" s="40">
        <v>52437.780487804877</v>
      </c>
      <c r="DT17" s="44">
        <v>410</v>
      </c>
      <c r="DU17" s="19">
        <v>52379.909090909088</v>
      </c>
      <c r="DV17" s="43">
        <v>242</v>
      </c>
      <c r="DW17" s="19">
        <v>55193.344139650872</v>
      </c>
      <c r="DX17" s="51">
        <v>401</v>
      </c>
      <c r="DY17" s="35">
        <v>55720.917257683213</v>
      </c>
      <c r="DZ17" s="51">
        <v>423</v>
      </c>
      <c r="EA17" s="35">
        <v>56694.990147783254</v>
      </c>
      <c r="EB17" s="51">
        <v>406</v>
      </c>
      <c r="EC17" s="263">
        <v>60732.931481481479</v>
      </c>
      <c r="ED17" s="47">
        <v>540</v>
      </c>
      <c r="EE17" s="263">
        <v>60540.958174904939</v>
      </c>
      <c r="EF17" s="47">
        <v>526</v>
      </c>
      <c r="EG17" s="263">
        <v>60228.584867075668</v>
      </c>
      <c r="EH17" s="47">
        <v>489</v>
      </c>
      <c r="EI17" s="32">
        <v>61292.873804971321</v>
      </c>
      <c r="EJ17" s="47">
        <v>523</v>
      </c>
      <c r="EK17" s="68">
        <v>39374</v>
      </c>
      <c r="EL17" s="11">
        <v>145</v>
      </c>
      <c r="EM17" s="15">
        <v>40011</v>
      </c>
      <c r="EN17" s="11">
        <v>144</v>
      </c>
      <c r="EO17" s="32"/>
      <c r="EP17" s="22"/>
      <c r="EQ17" s="51"/>
      <c r="ER17" s="21"/>
      <c r="ES17" s="19"/>
      <c r="ET17" s="20"/>
      <c r="EU17" s="46">
        <v>45301</v>
      </c>
      <c r="EV17" s="44">
        <v>230</v>
      </c>
      <c r="EW17" s="264">
        <v>48216</v>
      </c>
      <c r="EX17" s="265">
        <v>307</v>
      </c>
      <c r="EY17" s="40">
        <v>49917</v>
      </c>
      <c r="EZ17" s="44">
        <v>358</v>
      </c>
      <c r="FA17" s="40">
        <v>53188</v>
      </c>
      <c r="FB17" s="44">
        <v>447</v>
      </c>
      <c r="FC17" s="40">
        <v>53524</v>
      </c>
      <c r="FD17" s="44">
        <v>364</v>
      </c>
      <c r="FE17" s="40">
        <v>54786.670588235291</v>
      </c>
      <c r="FF17" s="44">
        <v>255</v>
      </c>
      <c r="FG17" s="40">
        <v>54620.6</v>
      </c>
      <c r="FH17" s="44">
        <v>275</v>
      </c>
      <c r="FI17" s="19">
        <v>54273.943396226416</v>
      </c>
      <c r="FJ17" s="51">
        <v>106</v>
      </c>
      <c r="FK17" s="19">
        <v>56335.973782771536</v>
      </c>
      <c r="FL17" s="51">
        <v>267</v>
      </c>
      <c r="FM17" s="35">
        <v>58881.177536231888</v>
      </c>
      <c r="FN17" s="51">
        <v>276</v>
      </c>
      <c r="FO17" s="19">
        <v>60980.842911877393</v>
      </c>
      <c r="FP17" s="51">
        <v>261</v>
      </c>
      <c r="FQ17" s="19">
        <v>60035.538461538461</v>
      </c>
      <c r="FR17" s="47">
        <v>208</v>
      </c>
      <c r="FS17" s="35">
        <v>60343.661616161618</v>
      </c>
      <c r="FT17" s="47">
        <v>198</v>
      </c>
      <c r="FU17" s="35">
        <v>62037.438775510207</v>
      </c>
      <c r="FV17" s="47">
        <v>196</v>
      </c>
      <c r="FW17" s="32">
        <v>62271.801047120418</v>
      </c>
      <c r="FX17" s="47">
        <v>191</v>
      </c>
      <c r="FY17" s="68">
        <v>35881</v>
      </c>
      <c r="FZ17" s="11">
        <v>65</v>
      </c>
      <c r="GA17" s="15">
        <v>36895</v>
      </c>
      <c r="GB17" s="11">
        <v>59</v>
      </c>
      <c r="GC17" s="32"/>
      <c r="GD17" s="22"/>
      <c r="GE17" s="51"/>
      <c r="GF17" s="21"/>
      <c r="GG17" s="19"/>
      <c r="GH17" s="20"/>
      <c r="GI17" s="46">
        <v>43044</v>
      </c>
      <c r="GJ17" s="44">
        <v>82</v>
      </c>
      <c r="GK17" s="264">
        <v>42594</v>
      </c>
      <c r="GL17" s="265">
        <v>100</v>
      </c>
      <c r="GM17" s="40">
        <v>47306</v>
      </c>
      <c r="GN17" s="44">
        <v>93</v>
      </c>
      <c r="GO17" s="40">
        <v>49468</v>
      </c>
      <c r="GP17" s="44">
        <v>81</v>
      </c>
      <c r="GQ17" s="40">
        <v>50126</v>
      </c>
      <c r="GR17" s="44">
        <v>101</v>
      </c>
      <c r="GS17" s="40">
        <v>53793.892857142855</v>
      </c>
      <c r="GT17" s="44">
        <v>84</v>
      </c>
      <c r="GU17" s="40">
        <v>55019.883720930229</v>
      </c>
      <c r="GV17" s="44">
        <v>86</v>
      </c>
      <c r="GW17" s="19">
        <v>52153.375</v>
      </c>
      <c r="GX17" s="43">
        <v>40</v>
      </c>
      <c r="GY17" s="19">
        <v>59823.96</v>
      </c>
      <c r="GZ17" s="51">
        <v>100</v>
      </c>
      <c r="HA17" s="35">
        <v>59508.800000000003</v>
      </c>
      <c r="HB17" s="51">
        <v>95</v>
      </c>
      <c r="HC17" s="35">
        <v>60493.840909090912</v>
      </c>
      <c r="HD17" s="51">
        <v>88</v>
      </c>
      <c r="HE17" s="263">
        <v>59549.584615384614</v>
      </c>
      <c r="HF17" s="47">
        <v>65</v>
      </c>
      <c r="HG17" s="263">
        <v>59934.174603174601</v>
      </c>
      <c r="HH17" s="47">
        <v>63</v>
      </c>
      <c r="HI17" s="263">
        <v>58660.666666666664</v>
      </c>
      <c r="HJ17" s="47">
        <v>63</v>
      </c>
      <c r="HK17" s="32">
        <v>57984.476190476191</v>
      </c>
      <c r="HL17" s="47">
        <v>63</v>
      </c>
      <c r="HM17" s="170">
        <v>33363</v>
      </c>
      <c r="HN17" s="11">
        <v>15</v>
      </c>
      <c r="HO17" s="15">
        <v>38396</v>
      </c>
      <c r="HP17" s="11">
        <v>33</v>
      </c>
      <c r="HQ17" s="15"/>
      <c r="HR17" s="24"/>
      <c r="HS17" s="51"/>
      <c r="HT17" s="21"/>
      <c r="HU17" s="19"/>
      <c r="HV17" s="20"/>
      <c r="HW17" s="165">
        <v>45662</v>
      </c>
      <c r="HX17" s="44">
        <v>62</v>
      </c>
      <c r="HY17" s="266">
        <v>47274</v>
      </c>
      <c r="HZ17" s="265">
        <v>53</v>
      </c>
      <c r="IA17" s="267">
        <v>48410</v>
      </c>
      <c r="IB17" s="165">
        <v>58</v>
      </c>
      <c r="IC17" s="267">
        <v>48368</v>
      </c>
      <c r="ID17" s="45">
        <v>45</v>
      </c>
      <c r="IE17" s="267">
        <v>47988</v>
      </c>
      <c r="IF17" s="45">
        <v>33</v>
      </c>
      <c r="IG17" s="267">
        <v>47728.538461538461</v>
      </c>
      <c r="IH17" s="45">
        <v>26</v>
      </c>
      <c r="II17" s="267">
        <v>45574.947368421053</v>
      </c>
      <c r="IJ17" s="45">
        <v>19</v>
      </c>
      <c r="IK17" s="19"/>
      <c r="IL17" s="43"/>
      <c r="IM17" s="19">
        <v>49159</v>
      </c>
      <c r="IN17" s="51">
        <v>7</v>
      </c>
      <c r="IO17" s="19"/>
      <c r="IP17" s="51"/>
      <c r="IQ17" s="263"/>
      <c r="IR17" s="47"/>
      <c r="IS17" s="263"/>
      <c r="IT17" s="47"/>
      <c r="IU17" s="263">
        <v>49936</v>
      </c>
      <c r="IV17" s="47">
        <v>11</v>
      </c>
      <c r="IW17" s="263">
        <v>50886</v>
      </c>
      <c r="IX17" s="47">
        <v>13</v>
      </c>
      <c r="IY17" s="263">
        <v>51723</v>
      </c>
      <c r="IZ17" s="47">
        <v>14</v>
      </c>
      <c r="JA17" s="32"/>
    </row>
    <row r="18" spans="1:261">
      <c r="A18" s="261">
        <v>15</v>
      </c>
      <c r="B18" s="345"/>
      <c r="C18" s="21"/>
      <c r="D18" s="11"/>
      <c r="E18" s="11"/>
      <c r="F18" s="11"/>
      <c r="G18" s="32"/>
      <c r="H18" s="11"/>
      <c r="I18" s="32"/>
      <c r="J18" s="11"/>
      <c r="K18" s="32"/>
      <c r="L18" s="11"/>
      <c r="M18" s="32"/>
      <c r="N18" s="11"/>
      <c r="O18" s="32"/>
      <c r="P18" s="11"/>
      <c r="Q18" s="32"/>
      <c r="R18" s="11"/>
      <c r="S18" s="32"/>
      <c r="T18" s="11"/>
      <c r="U18" s="68"/>
      <c r="V18" s="11"/>
      <c r="W18" s="15"/>
      <c r="X18" s="11"/>
      <c r="Y18" s="15"/>
      <c r="Z18" s="24"/>
      <c r="AA18" s="28"/>
      <c r="AB18" s="11"/>
      <c r="AC18" s="15"/>
      <c r="AD18" s="22"/>
      <c r="AE18" s="11"/>
      <c r="AF18" s="24"/>
      <c r="AG18" s="28"/>
      <c r="AH18" s="28"/>
      <c r="AI18" s="15"/>
      <c r="AJ18" s="28"/>
      <c r="AK18" s="15"/>
      <c r="AL18" s="28"/>
      <c r="AM18" s="15"/>
      <c r="AN18" s="28"/>
      <c r="AO18" s="15"/>
      <c r="AP18" s="28"/>
      <c r="AQ18" s="15"/>
      <c r="AR18" s="28"/>
      <c r="AS18" s="15"/>
      <c r="AT18" s="24"/>
      <c r="AU18" s="15"/>
      <c r="AV18" s="28"/>
      <c r="AW18" s="32"/>
      <c r="AX18" s="28"/>
      <c r="AY18" s="32"/>
      <c r="AZ18" s="28"/>
      <c r="BA18" s="263"/>
      <c r="BB18" s="47"/>
      <c r="BC18" s="263"/>
      <c r="BD18" s="47"/>
      <c r="BE18" s="32"/>
      <c r="BF18" s="47"/>
      <c r="BG18" s="32"/>
      <c r="BH18" s="47"/>
      <c r="BI18" s="68"/>
      <c r="BJ18" s="11"/>
      <c r="BK18" s="15"/>
      <c r="BL18" s="11"/>
      <c r="BM18" s="32"/>
      <c r="BN18" s="22"/>
      <c r="BO18" s="28"/>
      <c r="BP18" s="11"/>
      <c r="BQ18" s="15"/>
      <c r="BR18" s="11"/>
      <c r="BS18" s="32"/>
      <c r="BT18" s="24"/>
      <c r="BU18" s="264"/>
      <c r="BV18" s="265"/>
      <c r="BW18" s="40"/>
      <c r="BX18" s="44"/>
      <c r="BY18" s="40"/>
      <c r="BZ18" s="44"/>
      <c r="CA18" s="40"/>
      <c r="CB18" s="44"/>
      <c r="CC18" s="40"/>
      <c r="CD18" s="44"/>
      <c r="CE18" s="40"/>
      <c r="CF18" s="44"/>
      <c r="CG18" s="15"/>
      <c r="CH18" s="24"/>
      <c r="CI18" s="15"/>
      <c r="CJ18" s="28"/>
      <c r="CK18" s="32"/>
      <c r="CL18" s="28"/>
      <c r="CM18" s="28"/>
      <c r="CN18" s="28"/>
      <c r="CO18" s="263"/>
      <c r="CP18" s="47"/>
      <c r="CQ18" s="263"/>
      <c r="CR18" s="47"/>
      <c r="CS18" s="263"/>
      <c r="CT18" s="47"/>
      <c r="CU18" s="32"/>
      <c r="CV18" s="47"/>
      <c r="CW18" s="68"/>
      <c r="CX18" s="11"/>
      <c r="CY18" s="15"/>
      <c r="CZ18" s="11"/>
      <c r="DA18" s="15"/>
      <c r="DB18" s="24"/>
      <c r="DC18" s="28"/>
      <c r="DD18" s="11"/>
      <c r="DE18" s="15"/>
      <c r="DF18" s="22"/>
      <c r="DG18" s="28"/>
      <c r="DH18" s="24"/>
      <c r="DI18" s="264"/>
      <c r="DJ18" s="265"/>
      <c r="DK18" s="40"/>
      <c r="DL18" s="44"/>
      <c r="DM18" s="40"/>
      <c r="DN18" s="44"/>
      <c r="DO18" s="40"/>
      <c r="DP18" s="44"/>
      <c r="DQ18" s="40"/>
      <c r="DR18" s="44"/>
      <c r="DS18" s="40"/>
      <c r="DT18" s="44"/>
      <c r="DU18" s="15"/>
      <c r="DV18" s="24"/>
      <c r="DW18" s="15"/>
      <c r="DX18" s="28"/>
      <c r="DY18" s="32"/>
      <c r="DZ18" s="28"/>
      <c r="EA18" s="32"/>
      <c r="EB18" s="28"/>
      <c r="EC18" s="263"/>
      <c r="ED18" s="47"/>
      <c r="EE18" s="263"/>
      <c r="EF18" s="47"/>
      <c r="EG18" s="263"/>
      <c r="EH18" s="47"/>
      <c r="EI18" s="32"/>
      <c r="EJ18" s="47"/>
      <c r="EK18" s="68"/>
      <c r="EL18" s="11"/>
      <c r="EM18" s="15"/>
      <c r="EN18" s="11"/>
      <c r="EO18" s="32"/>
      <c r="EP18" s="22"/>
      <c r="EQ18" s="28"/>
      <c r="ER18" s="11"/>
      <c r="ES18" s="15"/>
      <c r="ET18" s="22"/>
      <c r="EU18" s="28"/>
      <c r="EV18" s="24"/>
      <c r="EW18" s="264"/>
      <c r="EX18" s="265"/>
      <c r="EY18" s="40"/>
      <c r="EZ18" s="44"/>
      <c r="FA18" s="40"/>
      <c r="FB18" s="44"/>
      <c r="FC18" s="40"/>
      <c r="FD18" s="44"/>
      <c r="FE18" s="40"/>
      <c r="FF18" s="44"/>
      <c r="FG18" s="40"/>
      <c r="FH18" s="44"/>
      <c r="FI18" s="15"/>
      <c r="FJ18" s="28"/>
      <c r="FK18" s="15"/>
      <c r="FL18" s="28"/>
      <c r="FM18" s="32"/>
      <c r="FN18" s="28"/>
      <c r="FO18" s="15"/>
      <c r="FP18" s="28"/>
      <c r="FQ18" s="15"/>
      <c r="FR18" s="47"/>
      <c r="FS18" s="32"/>
      <c r="FT18" s="47"/>
      <c r="FU18" s="32"/>
      <c r="FV18" s="47"/>
      <c r="FW18" s="32"/>
      <c r="FX18" s="47"/>
      <c r="FY18" s="68"/>
      <c r="FZ18" s="11"/>
      <c r="GA18" s="15"/>
      <c r="GB18" s="11"/>
      <c r="GC18" s="32"/>
      <c r="GD18" s="22"/>
      <c r="GE18" s="28"/>
      <c r="GF18" s="11"/>
      <c r="GG18" s="15"/>
      <c r="GH18" s="22"/>
      <c r="GI18" s="28"/>
      <c r="GJ18" s="24"/>
      <c r="GK18" s="264"/>
      <c r="GL18" s="265"/>
      <c r="GM18" s="40"/>
      <c r="GN18" s="44"/>
      <c r="GO18" s="40"/>
      <c r="GP18" s="44"/>
      <c r="GQ18" s="40"/>
      <c r="GR18" s="44"/>
      <c r="GS18" s="40"/>
      <c r="GT18" s="44"/>
      <c r="GU18" s="40"/>
      <c r="GV18" s="44"/>
      <c r="GW18" s="15"/>
      <c r="GX18" s="24"/>
      <c r="GY18" s="15"/>
      <c r="GZ18" s="28"/>
      <c r="HA18" s="32"/>
      <c r="HB18" s="28"/>
      <c r="HC18" s="32"/>
      <c r="HD18" s="28"/>
      <c r="HE18" s="263"/>
      <c r="HF18" s="47"/>
      <c r="HG18" s="263"/>
      <c r="HH18" s="47"/>
      <c r="HI18" s="263"/>
      <c r="HJ18" s="47"/>
      <c r="HK18" s="32"/>
      <c r="HL18" s="47"/>
      <c r="HM18" s="170"/>
      <c r="HN18" s="11"/>
      <c r="HO18" s="15"/>
      <c r="HP18" s="11"/>
      <c r="HQ18" s="15"/>
      <c r="HR18" s="24"/>
      <c r="HS18" s="28"/>
      <c r="HT18" s="11"/>
      <c r="HU18" s="15"/>
      <c r="HV18" s="22"/>
      <c r="HW18" s="28"/>
      <c r="HX18" s="24"/>
      <c r="HY18" s="264"/>
      <c r="HZ18" s="265"/>
      <c r="IA18" s="267"/>
      <c r="IB18" s="165"/>
      <c r="IC18" s="267"/>
      <c r="ID18" s="45"/>
      <c r="IE18" s="267"/>
      <c r="IF18" s="45"/>
      <c r="IG18" s="267"/>
      <c r="IH18" s="45"/>
      <c r="II18" s="267"/>
      <c r="IJ18" s="45"/>
      <c r="IK18" s="15"/>
      <c r="IL18" s="24"/>
      <c r="IM18" s="15"/>
      <c r="IN18" s="28"/>
      <c r="IO18" s="15"/>
      <c r="IP18" s="28"/>
      <c r="IQ18" s="263"/>
      <c r="IR18" s="47"/>
      <c r="IS18" s="263"/>
      <c r="IT18" s="47"/>
      <c r="IU18" s="263"/>
      <c r="IV18" s="47"/>
      <c r="IW18" s="263"/>
      <c r="IX18" s="47"/>
      <c r="IY18" s="263"/>
      <c r="IZ18" s="47"/>
      <c r="JA18" s="32"/>
    </row>
    <row r="19" spans="1:261" s="261" customFormat="1">
      <c r="A19" s="219">
        <v>16</v>
      </c>
      <c r="B19" s="346"/>
      <c r="C19" s="342"/>
      <c r="D19" s="103" t="s">
        <v>39</v>
      </c>
      <c r="E19" s="111">
        <f>((E22*F22)+(E23*F23)+(E24*F24)+(E25*F25)+(E26*F26)+(E27*F27)+(E28*F28)+(E29*F29))/F19</f>
        <v>77952.22698095339</v>
      </c>
      <c r="F19" s="103">
        <f>SUM(F22:F29)</f>
        <v>38012</v>
      </c>
      <c r="G19" s="113">
        <f>((G22*H22)+(G23*H23)+(G24*H24)+(G25*H25)+(G26*H26)+(G27*H27)+(G28*H28)+(G29*H29))/H19</f>
        <v>78810.571695002291</v>
      </c>
      <c r="H19" s="105">
        <f>SUM(H22:H29)</f>
        <v>36997</v>
      </c>
      <c r="I19" s="113">
        <f>((I22*J22)+(I23*J23)+(I24*J24)+(I25*J25)+(I26*J26)+(I27*J27)+(I28*J28)+(I29*J29))/J19</f>
        <v>80523.660274384136</v>
      </c>
      <c r="J19" s="103">
        <f>SUM(J22:J29)</f>
        <v>39944</v>
      </c>
      <c r="K19" s="113" t="e">
        <f t="shared" ref="K19" si="16">((K22*L22)+(K23*L23)+(K24*L24)+(K25*L25)+(K26*L26)+(K27*L27)+(K28*L28)+(K29*L29))/L19</f>
        <v>#DIV/0!</v>
      </c>
      <c r="L19" s="103">
        <f t="shared" ref="L19" si="17">SUM(L22:L29)</f>
        <v>0</v>
      </c>
      <c r="M19" s="113" t="e">
        <f t="shared" ref="M19" si="18">((M22*N22)+(M23*N23)+(M24*N24)+(M25*N25)+(M26*N26)+(M27*N27)+(M28*N28)+(M29*N29))/N19</f>
        <v>#DIV/0!</v>
      </c>
      <c r="N19" s="103">
        <f t="shared" ref="N19" si="19">SUM(N22:N29)</f>
        <v>0</v>
      </c>
      <c r="O19" s="113">
        <f t="shared" ref="O19" si="20">((O22*P22)+(O23*P23)+(O24*P24)+(O25*P25)+(O26*P26)+(O27*P27)+(O28*P28)+(O29*P29))/P19</f>
        <v>83402.315589184378</v>
      </c>
      <c r="P19" s="103">
        <f t="shared" ref="P19:T19" si="21">SUM(P22:P29)</f>
        <v>44935</v>
      </c>
      <c r="Q19" s="113" t="e">
        <f t="shared" ref="Q19" si="22">((Q22*R22)+(Q23*R23)+(Q24*R24)+(Q25*R25)+(Q26*R26)+(Q27*R27)+(Q28*R28)+(Q29*R29))/R19</f>
        <v>#DIV/0!</v>
      </c>
      <c r="R19" s="103">
        <f t="shared" si="21"/>
        <v>0</v>
      </c>
      <c r="S19" s="113">
        <f t="shared" ref="S19" si="23">((S22*T22)+(S23*T23)+(S24*T24)+(S25*T25)+(S26*T26)+(S27*T27)+(S28*T28)+(S29*T29))/T19</f>
        <v>89787.817245854356</v>
      </c>
      <c r="T19" s="103">
        <f t="shared" si="21"/>
        <v>34675</v>
      </c>
      <c r="U19" s="114">
        <f>((U22*V22)+(U23*V23)+(U24*V24)+(U25*V25)+(U26*V26)+(U27*V27)+(U28*V28)+(U29*V29))/V19</f>
        <v>55228.473089211111</v>
      </c>
      <c r="V19" s="105">
        <f>SUM(V22:V29)</f>
        <v>24414</v>
      </c>
      <c r="W19" s="111">
        <f>((W22*X22)+(W23*X23)+(W24*X24)+(W25*X25)+(W26*X26)+(W27*X27)+(W28*X28)+(W29*X29))/X19</f>
        <v>56347.76257882436</v>
      </c>
      <c r="X19" s="105">
        <f>SUM(X22:X29)</f>
        <v>22677</v>
      </c>
      <c r="Y19" s="111">
        <f>((Y22*Z22)+(Y23*Z23)+(Y24*Z24)+(Y25*Z25)+(Y26*Z26)+(Y27*Z27)+(Y28*Z28)+(Y29*Z29))/Z19</f>
        <v>59381.19019151602</v>
      </c>
      <c r="Z19" s="105">
        <f>SUM(Z22:Z29)</f>
        <v>27935</v>
      </c>
      <c r="AA19" s="111">
        <f>((AA22*AB22)+(AA23*AB23)+(AA24*AB24)+(AA25*AB25)+(AA26*AB26)+(AA27*AB27)+(AA28*AB28)+(AA29*AB29))/AB19</f>
        <v>61089.850930740824</v>
      </c>
      <c r="AB19" s="105">
        <f>SUM(AB22:AB29)</f>
        <v>26538</v>
      </c>
      <c r="AC19" s="111">
        <f>((AC22*AD22)+(AC23*AD23)+(AC24*AD24)+(AC25*AD25)+(AC26*AD26)+(AC27*AD27)+(AC28*AD28)+(AC29*AD29))/AD19</f>
        <v>63730.729930496818</v>
      </c>
      <c r="AD19" s="105">
        <f>SUM(AD22:AD29)</f>
        <v>27193</v>
      </c>
      <c r="AE19" s="111">
        <f>((AE22*AF22)+(AE23*AF23)+(AE24*AF24)+(AE25*AF25)+(AE26*AF26)+(AE27*AF27)+(AE28*AF28)+(AE29*AF29))/AF19</f>
        <v>65573.224339876746</v>
      </c>
      <c r="AF19" s="105">
        <f>SUM(AF22:AF29)</f>
        <v>24503</v>
      </c>
      <c r="AG19" s="111">
        <f>((AG22*AH22)+(AG23*AH23)+(AG24*AH24)+(AG25*AH25)+(AG26*AH26)+(AG27*AH27)+(AG28*AH28)+(AG29*AH29))/AH19</f>
        <v>69087.13770095208</v>
      </c>
      <c r="AH19" s="105">
        <f>SUM(AH22:AH29)</f>
        <v>25628</v>
      </c>
      <c r="AI19" s="111">
        <f>((AI22*AJ22)+(AI23*AJ23)+(AI24*AJ24)+(AI25*AJ25)+(AI26*AJ26)+(AI27*AJ27)+(AI28*AJ28)+(AI29*AJ29))/AJ19</f>
        <v>72404.280856178986</v>
      </c>
      <c r="AJ19" s="105">
        <f>SUM(AJ22:AJ29)</f>
        <v>25789</v>
      </c>
      <c r="AK19" s="111">
        <f>((AK22*AL22)+(AK23*AL23)+(AK24*AL24)+(AK25*AL25)+(AK26*AL26)+(AK27*AL27)+(AK28*AL28)+(AK29*AL29))/AL19</f>
        <v>75325.49443988358</v>
      </c>
      <c r="AL19" s="105">
        <f>SUM(AL22:AL29)</f>
        <v>26798</v>
      </c>
      <c r="AM19" s="111">
        <f>((AM22*AN22)+(AM23*AN23)+(AM24*AN24)+(AM25*AN25)+(AM26*AN26)+(AM27*AN27)+(AM28*AN28)+(AM29*AN29))/AN19</f>
        <v>78315.123389211993</v>
      </c>
      <c r="AN19" s="105">
        <f>SUM(AN22:AN29)</f>
        <v>26307</v>
      </c>
      <c r="AO19" s="111">
        <f>((AO22*AP22)+(AO23*AP23)+(AO24*AP24)+(AO25*AP25)+(AO26*AP26)+(AO27*AP27)+(AO28*AP28)+(AO29*AP29))/AP19</f>
        <v>76271.290801752053</v>
      </c>
      <c r="AP19" s="105">
        <f>SUM(AP22:AP29)</f>
        <v>5251</v>
      </c>
      <c r="AQ19" s="111">
        <f>((AQ22*AR22)+(AQ23*AR23)+(AQ24*AR24)+(AQ25*AR25)+(AQ26*AR26)+(AQ27*AR27)+(AQ28*AR28)+(AQ29*AR29))/AR19</f>
        <v>81447.700145560404</v>
      </c>
      <c r="AR19" s="105">
        <f>SUM(AR22:AR29)</f>
        <v>11679</v>
      </c>
      <c r="AS19" s="111">
        <f>((AS22*AT22)+(AS23*AT23)+(AS24*AT24)+(AS25*AT25)+(AS26*AT26)+(AS27*AT27)+(AS28*AT28)+(AS29*AT29))/AT19</f>
        <v>80524.022246941051</v>
      </c>
      <c r="AT19" s="168">
        <f>SUM(AT22:AT29)</f>
        <v>5394</v>
      </c>
      <c r="AU19" s="111">
        <f>((AU22*AV22)+(AU23*AV23)+(AU24*AV24)+(AU25*AV25)+(AU26*AV26)+(AU27*AV27)+(AU28*AV28)+(AU29*AV29))/AV19</f>
        <v>86811.099161502003</v>
      </c>
      <c r="AV19" s="186">
        <f>SUM(AV22:AV29)</f>
        <v>13715</v>
      </c>
      <c r="AW19" s="111">
        <f>((AW22*AX22)+(AW23*AX23)+(AW24*AX24)+(AW25*AX25)+(AW26*AX26)+(AW27*AX27)+(AW28*AX28)+(AW29*AX29))/AX19</f>
        <v>89621.659716758455</v>
      </c>
      <c r="AX19" s="186">
        <f>SUM(AX22:AX29)</f>
        <v>12710</v>
      </c>
      <c r="AY19" s="113">
        <f>((AY22*AZ22)+(AY23*AZ23)+(AY24*AZ24)+(AY25*AZ25)+(AY26*AZ26)+(AY27*AZ27)+(AY28*AZ28)+(AY29*AZ29))/AZ19</f>
        <v>93448.652246136073</v>
      </c>
      <c r="AZ19" s="186">
        <f>SUM(AZ22:AZ29)</f>
        <v>13846</v>
      </c>
      <c r="BA19" s="113">
        <f>((BA22*BB22)+(BA23*BB23)+(BA24*BB24)+(BA25*BB25)+(BA26*BB26)+(BA27*BB27)+(BA28*BB28)+(BA29*BB29))/BB19</f>
        <v>94728.21528851107</v>
      </c>
      <c r="BB19" s="186">
        <f>SUM(BB22:BB29)</f>
        <v>15528</v>
      </c>
      <c r="BC19" s="113">
        <f>((BC22*BD22)+(BC23*BD23)+(BC24*BD24)+(BC25*BD25)+(BC26*BD26)+(BC27*BD27)+(BC28*BD28)+(BC29*BD29))/BD19</f>
        <v>93973.717982873452</v>
      </c>
      <c r="BD19" s="186">
        <f>SUM(BD22:BD29)</f>
        <v>15765</v>
      </c>
      <c r="BE19" s="113">
        <f>((BE22*BF22)+(BE23*BF23)+(BE24*BF24)+(BE25*BF25)+(BE26*BF26)+(BE27*BF27)+(BE28*BF28)+(BE29*BF29))/BF19</f>
        <v>95651.745385989285</v>
      </c>
      <c r="BF19" s="186">
        <f>SUM(BF22:BF29)</f>
        <v>15117</v>
      </c>
      <c r="BG19" s="113">
        <f>((BG22*BH22)+(BG23*BH23)+(BG24*BH24)+(BG25*BH25)+(BG26*BH26)+(BG27*BH27)+(BG28*BH28)+(BG29*BH29))/BH19</f>
        <v>97606.191757170702</v>
      </c>
      <c r="BH19" s="186">
        <f>SUM(BH22:BH29)</f>
        <v>17955</v>
      </c>
      <c r="BI19" s="114">
        <f>((BI22*BJ22)+(BI23*BJ23)+(BI24*BJ24)+(BI25*BJ25)+(BI26*BJ26)+(BI27*BJ27)+(BI28*BJ28)+(BI29*BJ29))/BJ19</f>
        <v>49583.927630157705</v>
      </c>
      <c r="BJ19" s="105">
        <f>SUM(BJ22:BJ29)</f>
        <v>4629</v>
      </c>
      <c r="BK19" s="111">
        <f>((BK22*BL22)+(BK23*BL23)+(BK24*BL24)+(BK25*BL25)+(BK26*BL26)+(BK27*BL27)+(BK28*BL28)+(BK29*BL29))/BL19</f>
        <v>51118.735614702156</v>
      </c>
      <c r="BL19" s="105">
        <f>SUM(BL22:BL29)</f>
        <v>3945</v>
      </c>
      <c r="BM19" s="111">
        <f>((BM22*BN22)+(BM23*BN23)+(BM24*BN24)+(BM25*BN25)+(BM26*BN26)+(BM27*BN27)+(BM28*BN28)+(BM29*BN29))/BN19</f>
        <v>52146.299129353232</v>
      </c>
      <c r="BN19" s="105">
        <f>SUM(BN22:BN29)</f>
        <v>3216</v>
      </c>
      <c r="BO19" s="111">
        <f>((BO22*BP22)+(BO23*BP23)+(BO24*BP24)+(BO25*BP25)+(BO26*BP26)+(BO27*BP27)+(BO28*BP28)+(BO29*BP29))/BP19</f>
        <v>55224.508750899062</v>
      </c>
      <c r="BP19" s="105">
        <f>SUM(BP22:BP29)</f>
        <v>4171</v>
      </c>
      <c r="BQ19" s="111">
        <f>((BQ22*BR22)+(BQ23*BR23)+(BQ24*BR24)+(BQ25*BR25)+(BQ26*BR26)+(BQ27*BR27)+(BQ28*BR28)+(BQ29*BR29))/BR19</f>
        <v>55560.735966057444</v>
      </c>
      <c r="BR19" s="105">
        <f>SUM(BR22:BR29)</f>
        <v>6128</v>
      </c>
      <c r="BS19" s="111">
        <f>((BS22*BT22)+(BS23*BT23)+(BS24*BT24)+(BS25*BT25)+(BS26*BT26)+(BS27*BT27)+(BS28*BT28)+(BS29*BT29))/BT19</f>
        <v>59625.967289719629</v>
      </c>
      <c r="BT19" s="105">
        <f>SUM(BT22:BT29)</f>
        <v>5778</v>
      </c>
      <c r="BU19" s="111">
        <f>((BU22*BV22)+(BU23*BV23)+(BU24*BV24)+(BU25*BV25)+(BU26*BV26)+(BU27*BV27)+(BU28*BV28)+(BU29*BV29))/BV19</f>
        <v>61687.74488875526</v>
      </c>
      <c r="BV19" s="105">
        <f>SUM(BV22:BV29)</f>
        <v>6652</v>
      </c>
      <c r="BW19" s="111">
        <f>((BW22*BX22)+(BW23*BX23)+(BW24*BX24)+(BW25*BX25)+(BW26*BX26)+(BW27*BX27)+(BW28*BX28)+(BW29*BX29))/BX19</f>
        <v>63210.02692507804</v>
      </c>
      <c r="BX19" s="105">
        <f>SUM(BX22:BX29)</f>
        <v>7688</v>
      </c>
      <c r="BY19" s="111">
        <f>((BY22*BZ22)+(BY23*BZ23)+(BY24*BZ24)+(BY25*BZ25)+(BY26*BZ26)+(BY27*BZ27)+(BY28*BZ28)+(BY29*BZ29))/BZ19</f>
        <v>66234.678388050408</v>
      </c>
      <c r="BZ19" s="105">
        <f>SUM(BZ22:BZ29)</f>
        <v>6427</v>
      </c>
      <c r="CA19" s="111">
        <f>((CA22*CB22)+(CA23*CB23)+(CA24*CB24)+(CA25*CB25)+(CA26*CB26)+(CA27*CB27)+(CA28*CB28)+(CA29*CB29))/CB19</f>
        <v>68933.232038236194</v>
      </c>
      <c r="CB19" s="105">
        <f>SUM(CB22:CB29)</f>
        <v>6486</v>
      </c>
      <c r="CC19" s="111">
        <f>((CC22*CD22)+(CC23*CD23)+(CC24*CD24)+(CC25*CD25)+(CC26*CD26)+(CC27*CD27)+(CC28*CD28)+(CC29*CD29))/CD19</f>
        <v>68167.834545454549</v>
      </c>
      <c r="CD19" s="105">
        <f>SUM(CD22:CD29)</f>
        <v>3300</v>
      </c>
      <c r="CE19" s="111">
        <f>((CE22*CF22)+(CE23*CF23)+(CE24*CF24)+(CE25*CF25)+(CE26*CF26)+(CE27*CF27)+(CE28*CF28)+(CE29*CF29))/CF19</f>
        <v>74346.710446026438</v>
      </c>
      <c r="CF19" s="105">
        <f>SUM(CF22:CF29)</f>
        <v>6883</v>
      </c>
      <c r="CG19" s="111">
        <f>((CG22*CH22)+(CG23*CH23)+(CG24*CH24)+(CG25*CH25)+(CG26*CH26)+(CG27*CH27)+(CG28*CH28)+(CG29*CH29))/CH19</f>
        <v>78670.970532319392</v>
      </c>
      <c r="CH19" s="168">
        <f>SUM(CH22:CH29)</f>
        <v>3156</v>
      </c>
      <c r="CI19" s="111">
        <f>((CI22*CJ22)+(CI23*CJ23)+(CI24*CJ24)+(CI25*CJ25)+(CI26*CJ26)+(CI27*CJ27)+(CI28*CJ28)+(CI29*CJ29))/CJ19</f>
        <v>78030.760891590675</v>
      </c>
      <c r="CJ19" s="186">
        <f>SUM(CJ22:CJ29)</f>
        <v>7896</v>
      </c>
      <c r="CK19" s="111">
        <f>((CK22*CL22)+(CK23*CL23)+(CK24*CL24)+(CK25*CL25)+(CK26*CL26)+(CK27*CL27)+(CK28*CL28)+(CK29*CL29))/CL19</f>
        <v>78835.554565997605</v>
      </c>
      <c r="CL19" s="186">
        <f>SUM(CL22:CL29)</f>
        <v>7523</v>
      </c>
      <c r="CM19" s="111">
        <f>((CM22*CN22)+(CM23*CN23)+(CM24*CN24)+(CM25*CN25)+(CM26*CN26)+(CM27*CN27)+(CM28*CN28)+(CM29*CN29))/CN19</f>
        <v>82486.932273262661</v>
      </c>
      <c r="CN19" s="186">
        <f>SUM(CN22:CN29)</f>
        <v>8490</v>
      </c>
      <c r="CO19" s="111">
        <f>((CO22*CP22)+(CO23*CP23)+(CO24*CP24)+(CO25*CP25)+(CO26*CP26)+(CO27*CP27)+(CO28*CP28)+(CO29*CP29))/CP19</f>
        <v>83518.864166873609</v>
      </c>
      <c r="CP19" s="186">
        <f>SUM(CP22:CP29)</f>
        <v>8054</v>
      </c>
      <c r="CQ19" s="113">
        <f>((CQ22*CR22)+(CQ23*CR23)+(CQ24*CR24)+(CQ25*CR25)+(CQ26*CR26)+(CQ27*CR27)+(CQ28*CR28)+(CQ29*CR29))/CR19</f>
        <v>83599.981054365737</v>
      </c>
      <c r="CR19" s="186">
        <f>SUM(CR22:CR29)</f>
        <v>7284</v>
      </c>
      <c r="CS19" s="113">
        <f>((CS22*CT22)+(CS23*CT23)+(CS24*CT24)+(CS25*CT25)+(CS26*CT26)+(CS27*CT27)+(CS28*CT28)+(CS29*CT29))/CT19</f>
        <v>84064.789704708703</v>
      </c>
      <c r="CT19" s="186">
        <f>SUM(CT22:CT29)</f>
        <v>7518</v>
      </c>
      <c r="CU19" s="113">
        <f>((CU22*CV22)+(CU23*CV23)+(CU24*CV24)+(CU25*CV25)+(CU26*CV26)+(CU27*CV27)+(CU28*CV28)+(CU29*CV29))/CV19</f>
        <v>83330.68743718593</v>
      </c>
      <c r="CV19" s="186">
        <f>SUM(CV22:CV29)</f>
        <v>6965</v>
      </c>
      <c r="CW19" s="114">
        <f>((CW22*CX22)+(CW23*CX23)+(CW24*CX24)+(CW25*CX25)+(CW26*CX26)+(CW27*CX27)+(CW28*CX28)+(CW29*CX29))/CX19</f>
        <v>47117.566491688536</v>
      </c>
      <c r="CX19" s="105">
        <f>SUM(CX22:CX29)</f>
        <v>6858</v>
      </c>
      <c r="CY19" s="111">
        <f>((CY22*CZ22)+(CY23*CZ23)+(CY24*CZ24)+(CY25*CZ25)+(CY26*CZ26)+(CY27*CZ27)+(CY28*CZ28)+(CY29*CZ29))/CZ19</f>
        <v>47080.196986402058</v>
      </c>
      <c r="CZ19" s="105">
        <f>SUM(CZ22:CZ29)</f>
        <v>8163</v>
      </c>
      <c r="DA19" s="111">
        <f>((DA22*DB22)+(DA23*DB23)+(DA24*DB24)+(DA25*DB25)+(DA26*DB26)+(DA27*DB27)+(DA28*DB28)+(DA29*DB29))/DB19</f>
        <v>47771.132379750386</v>
      </c>
      <c r="DB19" s="105">
        <f>SUM(DB22:DB29)</f>
        <v>7131</v>
      </c>
      <c r="DC19" s="111">
        <f>((DC22*DD22)+(DC23*DD23)+(DC24*DD24)+(DC25*DD25)+(DC26*DD26)+(DC27*DD27)+(DC28*DD28)+(DC29*DD29))/DD19</f>
        <v>48911.674421350966</v>
      </c>
      <c r="DD19" s="105">
        <f>SUM(DD22:DD29)</f>
        <v>8468</v>
      </c>
      <c r="DE19" s="111">
        <f>((DE22*DF22)+(DE23*DF23)+(DE24*DF24)+(DE25*DF25)+(DE26*DF26)+(DE27*DF27)+(DE28*DF28)+(DE29*DF29))/DF19</f>
        <v>51600.376519624871</v>
      </c>
      <c r="DF19" s="105">
        <f>SUM(DF22:DF29)</f>
        <v>8637</v>
      </c>
      <c r="DG19" s="111">
        <f>((DG22*DH22)+(DG23*DH23)+(DG24*DH24)+(DG25*DH25)+(DG26*DH26)+(DG27*DH27)+(DG28*DH28)+(DG29*DH29))/DH19</f>
        <v>53549.217035663649</v>
      </c>
      <c r="DH19" s="105">
        <f>SUM(DH22:DH29)</f>
        <v>9169</v>
      </c>
      <c r="DI19" s="111">
        <f>((DI22*DJ22)+(DI23*DJ23)+(DI24*DJ24)+(DI25*DJ25)+(DI26*DJ26)+(DI27*DJ27)+(DI28*DJ28)+(DI29*DJ29))/DJ19</f>
        <v>54223.335243188187</v>
      </c>
      <c r="DJ19" s="105">
        <f>SUM(DJ22:DJ29)</f>
        <v>7854</v>
      </c>
      <c r="DK19" s="111">
        <f>((DK22*DL22)+(DK23*DL23)+(DK24*DL24)+(DK25*DL25)+(DK26*DL26)+(DK27*DL27)+(DK28*DL28)+(DK29*DL29))/DL19</f>
        <v>56096.977692623514</v>
      </c>
      <c r="DL19" s="105">
        <f>SUM(DL22:DL29)</f>
        <v>7307</v>
      </c>
      <c r="DM19" s="111">
        <f>((DM22*DN22)+(DM23*DN23)+(DM24*DN24)+(DM25*DN25)+(DM26*DN26)+(DM27*DN27)+(DM28*DN28)+(DM29*DN29))/DN19</f>
        <v>57674.224069478907</v>
      </c>
      <c r="DN19" s="105">
        <f>SUM(DN22:DN29)</f>
        <v>8060</v>
      </c>
      <c r="DO19" s="111">
        <f>((DO22*DP22)+(DO23*DP23)+(DO24*DP24)+(DO25*DP25)+(DO26*DP26)+(DO27*DP27)+(DO28*DP28)+(DO29*DP29))/DP19</f>
        <v>59272.634011554888</v>
      </c>
      <c r="DP19" s="105">
        <f>SUM(DP22:DP29)</f>
        <v>7962</v>
      </c>
      <c r="DQ19" s="111">
        <f>((DQ22*DR22)+(DQ23*DR23)+(DQ24*DR24)+(DQ25*DR25)+(DQ26*DR26)+(DQ27*DR27)+(DQ28*DR28)+(DQ29*DR29))/DR19</f>
        <v>59017.309898762658</v>
      </c>
      <c r="DR19" s="105">
        <f>SUM(DR22:DR29)</f>
        <v>5334</v>
      </c>
      <c r="DS19" s="111">
        <f>((DS22*DT22)+(DS23*DT23)+(DS24*DT24)+(DS25*DT25)+(DS26*DT26)+(DS27*DT27)+(DS28*DT28)+(DS29*DT29))/DT19</f>
        <v>60857.299312208306</v>
      </c>
      <c r="DT19" s="105">
        <f>SUM(DT22:DT29)</f>
        <v>8142</v>
      </c>
      <c r="DU19" s="111">
        <f>((DU22*DV22)+(DU23*DV23)+(DU24*DV24)+(DU25*DV25)+(DU26*DV26)+(DU27*DV27)+(DU28*DV28)+(DU29*DV29))/DV19</f>
        <v>61178.267755842979</v>
      </c>
      <c r="DV19" s="105">
        <f>SUM(DV22:DV29)</f>
        <v>4407</v>
      </c>
      <c r="DW19" s="111">
        <f>((DW22*DX22)+(DW23*DX23)+(DW24*DX24)+(DW25*DX25)+(DW26*DX26)+(DW27*DX27)+(DW28*DX28)+(DW29*DX29))/DX19</f>
        <v>64295.132999511479</v>
      </c>
      <c r="DX19" s="103">
        <f>SUM(DX22:DX29)</f>
        <v>8188</v>
      </c>
      <c r="DY19" s="113">
        <f>((DY22*DZ22)+(DY23*DZ23)+(DY24*DZ24)+(DY25*DZ25)+(DY26*DZ26)+(DY27*DZ27)+(DY28*DZ28)+(DY29*DZ29))/DZ19</f>
        <v>64443.255944055942</v>
      </c>
      <c r="DZ19" s="103">
        <f>SUM(DZ22:DZ29)</f>
        <v>8580</v>
      </c>
      <c r="EA19" s="113">
        <f>((EA22*EB22)+(EA23*EB23)+(EA24*EB24)+(EA25*EB25)+(EA26*EB26)+(EA27*EB27)+(EA28*EB28)+(EA29*EB29))/EB19</f>
        <v>66841.401531466865</v>
      </c>
      <c r="EB19" s="103">
        <f>SUM(EB22:EB29)</f>
        <v>8358</v>
      </c>
      <c r="EC19" s="113">
        <f>((EC22*ED22)+(EC23*ED23)+(EC24*ED24)+(EC25*ED25)+(EC26*ED26)+(EC27*ED27)+(EC28*ED28)+(EC29*ED29))/ED19</f>
        <v>69106.876745921734</v>
      </c>
      <c r="ED19" s="103">
        <f>SUM(ED22:ED29)</f>
        <v>9379</v>
      </c>
      <c r="EE19" s="113">
        <f>((EE22*EF22)+(EE23*EF23)+(EE24*EF24)+(EE25*EF25)+(EE26*EF26)+(EE27*EF27)+(EE28*EF28)+(EE29*EF29))/EF19</f>
        <v>69680.615738013905</v>
      </c>
      <c r="EF19" s="103">
        <f>SUM(EF22:EF29)</f>
        <v>8489</v>
      </c>
      <c r="EG19" s="113">
        <f>((EG22*EH22)+(EG23*EH23)+(EG24*EH24)+(EG25*EH25)+(EG26*EH26)+(EG27*EH27)+(EG28*EH28)+(EG29*EH29))/EH19</f>
        <v>70010.448610605512</v>
      </c>
      <c r="EH19" s="103">
        <f>SUM(EH22:EH29)</f>
        <v>8241</v>
      </c>
      <c r="EI19" s="113">
        <f>((EI22*EJ22)+(EI23*EJ23)+(EI24*EJ24)+(EI25*EJ25)+(EI26*EJ26)+(EI27*EJ27)+(EI28*EJ28)+(EI29*EJ29))/EJ19</f>
        <v>71506.93887058289</v>
      </c>
      <c r="EJ19" s="103">
        <f>SUM(EJ22:EJ29)</f>
        <v>8801</v>
      </c>
      <c r="EK19" s="114">
        <f>((EK22*EL22)+(EK23*EL23)+(EK24*EL24)+(EK25*EL25)+(EK26*EL26)+(EK27*EL27)+(EK28*EL28)+(EK29*EL29))/EL19</f>
        <v>44886.623882820255</v>
      </c>
      <c r="EL19" s="105">
        <f>SUM(EL22:EL29)</f>
        <v>4028</v>
      </c>
      <c r="EM19" s="111">
        <f>((EM22*EN22)+(EM23*EN23)+(EM24*EN24)+(EM25*EN25)+(EM26*EN26)+(EM27*EN27)+(EM28*EN28)+(EM29*EN29))/EN19</f>
        <v>46504.326148744673</v>
      </c>
      <c r="EN19" s="105">
        <f>SUM(EN22:EN29)</f>
        <v>4222</v>
      </c>
      <c r="EO19" s="111">
        <f>((EO22*EP22)+(EO23*EP23)+(EO24*EP24)+(EO25*EP25)+(EO26*EP26)+(EO27*EP27)+(EO28*EP28)+(EO29*EP29))/EP19</f>
        <v>48752.353452325035</v>
      </c>
      <c r="EP19" s="105">
        <f>SUM(EP22:EP29)</f>
        <v>4258</v>
      </c>
      <c r="EQ19" s="111">
        <f>((EQ22*ER22)+(EQ23*ER23)+(EQ24*ER24)+(EQ25*ER25)+(EQ26*ER26)+(EQ27*ER27)+(EQ28*ER28)+(EQ29*ER29))/ER19</f>
        <v>50517.138583369997</v>
      </c>
      <c r="ER19" s="105">
        <f>SUM(ER22:ER29)</f>
        <v>4546</v>
      </c>
      <c r="ES19" s="111">
        <f>((ES22*ET22)+(ES23*ET23)+(ES24*ET24)+(ES25*ET25)+(ES26*ET26)+(ES27*ET27)+(ES28*ET28)+(ES29*ET29))/ET19</f>
        <v>48611.687484692629</v>
      </c>
      <c r="ET19" s="105">
        <f>SUM(ET22:ET29)</f>
        <v>4083</v>
      </c>
      <c r="EU19" s="111">
        <f>((EU22*EV22)+(EU23*EV23)+(EU24*EV24)+(EU25*EV25)+(EU26*EV26)+(EU27*EV27)+(EU28*EV28)+(EU29*EV29))/EV19</f>
        <v>53015.645631067964</v>
      </c>
      <c r="EV19" s="105">
        <f>SUM(EV22:EV29)</f>
        <v>4738</v>
      </c>
      <c r="EW19" s="111">
        <f>((EW22*EX22)+(EW23*EX23)+(EW24*EX24)+(EW25*EX25)+(EW26*EX26)+(EW27*EX27)+(EW28*EX28)+(EW29*EX29))/EX19</f>
        <v>52667.981094527364</v>
      </c>
      <c r="EX19" s="105">
        <f>SUM(EX22:EX29)</f>
        <v>5025</v>
      </c>
      <c r="EY19" s="111">
        <f>((EY22*EZ22)+(EY23*EZ23)+(EY24*EZ24)+(EY25*EZ25)+(EY26*EZ26)+(EY27*EZ27)+(EY28*EZ28)+(EY29*EZ29))/EZ19</f>
        <v>54034.831554878052</v>
      </c>
      <c r="EZ19" s="105">
        <f>SUM(EZ22:EZ29)</f>
        <v>5248</v>
      </c>
      <c r="FA19" s="111">
        <f>((FA22*FB22)+(FA23*FB23)+(FA24*FB24)+(FA25*FB25)+(FA26*FB26)+(FA27*FB27)+(FA28*FB28)+(FA29*FB29))/FB19</f>
        <v>56289.116141356259</v>
      </c>
      <c r="FB19" s="105">
        <f>SUM(FB22:FB29)</f>
        <v>5235</v>
      </c>
      <c r="FC19" s="111">
        <f>((FC22*FD22)+(FC23*FD23)+(FC24*FD24)+(FC25*FD25)+(FC26*FD26)+(FC27*FD27)+(FC28*FD28)+(FC29*FD29))/FD19</f>
        <v>58193.742472266247</v>
      </c>
      <c r="FD19" s="105">
        <f>SUM(FD22:FD29)</f>
        <v>5048</v>
      </c>
      <c r="FE19" s="111">
        <f>((FE22*FF22)+(FE23*FF23)+(FE24*FF24)+(FE25*FF25)+(FE26*FF26)+(FE27*FF27)+(FE28*FF28)+(FE29*FF29))/FF19</f>
        <v>58504.698798710815</v>
      </c>
      <c r="FF19" s="105">
        <f>SUM(FF22:FF29)</f>
        <v>3413</v>
      </c>
      <c r="FG19" s="111">
        <f>((FG22*FH22)+(FG23*FH23)+(FG24*FH24)+(FG25*FH25)+(FG26*FH26)+(FG27*FH27)+(FG28*FH28)+(FG29*FH29))/FH19</f>
        <v>59791.654254254252</v>
      </c>
      <c r="FH19" s="105">
        <f>SUM(FH22:FH29)</f>
        <v>4995</v>
      </c>
      <c r="FI19" s="111">
        <f>((FI22*FJ22)+(FI23*FJ23)+(FI24*FJ24)+(FI25*FJ25)+(FI26*FJ26)+(FI27*FJ27)+(FI28*FJ28)+(FI29*FJ29))/FJ19</f>
        <v>56705.209564750134</v>
      </c>
      <c r="FJ19" s="103">
        <f>SUM(FJ22:FJ29)</f>
        <v>1861</v>
      </c>
      <c r="FK19" s="111">
        <f>((FK22*FL22)+(FK23*FL23)+(FK24*FL24)+(FK25*FL25)+(FK26*FL26)+(FK27*FL27)+(FK28*FL28)+(FK29*FL29))/FL19</f>
        <v>60858.432065217392</v>
      </c>
      <c r="FL19" s="103">
        <f>SUM(FL22:FL29)</f>
        <v>4048</v>
      </c>
      <c r="FM19" s="111">
        <f>((FM22*FN22)+(FM23*FN23)+(FM24*FN24)+(FM25*FN25)+(FM26*FN26)+(FM27*FN27)+(FM28*FN28)+(FM29*FN29))/FN19</f>
        <v>62917.78094326071</v>
      </c>
      <c r="FN19" s="157">
        <f>SUM(FN22:FN29)</f>
        <v>4177</v>
      </c>
      <c r="FO19" s="111">
        <f>((FO22*FP22)+(FO23*FP23)+(FO24*FP24)+(FO25*FP25)+(FO26*FP26)+(FO27*FP27)+(FO28*FP28)+(FO29*FP29))/FP19</f>
        <v>64766.648820754715</v>
      </c>
      <c r="FP19" s="157">
        <f>SUM(FP22:FP29)</f>
        <v>4240</v>
      </c>
      <c r="FQ19" s="111">
        <f>((FQ22*FR22)+(FQ23*FR23)+(FQ24*FR24)+(FQ25*FR25)+(FQ26*FR26)+(FQ27*FR27)+(FQ28*FR28)+(FQ29*FR29))/FR19</f>
        <v>67435.164068692204</v>
      </c>
      <c r="FR19" s="103">
        <f>SUM(FR22:FR29)</f>
        <v>3785</v>
      </c>
      <c r="FS19" s="111">
        <f>((FS22*FT22)+(FS23*FT23)+(FS24*FT24)+(FS25*FT25)+(FS26*FT26)+(FS27*FT27)+(FS28*FT28)+(FS29*FT29))/FT19</f>
        <v>67504.039748953976</v>
      </c>
      <c r="FT19" s="103">
        <f>SUM(FT22:FT29)</f>
        <v>3824</v>
      </c>
      <c r="FU19" s="111">
        <f>((FU22*FV22)+(FU23*FV23)+(FU24*FV24)+(FU25*FV25)+(FU26*FV26)+(FU27*FV27)+(FU28*FV28)+(FU29*FV29))/FV19</f>
        <v>66018.551152332773</v>
      </c>
      <c r="FV19" s="103">
        <f>SUM(FV22:FV29)</f>
        <v>3558</v>
      </c>
      <c r="FW19" s="111">
        <f>((FW22*FX22)+(FW23*FX23)+(FW24*FX24)+(FW25*FX25)+(FW26*FX26)+(FW27*FX27)+(FW28*FX28)+(FW29*FX29))/FX19</f>
        <v>66656.157697841729</v>
      </c>
      <c r="FX19" s="103">
        <f>SUM(FX22:FX29)</f>
        <v>3475</v>
      </c>
      <c r="FY19" s="114">
        <f>((FY22*FZ22)+(FY23*FZ23)+(FY24*FZ24)+(FY25*FZ25)+(FY26*FZ26)+(FY27*FZ27)+(FY28*FZ28)+(FY29*FZ29))/FZ19</f>
        <v>41422.649169791111</v>
      </c>
      <c r="FZ19" s="105">
        <f>SUM(FZ22:FZ29)</f>
        <v>1867</v>
      </c>
      <c r="GA19" s="111">
        <f>((GA22*GB22)+(GA23*GB23)+(GA24*GB24)+(GA25*GB25)+(GA26*GB26)+(GA27*GB27)+(GA28*GB28)+(GA29*GB29))/GB19</f>
        <v>41976.862778730705</v>
      </c>
      <c r="GB19" s="105">
        <f>SUM(GB22:GB29)</f>
        <v>1749</v>
      </c>
      <c r="GC19" s="111">
        <f>((GC22*GD22)+(GC23*GD23)+(GC24*GD24)+(GC25*GD25)+(GC26*GD26)+(GC27*GD27)+(GC28*GD28)+(GC29*GD29))/GD19</f>
        <v>44119.333185251002</v>
      </c>
      <c r="GD19" s="105">
        <f>SUM(GD22:GD29)</f>
        <v>2251</v>
      </c>
      <c r="GE19" s="111">
        <f>((GE22*GF22)+(GE23*GF23)+(GE24*GF24)+(GE25*GF25)+(GE26*GF26)+(GE27*GF27)+(GE28*GF28)+(GE29*GF29))/GF19</f>
        <v>43795.840525328327</v>
      </c>
      <c r="GF19" s="105">
        <f>SUM(GF22:GF29)</f>
        <v>2132</v>
      </c>
      <c r="GG19" s="111">
        <f>((GG22*GH22)+(GG23*GH23)+(GG24*GH24)+(GG25*GH25)+(GG26*GH26)+(GG27*GH27)+(GG28*GH28)+(GG29*GH29))/GH19</f>
        <v>45668.739366138449</v>
      </c>
      <c r="GH19" s="105">
        <f>SUM(GH22:GH29)</f>
        <v>2398</v>
      </c>
      <c r="GI19" s="111">
        <f>((GI22*GJ22)+(GI23*GJ23)+(GI24*GJ24)+(GI25*GJ25)+(GI26*GJ26)+(GI27*GJ27)+(GI28*GJ28)+(GI29*GJ29))/GJ19</f>
        <v>46621.051111111112</v>
      </c>
      <c r="GJ19" s="105">
        <f>SUM(GJ22:GJ29)</f>
        <v>2250</v>
      </c>
      <c r="GK19" s="111">
        <f>((GK22*GL22)+(GK23*GL23)+(GK24*GL24)+(GK25*GL25)+(GK26*GL26)+(GK27*GL27)+(GK28*GL28)+(GK29*GL29))/GL19</f>
        <v>49655.256323777401</v>
      </c>
      <c r="GL19" s="105">
        <f>SUM(GL22:GL29)</f>
        <v>2372</v>
      </c>
      <c r="GM19" s="111">
        <f>((GM22*GN22)+(GM23*GN23)+(GM24*GN24)+(GM25*GN25)+(GM26*GN26)+(GM27*GN27)+(GM28*GN28)+(GM29*GN29))/GN19</f>
        <v>51236.317238458279</v>
      </c>
      <c r="GN19" s="105">
        <f>SUM(GN22:GN29)</f>
        <v>2361</v>
      </c>
      <c r="GO19" s="111">
        <f>((GO22*GP22)+(GO23*GP23)+(GO24*GP24)+(GO25*GP25)+(GO26*GP26)+(GO27*GP27)+(GO28*GP28)+(GO29*GP29))/GP19</f>
        <v>51200.250764525998</v>
      </c>
      <c r="GP19" s="105">
        <f>SUM(GP22:GP29)</f>
        <v>2289</v>
      </c>
      <c r="GQ19" s="111">
        <f>((GQ22*GR22)+(GQ23*GR23)+(GQ24*GR24)+(GQ25*GR25)+(GQ26*GR26)+(GQ27*GR27)+(GQ28*GR28)+(GQ29*GR29))/GR19</f>
        <v>53231.679712100762</v>
      </c>
      <c r="GR19" s="105">
        <f>SUM(GR22:GR29)</f>
        <v>2223</v>
      </c>
      <c r="GS19" s="111">
        <f>((GS22*GT22)+(GS23*GT23)+(GS24*GT24)+(GS25*GT25)+(GS26*GT26)+(GS27*GT27)+(GS28*GT28)+(GS29*GT29))/GT19</f>
        <v>55600.22</v>
      </c>
      <c r="GT19" s="105">
        <f>SUM(GT22:GT29)</f>
        <v>1550</v>
      </c>
      <c r="GU19" s="111">
        <f>((GU22*GV22)+(GU23*GV23)+(GU24*GV24)+(GU25*GV25)+(GU26*GV26)+(GU27*GV27)+(GU28*GV28)+(GU29*GV29))/GV19</f>
        <v>57985.385329619312</v>
      </c>
      <c r="GV19" s="105">
        <f>SUM(GV22:GV29)</f>
        <v>2154</v>
      </c>
      <c r="GW19" s="111">
        <f>((GW22*GX22)+(GW23*GX23)+(GW24*GX24)+(GW25*GX25)+(GW26*GX26)+(GW27*GX27)+(GW28*GX28)+(GW29*GX29))/GX19</f>
        <v>50496.500680272111</v>
      </c>
      <c r="GX19" s="105">
        <f>SUM(GX22:GX29)</f>
        <v>735</v>
      </c>
      <c r="GY19" s="111">
        <f>((GY22*GZ22)+(GY23*GZ23)+(GY24*GZ24)+(GY25*GZ25)+(GY26*GZ26)+(GY27*GZ27)+(GY28*GZ28)+(GY29*GZ29))/GZ19</f>
        <v>59752.654953429301</v>
      </c>
      <c r="GZ19" s="103">
        <f>SUM(GZ22:GZ29)</f>
        <v>2362</v>
      </c>
      <c r="HA19" s="111">
        <f>((HA22*HB22)+(HA23*HB23)+(HA24*HB24)+(HA25*HB25)+(HA26*HB26)+(HA27*HB27)+(HA28*HB28)+(HA29*HB29))/HB19</f>
        <v>61024.697684210529</v>
      </c>
      <c r="HB19" s="103">
        <f>SUM(HB22:HB29)</f>
        <v>2375</v>
      </c>
      <c r="HC19" s="111">
        <f>((HC22*HD22)+(HC23*HD23)+(HC24*HD24)+(HC25*HD25)+(HC26*HD26)+(HC27*HD27)+(HC28*HD28)+(HC29*HD29))/HD19</f>
        <v>64647.32876204596</v>
      </c>
      <c r="HD19" s="103">
        <f>SUM(HD22:HD29)</f>
        <v>2698</v>
      </c>
      <c r="HE19" s="111">
        <f>((HE22*HF22)+(HE23*HF23)+(HE24*HF24)+(HE25*HF25)+(HE26*HF26)+(HE27*HF27)+(HE28*HF28)+(HE29*HF29))/HF19</f>
        <v>63196.960307298337</v>
      </c>
      <c r="HF19" s="103">
        <f>SUM(HF22:HF29)</f>
        <v>1562</v>
      </c>
      <c r="HG19" s="113">
        <f>((HG22*HH22)+(HG23*HH23)+(HG24*HH24)+(HG25*HH25)+(HG26*HH26)+(HG27*HH27)+(HG28*HH28)+(HG29*HH29))/HH19</f>
        <v>63968.383312421582</v>
      </c>
      <c r="HH19" s="103">
        <f>SUM(HH22:HH29)</f>
        <v>1594</v>
      </c>
      <c r="HI19" s="113">
        <f>((HI22*HJ22)+(HI23*HJ23)+(HI24*HJ24)+(HI25*HJ25)+(HI26*HJ26)+(HI27*HJ27)+(HI28*HJ28)+(HI29*HJ29))/HJ19</f>
        <v>63201.934959349594</v>
      </c>
      <c r="HJ19" s="103">
        <f>SUM(HJ22:HJ29)</f>
        <v>1353</v>
      </c>
      <c r="HK19" s="113">
        <f>((HK22*HL22)+(HK23*HL23)+(HK24*HL24)+(HK25*HL25)+(HK26*HL26)+(HK27*HL27)+(HK28*HL28)+(HK29*HL29))/HL19</f>
        <v>64332.408316291752</v>
      </c>
      <c r="HL19" s="103">
        <f>SUM(HL22:HL29)</f>
        <v>1467</v>
      </c>
      <c r="HM19" s="171">
        <f>((HM22*HN22)+(HM23*HN23)+(HM24*HN24)+(HM25*HN25)+(HM26*HN26)+(HM27*HN27)+(HM28*HN28)+(HM29*HN29))/HN19</f>
        <v>39661.054740957967</v>
      </c>
      <c r="HN19" s="105">
        <f>SUM(HN22:HN29)</f>
        <v>1023</v>
      </c>
      <c r="HO19" s="111">
        <f>((HO22*HP22)+(HO23*HP23)+(HO24*HP24)+(HO25*HP25)+(HO26*HP26)+(HO27*HP27)+(HO28*HP28)+(HO29*HP29))/HP19</f>
        <v>40216.812785388131</v>
      </c>
      <c r="HP19" s="105">
        <f>SUM(HP22:HP29)</f>
        <v>1095</v>
      </c>
      <c r="HQ19" s="111">
        <f>((HQ22*HR22)+(HQ23*HR23)+(HQ24*HR24)+(HQ25*HR25)+(HQ26*HR26)+(HQ27*HR27)+(HQ28*HR28)+(HQ29*HR29))/HR19</f>
        <v>42524.017021276595</v>
      </c>
      <c r="HR19" s="105">
        <f>SUM(HR22:HR29)</f>
        <v>1645</v>
      </c>
      <c r="HS19" s="111">
        <f>((HS22*HT22)+(HS23*HT23)+(HS24*HT24)+(HS25*HT25)+(HS26*HT26)+(HS27*HT27)+(HS28*HT28)+(HS29*HT29))/HT19</f>
        <v>43091.951040391679</v>
      </c>
      <c r="HT19" s="105">
        <f>SUM(HT22:HT29)</f>
        <v>1634</v>
      </c>
      <c r="HU19" s="111">
        <f>((HU22*HV22)+(HU23*HV23)+(HU24*HV24)+(HU25*HV25)+(HU26*HV26)+(HU27*HV27)+(HU28*HV28)+(HU29*HV29))/HV19</f>
        <v>43847.564393939392</v>
      </c>
      <c r="HV19" s="105">
        <f>SUM(HV22:HV29)</f>
        <v>792</v>
      </c>
      <c r="HW19" s="111">
        <f>((HW22*HX22)+(HW23*HX23)+(HW24*HX24)+(HW25*HX25)+(HW26*HX26)+(HW27*HX27)+(HW28*HX28)+(HW29*HX29))/HX19</f>
        <v>45886.021952628536</v>
      </c>
      <c r="HX19" s="105">
        <f>SUM(HX22:HX29)</f>
        <v>1731</v>
      </c>
      <c r="HY19" s="111">
        <f>((HY22*HZ22)+(HY23*HZ23)+(HY24*HZ24)+(HY25*HZ25)+(HY26*HZ26)+(HY27*HZ27)+(HY28*HZ28)+(HY29*HZ29))/HZ19</f>
        <v>47028.519594594596</v>
      </c>
      <c r="HZ19" s="105">
        <f>SUM(HZ22:HZ29)</f>
        <v>1480</v>
      </c>
      <c r="IA19" s="111">
        <f>((IA22*IB22)+(IA23*IB23)+(IA24*IB24)+(IA25*IB25)+(IA26*IB26)+(IA27*IB27)+(IA28*IB28)+(IA29*IB29))/IB19</f>
        <v>48229.367198838896</v>
      </c>
      <c r="IB19" s="105">
        <f>SUM(IB22:IB29)</f>
        <v>1378</v>
      </c>
      <c r="IC19" s="111">
        <f>((IC22*ID22)+(IC23*ID23)+(IC24*ID24)+(IC25*ID25)+(IC26*ID26)+(IC27*ID27)+(IC28*ID28)+(IC29*ID29))/ID19</f>
        <v>49718.972138554214</v>
      </c>
      <c r="ID19" s="105">
        <f>SUM(ID22:ID29)</f>
        <v>1328</v>
      </c>
      <c r="IE19" s="111">
        <f>((IE22*IF22)+(IE23*IF23)+(IE24*IF24)+(IE25*IF25)+(IE26*IF26)+(IE27*IF27)+(IE28*IF28)+(IE29*IF29))/IF19</f>
        <v>49995.545762711867</v>
      </c>
      <c r="IF19" s="105">
        <f>SUM(IF22:IF29)</f>
        <v>1180</v>
      </c>
      <c r="IG19" s="111">
        <f>((IG22*IH22)+(IG23*IH23)+(IG24*IH24)+(IG25*IH25)+(IG26*IH26)+(IG27*IH27)+(IG28*IH28)+(IG29*IH29))/IH19</f>
        <v>49857.64640324215</v>
      </c>
      <c r="IH19" s="105">
        <f>SUM(IH22:IH29)</f>
        <v>987</v>
      </c>
      <c r="II19" s="111">
        <f>((II22*IJ22)+(II23*IJ23)+(II24*IJ24)+(II25*IJ25)+(II26*IJ26)+(II27*IJ27)+(II28*IJ28)+(II29*IJ29))/IJ19</f>
        <v>51962.71652173913</v>
      </c>
      <c r="IJ19" s="105">
        <f>SUM(IJ22:IJ29)</f>
        <v>1150</v>
      </c>
      <c r="IK19" s="111">
        <f>((IK22*IL22)+(IK23*IL23)+(IK24*IL24)+(IK25*IL25)+(IK26*IL26)+(IK27*IL27)+(IK28*IL28)+(IK29*IL29))/IL19</f>
        <v>55054.326226012796</v>
      </c>
      <c r="IL19" s="105">
        <f>SUM(IL22:IL29)</f>
        <v>469</v>
      </c>
      <c r="IM19" s="111">
        <f>((IM22*IN22)+(IM23*IN23)+(IM24*IN24)+(IM25*IN25)+(IM26*IN26)+(IM27*IN27)+(IM28*IN28)+(IM29*IN29))/IN19</f>
        <v>55661.170302013423</v>
      </c>
      <c r="IN19" s="103">
        <f>SUM(IN22:IN29)</f>
        <v>1192</v>
      </c>
      <c r="IO19" s="113">
        <f>((IO22*IP22)+(IO23*IP23)+(IO24*IP24)+(IO25*IP25)+(IO26*IP26)+(IO27*IP27)+(IO28*IP28)+(IO29*IP29))/IP19</f>
        <v>55852.137278106507</v>
      </c>
      <c r="IP19" s="103">
        <f>SUM(IP22:IP29)</f>
        <v>845</v>
      </c>
      <c r="IQ19" s="113">
        <f>((IQ22*IR22)+(IQ23*IR23)+(IQ24*IR24)+(IQ25*IR25)+(IQ26*IR26)+(IQ27*IR27)+(IQ28*IR28)+(IQ29*IR29))/IR19</f>
        <v>59096.297004991684</v>
      </c>
      <c r="IR19" s="103">
        <f>SUM(IR22:IR29)</f>
        <v>1202</v>
      </c>
      <c r="IS19" s="113">
        <f>((IS22*IT22)+(IS23*IT23)+(IS24*IT24)+(IS25*IT25)+(IS26*IT26)+(IS27*IT27)+(IS28*IT28)+(IS29*IT29))/IT19</f>
        <v>59404.116545265351</v>
      </c>
      <c r="IT19" s="103">
        <f>SUM(IT22:IT29)</f>
        <v>961</v>
      </c>
      <c r="IU19" s="113">
        <f>((IU22*IV22)+(IU23*IV23)+(IU24*IV24)+(IU25*IV25)+(IU26*IV26)+(IU27*IV27)+(IU28*IV28)+(IU29*IV29))/IV19</f>
        <v>59847.454162276081</v>
      </c>
      <c r="IV19" s="103">
        <f>SUM(IV22:IV29)</f>
        <v>949</v>
      </c>
      <c r="IW19" s="113">
        <f>((IW22*IX22)+(IW23*IX23)+(IW24*IX24)+(IW25*IX25)+(IW26*IX26)+(IW27*IX27)+(IW28*IX28)+(IW29*IX29))/IX19</f>
        <v>60888.861348528015</v>
      </c>
      <c r="IX19" s="103">
        <f>SUM(IX22:IX29)</f>
        <v>1053</v>
      </c>
      <c r="IY19" s="113">
        <f>((IY22*IZ22)+(IY23*IZ23)+(IY24*IZ24)+(IY25*IZ25)+(IY26*IZ26)+(IY27*IZ27)+(IY28*IZ28)+(IY29*IZ29))/IZ19</f>
        <v>62266.774696707107</v>
      </c>
      <c r="IZ19" s="103">
        <f>SUM(IZ22:IZ29)</f>
        <v>1154</v>
      </c>
      <c r="JA19" s="113"/>
    </row>
    <row r="20" spans="1:261" s="273" customFormat="1">
      <c r="A20" s="261">
        <v>17</v>
      </c>
      <c r="B20" s="347"/>
      <c r="C20" s="137" t="s">
        <v>40</v>
      </c>
      <c r="D20" s="121" t="s">
        <v>41</v>
      </c>
      <c r="E20" s="121"/>
      <c r="F20" s="121"/>
      <c r="G20" s="127"/>
      <c r="H20" s="121"/>
      <c r="I20" s="127"/>
      <c r="J20" s="121"/>
      <c r="K20" s="127"/>
      <c r="L20" s="121"/>
      <c r="M20" s="127"/>
      <c r="N20" s="121"/>
      <c r="O20" s="127"/>
      <c r="P20" s="121"/>
      <c r="Q20" s="127"/>
      <c r="R20" s="121"/>
      <c r="S20" s="127"/>
      <c r="T20" s="121"/>
      <c r="U20" s="126">
        <v>50849</v>
      </c>
      <c r="V20" s="121">
        <v>851</v>
      </c>
      <c r="W20" s="122">
        <v>53056</v>
      </c>
      <c r="X20" s="121">
        <v>857</v>
      </c>
      <c r="Y20" s="122">
        <v>55740</v>
      </c>
      <c r="Z20" s="123">
        <v>944</v>
      </c>
      <c r="AA20" s="121">
        <v>57471</v>
      </c>
      <c r="AB20" s="121">
        <v>865</v>
      </c>
      <c r="AC20" s="124">
        <v>60377</v>
      </c>
      <c r="AD20" s="125">
        <v>1546</v>
      </c>
      <c r="AE20" s="121">
        <v>61696</v>
      </c>
      <c r="AF20" s="123">
        <v>771</v>
      </c>
      <c r="AG20" s="121">
        <v>66759</v>
      </c>
      <c r="AH20" s="121">
        <v>995</v>
      </c>
      <c r="AI20" s="122">
        <v>67548</v>
      </c>
      <c r="AJ20" s="121">
        <v>797</v>
      </c>
      <c r="AK20" s="122">
        <v>74056</v>
      </c>
      <c r="AL20" s="121">
        <v>1043</v>
      </c>
      <c r="AM20" s="122">
        <v>79144</v>
      </c>
      <c r="AN20" s="121">
        <v>951</v>
      </c>
      <c r="AO20" s="122"/>
      <c r="AP20" s="121"/>
      <c r="AQ20" s="122"/>
      <c r="AR20" s="121"/>
      <c r="AS20" s="15"/>
      <c r="AT20" s="24"/>
      <c r="AU20" s="15"/>
      <c r="AV20" s="28"/>
      <c r="AW20" s="32"/>
      <c r="AX20" s="28"/>
      <c r="AY20" s="32"/>
      <c r="AZ20" s="28"/>
      <c r="BA20" s="268"/>
      <c r="BB20" s="269"/>
      <c r="BC20" s="268"/>
      <c r="BD20" s="269"/>
      <c r="BE20" s="127"/>
      <c r="BF20" s="269"/>
      <c r="BG20" s="127"/>
      <c r="BH20" s="269"/>
      <c r="BI20" s="126">
        <v>48733</v>
      </c>
      <c r="BJ20" s="121">
        <v>97</v>
      </c>
      <c r="BK20" s="122">
        <v>46745</v>
      </c>
      <c r="BL20" s="121">
        <v>42</v>
      </c>
      <c r="BM20" s="127">
        <v>50565</v>
      </c>
      <c r="BN20" s="125">
        <v>39</v>
      </c>
      <c r="BO20" s="121">
        <v>50865</v>
      </c>
      <c r="BP20" s="121">
        <v>78</v>
      </c>
      <c r="BQ20" s="124">
        <v>52849</v>
      </c>
      <c r="BR20" s="121">
        <v>119</v>
      </c>
      <c r="BS20" s="128">
        <v>61269</v>
      </c>
      <c r="BT20" s="129">
        <v>214</v>
      </c>
      <c r="BU20" s="270">
        <v>63595</v>
      </c>
      <c r="BV20" s="271">
        <v>326</v>
      </c>
      <c r="BW20" s="272">
        <v>65274</v>
      </c>
      <c r="BX20" s="129">
        <v>325</v>
      </c>
      <c r="BY20" s="272">
        <v>58049</v>
      </c>
      <c r="BZ20" s="129">
        <v>142</v>
      </c>
      <c r="CA20" s="272">
        <v>57508</v>
      </c>
      <c r="CB20" s="129">
        <v>120</v>
      </c>
      <c r="CC20" s="272"/>
      <c r="CD20" s="129"/>
      <c r="CE20" s="272"/>
      <c r="CF20" s="129"/>
      <c r="CG20" s="15"/>
      <c r="CH20" s="24"/>
      <c r="CI20" s="15"/>
      <c r="CJ20" s="28"/>
      <c r="CK20" s="32"/>
      <c r="CL20" s="28"/>
      <c r="CM20" s="28"/>
      <c r="CN20" s="28"/>
      <c r="CO20" s="268"/>
      <c r="CP20" s="269"/>
      <c r="CQ20" s="268"/>
      <c r="CR20" s="269"/>
      <c r="CS20" s="268"/>
      <c r="CT20" s="269"/>
      <c r="CU20" s="127"/>
      <c r="CV20" s="269"/>
      <c r="CW20" s="126">
        <v>42639</v>
      </c>
      <c r="CX20" s="121">
        <v>135</v>
      </c>
      <c r="CY20" s="122">
        <v>41894</v>
      </c>
      <c r="CZ20" s="121">
        <v>199</v>
      </c>
      <c r="DA20" s="122">
        <v>42720</v>
      </c>
      <c r="DB20" s="123">
        <v>170</v>
      </c>
      <c r="DC20" s="121">
        <v>47774</v>
      </c>
      <c r="DD20" s="121">
        <v>292</v>
      </c>
      <c r="DE20" s="124">
        <v>50560</v>
      </c>
      <c r="DF20" s="125">
        <v>293</v>
      </c>
      <c r="DG20" s="130">
        <v>52230</v>
      </c>
      <c r="DH20" s="129">
        <v>310</v>
      </c>
      <c r="DI20" s="270">
        <v>47148</v>
      </c>
      <c r="DJ20" s="271">
        <v>215</v>
      </c>
      <c r="DK20" s="272">
        <v>52072</v>
      </c>
      <c r="DL20" s="129">
        <v>226</v>
      </c>
      <c r="DM20" s="272">
        <v>52872</v>
      </c>
      <c r="DN20" s="129">
        <v>240</v>
      </c>
      <c r="DO20" s="272">
        <v>55615</v>
      </c>
      <c r="DP20" s="129">
        <v>250</v>
      </c>
      <c r="DQ20" s="272"/>
      <c r="DR20" s="129"/>
      <c r="DS20" s="272"/>
      <c r="DT20" s="129"/>
      <c r="DU20" s="15"/>
      <c r="DV20" s="24"/>
      <c r="DW20" s="15"/>
      <c r="DX20" s="28"/>
      <c r="DY20" s="32"/>
      <c r="DZ20" s="28"/>
      <c r="EA20" s="32"/>
      <c r="EB20" s="28"/>
      <c r="EC20" s="268"/>
      <c r="ED20" s="269"/>
      <c r="EE20" s="268"/>
      <c r="EF20" s="269"/>
      <c r="EG20" s="268"/>
      <c r="EH20" s="269"/>
      <c r="EI20" s="127"/>
      <c r="EJ20" s="269"/>
      <c r="EK20" s="126">
        <v>37667</v>
      </c>
      <c r="EL20" s="121">
        <v>55</v>
      </c>
      <c r="EM20" s="122">
        <v>39229</v>
      </c>
      <c r="EN20" s="121">
        <v>67</v>
      </c>
      <c r="EO20" s="127">
        <v>42761</v>
      </c>
      <c r="EP20" s="125">
        <v>73</v>
      </c>
      <c r="EQ20" s="121">
        <v>42573</v>
      </c>
      <c r="ER20" s="121">
        <v>60</v>
      </c>
      <c r="ES20" s="124">
        <v>42208</v>
      </c>
      <c r="ET20" s="125">
        <v>95</v>
      </c>
      <c r="EU20" s="130">
        <v>43427</v>
      </c>
      <c r="EV20" s="129">
        <v>97</v>
      </c>
      <c r="EW20" s="270">
        <v>53957</v>
      </c>
      <c r="EX20" s="271">
        <v>214</v>
      </c>
      <c r="EY20" s="272">
        <v>54925</v>
      </c>
      <c r="EZ20" s="129">
        <v>189</v>
      </c>
      <c r="FA20" s="272">
        <v>61084</v>
      </c>
      <c r="FB20" s="129">
        <v>172</v>
      </c>
      <c r="FC20" s="272">
        <v>62267</v>
      </c>
      <c r="FD20" s="129">
        <v>199</v>
      </c>
      <c r="FE20" s="272"/>
      <c r="FF20" s="129"/>
      <c r="FG20" s="272"/>
      <c r="FH20" s="129"/>
      <c r="FI20" s="15"/>
      <c r="FJ20" s="28"/>
      <c r="FK20" s="15"/>
      <c r="FL20" s="28"/>
      <c r="FM20" s="32"/>
      <c r="FN20" s="28"/>
      <c r="FO20" s="15"/>
      <c r="FP20" s="28"/>
      <c r="FQ20" s="15"/>
      <c r="FR20" s="269"/>
      <c r="FS20" s="32"/>
      <c r="FT20" s="269"/>
      <c r="FU20" s="32"/>
      <c r="FV20" s="269"/>
      <c r="FW20" s="127"/>
      <c r="FX20" s="269"/>
      <c r="FY20" s="126">
        <v>40055</v>
      </c>
      <c r="FZ20" s="121">
        <v>33</v>
      </c>
      <c r="GA20" s="122">
        <v>40809</v>
      </c>
      <c r="GB20" s="121">
        <v>33</v>
      </c>
      <c r="GC20" s="127">
        <v>43314</v>
      </c>
      <c r="GD20" s="125">
        <v>41</v>
      </c>
      <c r="GE20" s="121">
        <v>42822</v>
      </c>
      <c r="GF20" s="121">
        <v>48</v>
      </c>
      <c r="GG20" s="124">
        <v>44600</v>
      </c>
      <c r="GH20" s="125">
        <v>36</v>
      </c>
      <c r="GI20" s="130">
        <v>46232</v>
      </c>
      <c r="GJ20" s="129">
        <v>47</v>
      </c>
      <c r="GK20" s="270">
        <v>47992</v>
      </c>
      <c r="GL20" s="271">
        <v>40</v>
      </c>
      <c r="GM20" s="272">
        <v>44220</v>
      </c>
      <c r="GN20" s="129">
        <v>30</v>
      </c>
      <c r="GO20" s="272">
        <v>54127</v>
      </c>
      <c r="GP20" s="129">
        <v>51</v>
      </c>
      <c r="GQ20" s="272">
        <v>56666</v>
      </c>
      <c r="GR20" s="129">
        <v>44</v>
      </c>
      <c r="GS20" s="272"/>
      <c r="GT20" s="129"/>
      <c r="GU20" s="272"/>
      <c r="GV20" s="129"/>
      <c r="GW20" s="15"/>
      <c r="GX20" s="24"/>
      <c r="GY20" s="15"/>
      <c r="GZ20" s="28"/>
      <c r="HA20" s="32"/>
      <c r="HB20" s="28"/>
      <c r="HC20" s="32"/>
      <c r="HD20" s="28"/>
      <c r="HE20" s="268"/>
      <c r="HF20" s="269"/>
      <c r="HG20" s="268"/>
      <c r="HH20" s="269"/>
      <c r="HI20" s="268"/>
      <c r="HJ20" s="269"/>
      <c r="HK20" s="127"/>
      <c r="HL20" s="269"/>
      <c r="HM20" s="174">
        <v>44246</v>
      </c>
      <c r="HN20" s="121">
        <v>23</v>
      </c>
      <c r="HO20" s="131">
        <v>34780</v>
      </c>
      <c r="HP20" s="121">
        <v>17</v>
      </c>
      <c r="HQ20" s="122">
        <v>36522</v>
      </c>
      <c r="HR20" s="123">
        <v>11</v>
      </c>
      <c r="HS20" s="121">
        <v>37537</v>
      </c>
      <c r="HT20" s="121">
        <v>10</v>
      </c>
      <c r="HU20" s="124">
        <v>41525</v>
      </c>
      <c r="HV20" s="125">
        <v>12</v>
      </c>
      <c r="HW20" s="130">
        <v>35407</v>
      </c>
      <c r="HX20" s="129">
        <v>8</v>
      </c>
      <c r="HY20" s="270">
        <v>38222</v>
      </c>
      <c r="HZ20" s="271">
        <v>14</v>
      </c>
      <c r="IA20" s="272">
        <v>40758</v>
      </c>
      <c r="IB20" s="271">
        <v>8</v>
      </c>
      <c r="IC20" s="272">
        <v>50500</v>
      </c>
      <c r="ID20" s="129">
        <v>23</v>
      </c>
      <c r="IE20" s="272">
        <v>43086</v>
      </c>
      <c r="IF20" s="129">
        <v>27</v>
      </c>
      <c r="IG20" s="272"/>
      <c r="IH20" s="129"/>
      <c r="II20" s="272"/>
      <c r="IJ20" s="129"/>
      <c r="IK20" s="15"/>
      <c r="IL20" s="24"/>
      <c r="IM20" s="15"/>
      <c r="IN20" s="28"/>
      <c r="IO20" s="15"/>
      <c r="IP20" s="28"/>
      <c r="IQ20" s="268"/>
      <c r="IR20" s="269"/>
      <c r="IS20" s="268"/>
      <c r="IT20" s="269"/>
      <c r="IU20" s="268"/>
      <c r="IV20" s="269"/>
      <c r="IW20" s="268"/>
      <c r="IX20" s="269"/>
      <c r="IY20" s="268"/>
      <c r="IZ20" s="269"/>
      <c r="JA20" s="127"/>
    </row>
    <row r="21" spans="1:261" s="273" customFormat="1">
      <c r="A21" s="219">
        <v>18</v>
      </c>
      <c r="B21" s="347"/>
      <c r="C21" s="137" t="s">
        <v>42</v>
      </c>
      <c r="D21" s="120" t="s">
        <v>43</v>
      </c>
      <c r="E21" s="120"/>
      <c r="F21" s="120"/>
      <c r="G21" s="127"/>
      <c r="H21" s="120"/>
      <c r="I21" s="127"/>
      <c r="J21" s="120"/>
      <c r="K21" s="127"/>
      <c r="L21" s="120"/>
      <c r="M21" s="127"/>
      <c r="N21" s="120"/>
      <c r="O21" s="127"/>
      <c r="P21" s="120"/>
      <c r="Q21" s="127"/>
      <c r="R21" s="120"/>
      <c r="S21" s="127"/>
      <c r="T21" s="120"/>
      <c r="U21" s="126">
        <v>47929</v>
      </c>
      <c r="V21" s="120">
        <v>2711</v>
      </c>
      <c r="W21" s="122">
        <v>49439</v>
      </c>
      <c r="X21" s="120">
        <v>2555</v>
      </c>
      <c r="Y21" s="122">
        <v>51496</v>
      </c>
      <c r="Z21" s="123">
        <v>3067</v>
      </c>
      <c r="AA21" s="121">
        <v>52848</v>
      </c>
      <c r="AB21" s="120">
        <v>2775</v>
      </c>
      <c r="AC21" s="131">
        <v>54819</v>
      </c>
      <c r="AD21" s="132">
        <v>2282</v>
      </c>
      <c r="AE21" s="133">
        <v>56701</v>
      </c>
      <c r="AF21" s="134">
        <v>2591</v>
      </c>
      <c r="AG21" s="135">
        <v>58715</v>
      </c>
      <c r="AH21" s="135">
        <v>2478</v>
      </c>
      <c r="AI21" s="131">
        <v>63596</v>
      </c>
      <c r="AJ21" s="135">
        <v>2696</v>
      </c>
      <c r="AK21" s="131">
        <v>64438</v>
      </c>
      <c r="AL21" s="135">
        <v>2614</v>
      </c>
      <c r="AM21" s="131">
        <v>68134</v>
      </c>
      <c r="AN21" s="135">
        <v>2646</v>
      </c>
      <c r="AO21" s="131"/>
      <c r="AP21" s="135"/>
      <c r="AQ21" s="131"/>
      <c r="AR21" s="135"/>
      <c r="AS21" s="16"/>
      <c r="AT21" s="23"/>
      <c r="AU21" s="16"/>
      <c r="AV21" s="42"/>
      <c r="AW21" s="181"/>
      <c r="AX21" s="42"/>
      <c r="AY21" s="181"/>
      <c r="AZ21" s="42"/>
      <c r="BA21" s="268"/>
      <c r="BB21" s="269"/>
      <c r="BC21" s="268"/>
      <c r="BD21" s="269"/>
      <c r="BE21" s="127"/>
      <c r="BF21" s="269"/>
      <c r="BG21" s="127"/>
      <c r="BH21" s="269"/>
      <c r="BI21" s="126">
        <v>45914</v>
      </c>
      <c r="BJ21" s="120">
        <v>337</v>
      </c>
      <c r="BK21" s="136"/>
      <c r="BL21" s="137"/>
      <c r="BM21" s="138"/>
      <c r="BN21" s="139"/>
      <c r="BO21" s="140"/>
      <c r="BP21" s="137"/>
      <c r="BQ21" s="131">
        <v>46700</v>
      </c>
      <c r="BR21" s="133">
        <v>74</v>
      </c>
      <c r="BS21" s="138"/>
      <c r="BT21" s="141"/>
      <c r="BU21" s="270"/>
      <c r="BV21" s="271"/>
      <c r="BW21" s="272"/>
      <c r="BX21" s="129"/>
      <c r="BY21" s="272"/>
      <c r="BZ21" s="129"/>
      <c r="CA21" s="272"/>
      <c r="CB21" s="129"/>
      <c r="CC21" s="272"/>
      <c r="CD21" s="129"/>
      <c r="CE21" s="272"/>
      <c r="CF21" s="129"/>
      <c r="CG21" s="16"/>
      <c r="CH21" s="23"/>
      <c r="CI21" s="16"/>
      <c r="CJ21" s="42"/>
      <c r="CK21" s="181"/>
      <c r="CL21" s="42"/>
      <c r="CM21" s="42"/>
      <c r="CN21" s="42"/>
      <c r="CO21" s="268"/>
      <c r="CP21" s="269"/>
      <c r="CQ21" s="268"/>
      <c r="CR21" s="269"/>
      <c r="CS21" s="268"/>
      <c r="CT21" s="269"/>
      <c r="CU21" s="127"/>
      <c r="CV21" s="269"/>
      <c r="CW21" s="126">
        <v>35844</v>
      </c>
      <c r="CX21" s="120">
        <v>61</v>
      </c>
      <c r="CY21" s="136"/>
      <c r="CZ21" s="137"/>
      <c r="DA21" s="136"/>
      <c r="DB21" s="141"/>
      <c r="DC21" s="140"/>
      <c r="DD21" s="137"/>
      <c r="DE21" s="136"/>
      <c r="DF21" s="139"/>
      <c r="DG21" s="130"/>
      <c r="DH21" s="129"/>
      <c r="DI21" s="270"/>
      <c r="DJ21" s="271"/>
      <c r="DK21" s="272"/>
      <c r="DL21" s="129"/>
      <c r="DM21" s="272"/>
      <c r="DN21" s="129"/>
      <c r="DO21" s="272"/>
      <c r="DP21" s="129"/>
      <c r="DQ21" s="272"/>
      <c r="DR21" s="129"/>
      <c r="DS21" s="272"/>
      <c r="DT21" s="129"/>
      <c r="DU21" s="16"/>
      <c r="DV21" s="23"/>
      <c r="DW21" s="16"/>
      <c r="DX21" s="42"/>
      <c r="DY21" s="181"/>
      <c r="DZ21" s="42"/>
      <c r="EA21" s="181"/>
      <c r="EB21" s="42"/>
      <c r="EC21" s="268"/>
      <c r="ED21" s="269"/>
      <c r="EE21" s="268"/>
      <c r="EF21" s="269"/>
      <c r="EG21" s="268"/>
      <c r="EH21" s="269"/>
      <c r="EI21" s="127"/>
      <c r="EJ21" s="269"/>
      <c r="EK21" s="142"/>
      <c r="EL21" s="137"/>
      <c r="EM21" s="136"/>
      <c r="EN21" s="137"/>
      <c r="EO21" s="138"/>
      <c r="EP21" s="139"/>
      <c r="EQ21" s="140"/>
      <c r="ER21" s="137"/>
      <c r="ES21" s="136"/>
      <c r="ET21" s="139"/>
      <c r="EU21" s="130"/>
      <c r="EV21" s="129"/>
      <c r="EW21" s="270"/>
      <c r="EX21" s="271"/>
      <c r="EY21" s="272"/>
      <c r="EZ21" s="129"/>
      <c r="FA21" s="272"/>
      <c r="FB21" s="129"/>
      <c r="FC21" s="272"/>
      <c r="FD21" s="129"/>
      <c r="FE21" s="272"/>
      <c r="FF21" s="129"/>
      <c r="FG21" s="272"/>
      <c r="FH21" s="129"/>
      <c r="FI21" s="16"/>
      <c r="FJ21" s="42"/>
      <c r="FK21" s="16"/>
      <c r="FL21" s="42"/>
      <c r="FM21" s="181"/>
      <c r="FN21" s="42"/>
      <c r="FO21" s="16"/>
      <c r="FP21" s="42"/>
      <c r="FQ21" s="16"/>
      <c r="FR21" s="269"/>
      <c r="FS21" s="181"/>
      <c r="FT21" s="269"/>
      <c r="FU21" s="181"/>
      <c r="FV21" s="269"/>
      <c r="FW21" s="127"/>
      <c r="FX21" s="269"/>
      <c r="FY21" s="126"/>
      <c r="FZ21" s="120"/>
      <c r="GA21" s="136"/>
      <c r="GB21" s="137"/>
      <c r="GC21" s="138"/>
      <c r="GD21" s="139"/>
      <c r="GE21" s="140"/>
      <c r="GF21" s="137"/>
      <c r="GG21" s="136"/>
      <c r="GH21" s="139"/>
      <c r="GI21" s="130"/>
      <c r="GJ21" s="129"/>
      <c r="GK21" s="270"/>
      <c r="GL21" s="271"/>
      <c r="GM21" s="272"/>
      <c r="GN21" s="129"/>
      <c r="GO21" s="272"/>
      <c r="GP21" s="129"/>
      <c r="GQ21" s="272"/>
      <c r="GR21" s="129"/>
      <c r="GS21" s="272"/>
      <c r="GT21" s="129"/>
      <c r="GU21" s="272"/>
      <c r="GV21" s="129"/>
      <c r="GW21" s="16"/>
      <c r="GX21" s="23"/>
      <c r="GY21" s="16"/>
      <c r="GZ21" s="42"/>
      <c r="HA21" s="181"/>
      <c r="HB21" s="42"/>
      <c r="HC21" s="181"/>
      <c r="HD21" s="42"/>
      <c r="HE21" s="268"/>
      <c r="HF21" s="269"/>
      <c r="HG21" s="268"/>
      <c r="HH21" s="269"/>
      <c r="HI21" s="268"/>
      <c r="HJ21" s="269"/>
      <c r="HK21" s="127"/>
      <c r="HL21" s="269"/>
      <c r="HM21" s="175"/>
      <c r="HN21" s="137"/>
      <c r="HO21" s="136"/>
      <c r="HP21" s="137"/>
      <c r="HQ21" s="136"/>
      <c r="HR21" s="141"/>
      <c r="HS21" s="140"/>
      <c r="HT21" s="137"/>
      <c r="HU21" s="136"/>
      <c r="HV21" s="139"/>
      <c r="HW21" s="130"/>
      <c r="HX21" s="129"/>
      <c r="HY21" s="270"/>
      <c r="HZ21" s="271"/>
      <c r="IA21" s="272"/>
      <c r="IB21" s="271"/>
      <c r="IC21" s="272"/>
      <c r="ID21" s="129"/>
      <c r="IE21" s="272"/>
      <c r="IF21" s="129"/>
      <c r="IG21" s="272"/>
      <c r="IH21" s="129"/>
      <c r="II21" s="272"/>
      <c r="IJ21" s="129"/>
      <c r="IK21" s="16"/>
      <c r="IL21" s="23"/>
      <c r="IM21" s="16"/>
      <c r="IN21" s="42"/>
      <c r="IO21" s="16"/>
      <c r="IP21" s="42"/>
      <c r="IQ21" s="268"/>
      <c r="IR21" s="269"/>
      <c r="IS21" s="268"/>
      <c r="IT21" s="269"/>
      <c r="IU21" s="268"/>
      <c r="IV21" s="269"/>
      <c r="IW21" s="268"/>
      <c r="IX21" s="269"/>
      <c r="IY21" s="268"/>
      <c r="IZ21" s="269"/>
      <c r="JA21" s="127"/>
    </row>
    <row r="22" spans="1:261" s="276" customFormat="1">
      <c r="A22" s="261">
        <v>19</v>
      </c>
      <c r="B22" s="348">
        <v>12</v>
      </c>
      <c r="C22" s="343" t="s">
        <v>94</v>
      </c>
      <c r="D22" s="117" t="s">
        <v>121</v>
      </c>
      <c r="E22" s="117">
        <v>77558.988015978699</v>
      </c>
      <c r="F22" s="117">
        <v>2253</v>
      </c>
      <c r="G22" s="191">
        <v>77990.520396912892</v>
      </c>
      <c r="H22" s="117">
        <v>1814</v>
      </c>
      <c r="I22" s="191">
        <v>79027.105527638196</v>
      </c>
      <c r="J22" s="117">
        <v>1990</v>
      </c>
      <c r="K22" s="191"/>
      <c r="L22" s="117"/>
      <c r="M22" s="191"/>
      <c r="N22" s="117"/>
      <c r="O22" s="191">
        <v>82367.028868906767</v>
      </c>
      <c r="P22" s="117">
        <v>2113</v>
      </c>
      <c r="Q22" s="191"/>
      <c r="R22" s="117"/>
      <c r="S22" s="191">
        <v>86035.953420669583</v>
      </c>
      <c r="T22" s="117">
        <v>2061</v>
      </c>
      <c r="U22" s="189">
        <f>((U20*V20)+(U21*V21))/V22</f>
        <v>48626.619314991578</v>
      </c>
      <c r="V22" s="117">
        <f>+V21+V20</f>
        <v>3562</v>
      </c>
      <c r="W22" s="118">
        <f>((W20*X20)+(W21*X21))/X22</f>
        <v>50347.490328253225</v>
      </c>
      <c r="X22" s="117">
        <f>+X21+X20</f>
        <v>3412</v>
      </c>
      <c r="Y22" s="118">
        <f>((Y20*Z20)+(Y21*Z21))/Z22</f>
        <v>52494.837197706307</v>
      </c>
      <c r="Z22" s="117">
        <f>+Z21+Z20</f>
        <v>4011</v>
      </c>
      <c r="AA22" s="118">
        <f>((AA20*AB20)+(AA21*AB21))/AB22</f>
        <v>53946.597527472528</v>
      </c>
      <c r="AB22" s="117">
        <f>+AB21+AB20</f>
        <v>3640</v>
      </c>
      <c r="AC22" s="118">
        <f>((AC20*AD20)+(AC21*AD21))/AD22</f>
        <v>57063.688610240337</v>
      </c>
      <c r="AD22" s="117">
        <f>+AD21+AD20</f>
        <v>3828</v>
      </c>
      <c r="AE22" s="118">
        <f>((AE20*AF20)+(AE21*AF21))/AF22</f>
        <v>57846.49226650803</v>
      </c>
      <c r="AF22" s="117">
        <f>+AF21+AF20</f>
        <v>3362</v>
      </c>
      <c r="AG22" s="118">
        <f>((AG20*AH20)+(AG21*AH21))/AH22</f>
        <v>61019.572415778865</v>
      </c>
      <c r="AH22" s="117">
        <f>+AH21+AH20</f>
        <v>3473</v>
      </c>
      <c r="AI22" s="118">
        <f>((AI20*AJ20)+(AI21*AJ21))/AJ22</f>
        <v>64497.730317778412</v>
      </c>
      <c r="AJ22" s="117">
        <f>+AJ21+AJ20</f>
        <v>3493</v>
      </c>
      <c r="AK22" s="118">
        <f>((AK20*AL20)+(AK21*AL21))/AL22</f>
        <v>67181.115668580809</v>
      </c>
      <c r="AL22" s="117">
        <f>+AL21+AL20</f>
        <v>3657</v>
      </c>
      <c r="AM22" s="118">
        <f>((AM20*AN20)+(AM21*AN21))/AN22</f>
        <v>71044.900750625515</v>
      </c>
      <c r="AN22" s="117">
        <f>+AN21+AN20</f>
        <v>3597</v>
      </c>
      <c r="AO22" s="118">
        <v>68382.988578680204</v>
      </c>
      <c r="AP22" s="117">
        <v>788</v>
      </c>
      <c r="AQ22" s="118">
        <v>71355.898520084564</v>
      </c>
      <c r="AR22" s="117">
        <v>1419</v>
      </c>
      <c r="AS22" s="118">
        <v>71489.735824742267</v>
      </c>
      <c r="AT22" s="169">
        <v>776</v>
      </c>
      <c r="AU22" s="118">
        <v>76373.729571984441</v>
      </c>
      <c r="AV22" s="156">
        <v>1542</v>
      </c>
      <c r="AW22" s="191">
        <v>79603.920125293662</v>
      </c>
      <c r="AX22" s="156">
        <v>1277</v>
      </c>
      <c r="AY22" s="191">
        <v>83655.723794950274</v>
      </c>
      <c r="AZ22" s="156">
        <v>1307</v>
      </c>
      <c r="BA22" s="274">
        <v>85851.669582772549</v>
      </c>
      <c r="BB22" s="275">
        <v>1486</v>
      </c>
      <c r="BC22" s="274">
        <v>85886.040410519563</v>
      </c>
      <c r="BD22" s="275">
        <v>1559</v>
      </c>
      <c r="BE22" s="191">
        <v>86422.938178780285</v>
      </c>
      <c r="BF22" s="275">
        <v>1197</v>
      </c>
      <c r="BG22" s="191">
        <v>87689.791932059452</v>
      </c>
      <c r="BH22" s="275">
        <v>1413</v>
      </c>
      <c r="BI22" s="189">
        <f>((BI20*BJ20)+(BI21*BJ21))/BJ22</f>
        <v>46544.052995391707</v>
      </c>
      <c r="BJ22" s="117">
        <f>+BJ21+BJ20</f>
        <v>434</v>
      </c>
      <c r="BK22" s="118">
        <f>((BK20*BL20)+(BK21*BL21))/BL22</f>
        <v>46745</v>
      </c>
      <c r="BL22" s="117">
        <f>+BL21+BL20</f>
        <v>42</v>
      </c>
      <c r="BM22" s="118">
        <f>((BM20*BN20)+(BM21*BN21))/BN22</f>
        <v>50565</v>
      </c>
      <c r="BN22" s="117">
        <f>+BN21+BN20</f>
        <v>39</v>
      </c>
      <c r="BO22" s="118">
        <f>((BO20*BP20)+(BO21*BP21))/BP22</f>
        <v>50865</v>
      </c>
      <c r="BP22" s="117">
        <f>+BP21+BP20</f>
        <v>78</v>
      </c>
      <c r="BQ22" s="118">
        <f>((BQ20*BR20)+(BQ21*BR21))/BR22</f>
        <v>50491.35233160622</v>
      </c>
      <c r="BR22" s="117">
        <f>+BR21+BR20</f>
        <v>193</v>
      </c>
      <c r="BS22" s="118">
        <f>((BS20*BT20)+(BS21*BT21))/BT22</f>
        <v>61269</v>
      </c>
      <c r="BT22" s="117">
        <f>+BT21+BT20</f>
        <v>214</v>
      </c>
      <c r="BU22" s="118">
        <f>((BU20*BV20)+(BU21*BV21))/BV22</f>
        <v>63595</v>
      </c>
      <c r="BV22" s="117">
        <f>+BV21+BV20</f>
        <v>326</v>
      </c>
      <c r="BW22" s="118">
        <f>((BW20*BX20)+(BW21*BX21))/BX22</f>
        <v>65274</v>
      </c>
      <c r="BX22" s="117">
        <f>+BX21+BX20</f>
        <v>325</v>
      </c>
      <c r="BY22" s="118">
        <f>((BY20*BZ20)+(BY21*BZ21))/BZ22</f>
        <v>58049</v>
      </c>
      <c r="BZ22" s="117">
        <f>+BZ21+BZ20</f>
        <v>142</v>
      </c>
      <c r="CA22" s="118">
        <f>((CA20*CB20)+(CA21*CB21))/CB22</f>
        <v>57508</v>
      </c>
      <c r="CB22" s="117">
        <f>+CB21+CB20</f>
        <v>120</v>
      </c>
      <c r="CC22" s="118">
        <v>62811.287499999999</v>
      </c>
      <c r="CD22" s="117">
        <v>80</v>
      </c>
      <c r="CE22" s="118">
        <v>60913.84269662921</v>
      </c>
      <c r="CF22" s="117">
        <v>178</v>
      </c>
      <c r="CG22" s="118"/>
      <c r="CH22" s="169"/>
      <c r="CI22" s="118">
        <v>61399.941463414631</v>
      </c>
      <c r="CJ22" s="156">
        <v>205</v>
      </c>
      <c r="CK22" s="191">
        <v>69192.961325966855</v>
      </c>
      <c r="CL22" s="156">
        <v>181</v>
      </c>
      <c r="CM22" s="156">
        <v>72821.850806451606</v>
      </c>
      <c r="CN22" s="156">
        <v>248</v>
      </c>
      <c r="CO22" s="274">
        <v>81214.236842105267</v>
      </c>
      <c r="CP22" s="275">
        <v>342</v>
      </c>
      <c r="CQ22" s="274">
        <v>77019.729032258067</v>
      </c>
      <c r="CR22" s="275">
        <v>310</v>
      </c>
      <c r="CS22" s="274">
        <v>76902.330246913582</v>
      </c>
      <c r="CT22" s="275">
        <v>324</v>
      </c>
      <c r="CU22" s="191">
        <v>73170.675105485236</v>
      </c>
      <c r="CV22" s="275">
        <v>237</v>
      </c>
      <c r="CW22" s="189">
        <f>((CW20*CX20)+(CW21*CX21))/CX22</f>
        <v>40524.229591836738</v>
      </c>
      <c r="CX22" s="117">
        <f>+CX21+CX20</f>
        <v>196</v>
      </c>
      <c r="CY22" s="118">
        <f>((CY20*CZ20)+(CY21*CZ21))/CZ22</f>
        <v>41894</v>
      </c>
      <c r="CZ22" s="117">
        <f>+CZ21+CZ20</f>
        <v>199</v>
      </c>
      <c r="DA22" s="118">
        <f>((DA20*DB20)+(DA21*DB21))/DB22</f>
        <v>42720</v>
      </c>
      <c r="DB22" s="117">
        <f>+DB21+DB20</f>
        <v>170</v>
      </c>
      <c r="DC22" s="118">
        <f>((DC20*DD20)+(DC21*DD21))/DD22</f>
        <v>47774</v>
      </c>
      <c r="DD22" s="117">
        <f>+DD21+DD20</f>
        <v>292</v>
      </c>
      <c r="DE22" s="118">
        <f>((DE20*DF20)+(DE21*DF21))/DF22</f>
        <v>50560</v>
      </c>
      <c r="DF22" s="117">
        <f>+DF21+DF20</f>
        <v>293</v>
      </c>
      <c r="DG22" s="118">
        <f>((DG20*DH20)+(DG21*DH21))/DH22</f>
        <v>52230</v>
      </c>
      <c r="DH22" s="117">
        <f>+DH21+DH20</f>
        <v>310</v>
      </c>
      <c r="DI22" s="118">
        <f>((DI20*DJ20)+(DI21*DJ21))/DJ22</f>
        <v>47148</v>
      </c>
      <c r="DJ22" s="117">
        <f>+DJ21+DJ20</f>
        <v>215</v>
      </c>
      <c r="DK22" s="118">
        <f>((DK20*DL20)+(DK21*DL21))/DL22</f>
        <v>52072</v>
      </c>
      <c r="DL22" s="117">
        <f>+DL21+DL20</f>
        <v>226</v>
      </c>
      <c r="DM22" s="118">
        <f>((DM20*DN20)+(DM21*DN21))/DN22</f>
        <v>52872</v>
      </c>
      <c r="DN22" s="117">
        <f>+DN21+DN20</f>
        <v>240</v>
      </c>
      <c r="DO22" s="118">
        <f>((DO20*DP20)+(DO21*DP21))/DP22</f>
        <v>55615</v>
      </c>
      <c r="DP22" s="117">
        <f>+DP21+DP20</f>
        <v>250</v>
      </c>
      <c r="DQ22" s="118">
        <v>55485.116666666669</v>
      </c>
      <c r="DR22" s="117">
        <v>300</v>
      </c>
      <c r="DS22" s="118">
        <v>55750.228260869568</v>
      </c>
      <c r="DT22" s="117">
        <v>368</v>
      </c>
      <c r="DU22" s="118">
        <v>56864.532258064515</v>
      </c>
      <c r="DV22" s="169">
        <v>186</v>
      </c>
      <c r="DW22" s="118">
        <v>61727.451612903227</v>
      </c>
      <c r="DX22" s="156">
        <v>341</v>
      </c>
      <c r="DY22" s="191">
        <v>63380.072972972972</v>
      </c>
      <c r="DZ22" s="156">
        <v>370</v>
      </c>
      <c r="EA22" s="191">
        <v>65684.732087227414</v>
      </c>
      <c r="EB22" s="156">
        <v>321</v>
      </c>
      <c r="EC22" s="274">
        <v>64779.901273885349</v>
      </c>
      <c r="ED22" s="275">
        <v>314</v>
      </c>
      <c r="EE22" s="274">
        <v>67307.65201465202</v>
      </c>
      <c r="EF22" s="275">
        <v>273</v>
      </c>
      <c r="EG22" s="274">
        <v>67024.184782608689</v>
      </c>
      <c r="EH22" s="275">
        <v>184</v>
      </c>
      <c r="EI22" s="191">
        <v>68110.868085106384</v>
      </c>
      <c r="EJ22" s="275">
        <v>235</v>
      </c>
      <c r="EK22" s="173">
        <f>((EK20*EL20)+(EK21*EL21))/EL22</f>
        <v>37667</v>
      </c>
      <c r="EL22" s="117">
        <f>+EL21+EL20</f>
        <v>55</v>
      </c>
      <c r="EM22" s="118">
        <f>((EM20*EN20)+(EM21*EN21))/EN22</f>
        <v>39229</v>
      </c>
      <c r="EN22" s="117">
        <f>+EN21+EN20</f>
        <v>67</v>
      </c>
      <c r="EO22" s="118">
        <f>((EO20*EP20)+(EO21*EP21))/EP22</f>
        <v>42761</v>
      </c>
      <c r="EP22" s="117">
        <f>+EP21+EP20</f>
        <v>73</v>
      </c>
      <c r="EQ22" s="118">
        <f>((EQ20*ER20)+(EQ21*ER21))/ER22</f>
        <v>42573</v>
      </c>
      <c r="ER22" s="117">
        <f>+ER21+ER20</f>
        <v>60</v>
      </c>
      <c r="ES22" s="118">
        <f>((ES20*ET20)+(ES21*ET21))/ET22</f>
        <v>42208</v>
      </c>
      <c r="ET22" s="117">
        <f>+ET21+ET20</f>
        <v>95</v>
      </c>
      <c r="EU22" s="118">
        <f>((EU20*EV20)+(EU21*EV21))/EV22</f>
        <v>43427</v>
      </c>
      <c r="EV22" s="117">
        <f>+EV21+EV20</f>
        <v>97</v>
      </c>
      <c r="EW22" s="118">
        <f>((EW20*EX20)+(EW21*EX21))/EX22</f>
        <v>53957</v>
      </c>
      <c r="EX22" s="117">
        <f>+EX21+EX20</f>
        <v>214</v>
      </c>
      <c r="EY22" s="118">
        <f>((EY20*EZ20)+(EY21*EZ21))/EZ22</f>
        <v>54925</v>
      </c>
      <c r="EZ22" s="117">
        <f>+EZ21+EZ20</f>
        <v>189</v>
      </c>
      <c r="FA22" s="118">
        <f>((FA20*FB20)+(FA21*FB21))/FB22</f>
        <v>61084</v>
      </c>
      <c r="FB22" s="117">
        <f>+FB21+FB20</f>
        <v>172</v>
      </c>
      <c r="FC22" s="118">
        <f>((FC20*FD20)+(FC21*FD21))/FD22</f>
        <v>62267</v>
      </c>
      <c r="FD22" s="117">
        <f>+FD21+FD20</f>
        <v>199</v>
      </c>
      <c r="FE22" s="118">
        <v>67816.203947368427</v>
      </c>
      <c r="FF22" s="117">
        <v>152</v>
      </c>
      <c r="FG22" s="118">
        <v>66474.134228187919</v>
      </c>
      <c r="FH22" s="117">
        <v>149</v>
      </c>
      <c r="FI22" s="118">
        <v>62414</v>
      </c>
      <c r="FJ22" s="156">
        <v>43</v>
      </c>
      <c r="FK22" s="118">
        <v>66143.731884057968</v>
      </c>
      <c r="FL22" s="156">
        <v>138</v>
      </c>
      <c r="FM22" s="191">
        <v>67035.804347826081</v>
      </c>
      <c r="FN22" s="156">
        <v>138</v>
      </c>
      <c r="FO22" s="118">
        <v>68822.085365853665</v>
      </c>
      <c r="FP22" s="156">
        <v>164</v>
      </c>
      <c r="FQ22" s="118">
        <v>64419.6</v>
      </c>
      <c r="FR22" s="275">
        <v>45</v>
      </c>
      <c r="FS22" s="191">
        <v>64702.306666666664</v>
      </c>
      <c r="FT22" s="275">
        <v>75</v>
      </c>
      <c r="FU22" s="191">
        <v>65601.368421052626</v>
      </c>
      <c r="FV22" s="275">
        <v>76</v>
      </c>
      <c r="FW22" s="191">
        <v>64514.617647058825</v>
      </c>
      <c r="FX22" s="275">
        <v>68</v>
      </c>
      <c r="FY22" s="189">
        <f>((FY20*FZ20)+(FY21*FZ21))/FZ22</f>
        <v>40055</v>
      </c>
      <c r="FZ22" s="117">
        <f>+FZ21+FZ20</f>
        <v>33</v>
      </c>
      <c r="GA22" s="118">
        <f>((GA20*GB20)+(GA21*GB21))/GB22</f>
        <v>40809</v>
      </c>
      <c r="GB22" s="117">
        <f>+GB21+GB20</f>
        <v>33</v>
      </c>
      <c r="GC22" s="118">
        <f>((GC20*GD20)+(GC21*GD21))/GD22</f>
        <v>43314</v>
      </c>
      <c r="GD22" s="117">
        <f>+GD21+GD20</f>
        <v>41</v>
      </c>
      <c r="GE22" s="118">
        <f>((GE20*GF20)+(GE21*GF21))/GF22</f>
        <v>42822</v>
      </c>
      <c r="GF22" s="117">
        <f>+GF21+GF20</f>
        <v>48</v>
      </c>
      <c r="GG22" s="118">
        <f>((GG20*GH20)+(GG21*GH21))/GH22</f>
        <v>44600</v>
      </c>
      <c r="GH22" s="117">
        <f>+GH21+GH20</f>
        <v>36</v>
      </c>
      <c r="GI22" s="118">
        <f>((GI20*GJ20)+(GI21*GJ21))/GJ22</f>
        <v>46232</v>
      </c>
      <c r="GJ22" s="117">
        <f>+GJ21+GJ20</f>
        <v>47</v>
      </c>
      <c r="GK22" s="118">
        <f>((GK20*GL20)+(GK21*GL21))/GL22</f>
        <v>47992</v>
      </c>
      <c r="GL22" s="117">
        <f>+GL21+GL20</f>
        <v>40</v>
      </c>
      <c r="GM22" s="118">
        <f>((GM20*GN20)+(GM21*GN21))/GN22</f>
        <v>44220</v>
      </c>
      <c r="GN22" s="117">
        <f>+GN21+GN20</f>
        <v>30</v>
      </c>
      <c r="GO22" s="118">
        <f>((GO20*GP20)+(GO21*GP21))/GP22</f>
        <v>54127</v>
      </c>
      <c r="GP22" s="117">
        <f>+GP21+GP20</f>
        <v>51</v>
      </c>
      <c r="GQ22" s="118">
        <f>((GQ20*GR20)+(GQ21*GR21))/GR22</f>
        <v>56666</v>
      </c>
      <c r="GR22" s="117">
        <f>+GR21+GR20</f>
        <v>44</v>
      </c>
      <c r="GS22" s="118">
        <v>59565.4</v>
      </c>
      <c r="GT22" s="117">
        <v>35</v>
      </c>
      <c r="GU22" s="118">
        <v>59475.8</v>
      </c>
      <c r="GV22" s="117">
        <v>35</v>
      </c>
      <c r="GW22" s="118">
        <v>55726.76470588235</v>
      </c>
      <c r="GX22" s="169">
        <v>17</v>
      </c>
      <c r="GY22" s="118">
        <v>52480.488372093023</v>
      </c>
      <c r="GZ22" s="156">
        <v>43</v>
      </c>
      <c r="HA22" s="191"/>
      <c r="HB22" s="156"/>
      <c r="HC22" s="191"/>
      <c r="HD22" s="156"/>
      <c r="HE22" s="274"/>
      <c r="HF22" s="275"/>
      <c r="HG22" s="274">
        <v>0</v>
      </c>
      <c r="HH22" s="275">
        <v>0</v>
      </c>
      <c r="HI22" s="274">
        <v>0</v>
      </c>
      <c r="HJ22" s="275">
        <v>0</v>
      </c>
      <c r="HK22" s="191">
        <v>0</v>
      </c>
      <c r="HL22" s="275">
        <v>0</v>
      </c>
      <c r="HM22" s="173">
        <f>((HM20*HN20)+(HM21*HN21))/HN22</f>
        <v>44246</v>
      </c>
      <c r="HN22" s="117">
        <f>+HN21+HN20</f>
        <v>23</v>
      </c>
      <c r="HO22" s="118">
        <f>((HO20*HP20)+(HO21*HP21))/HP22</f>
        <v>34780</v>
      </c>
      <c r="HP22" s="117">
        <f>+HP21+HP20</f>
        <v>17</v>
      </c>
      <c r="HQ22" s="118">
        <f>((HQ20*HR20)+(HQ21*HR21))/HR22</f>
        <v>36522</v>
      </c>
      <c r="HR22" s="117">
        <f>+HR21+HR20</f>
        <v>11</v>
      </c>
      <c r="HS22" s="118">
        <f>((HS20*HT20)+(HS21*HT21))/HT22</f>
        <v>37537</v>
      </c>
      <c r="HT22" s="117">
        <f>+HT21+HT20</f>
        <v>10</v>
      </c>
      <c r="HU22" s="118">
        <f>((HU20*HV20)+(HU21*HV21))/HV22</f>
        <v>41525</v>
      </c>
      <c r="HV22" s="117">
        <f>+HV21+HV20</f>
        <v>12</v>
      </c>
      <c r="HW22" s="118">
        <f>((HW20*HX20)+(HW21*HX21))/HX22</f>
        <v>35407</v>
      </c>
      <c r="HX22" s="117">
        <f>+HX21+HX20</f>
        <v>8</v>
      </c>
      <c r="HY22" s="118">
        <f>((HY20*HZ20)+(HY21*HZ21))/HZ22</f>
        <v>38222</v>
      </c>
      <c r="HZ22" s="117">
        <f>+HZ21+HZ20</f>
        <v>14</v>
      </c>
      <c r="IA22" s="118">
        <f>((IA20*IB20)+(IA21*IB21))/IB22</f>
        <v>40758</v>
      </c>
      <c r="IB22" s="117">
        <f>+IB21+IB20</f>
        <v>8</v>
      </c>
      <c r="IC22" s="118">
        <f>((IC20*ID20)+(IC21*ID21))/ID22</f>
        <v>50500</v>
      </c>
      <c r="ID22" s="117">
        <f>+ID21+ID20</f>
        <v>23</v>
      </c>
      <c r="IE22" s="118">
        <f>((IE20*IF20)+(IE21*IF21))/IF22</f>
        <v>43086</v>
      </c>
      <c r="IF22" s="117">
        <f>+IF21+IF20</f>
        <v>27</v>
      </c>
      <c r="IG22" s="118">
        <v>44855</v>
      </c>
      <c r="IH22" s="117">
        <v>6</v>
      </c>
      <c r="II22" s="118"/>
      <c r="IJ22" s="117"/>
      <c r="IK22" s="118"/>
      <c r="IL22" s="169"/>
      <c r="IM22" s="118"/>
      <c r="IN22" s="156"/>
      <c r="IO22" s="118"/>
      <c r="IP22" s="156"/>
      <c r="IQ22" s="274"/>
      <c r="IR22" s="275"/>
      <c r="IS22" s="274"/>
      <c r="IT22" s="275"/>
      <c r="IU22" s="274">
        <v>0</v>
      </c>
      <c r="IV22" s="275">
        <v>0</v>
      </c>
      <c r="IW22" s="274">
        <v>0</v>
      </c>
      <c r="IX22" s="275">
        <v>0</v>
      </c>
      <c r="IY22" s="274">
        <v>0</v>
      </c>
      <c r="IZ22" s="275">
        <v>0</v>
      </c>
      <c r="JA22" s="191"/>
    </row>
    <row r="23" spans="1:261">
      <c r="A23" s="219">
        <v>20</v>
      </c>
      <c r="B23" s="345">
        <v>13</v>
      </c>
      <c r="C23" s="21" t="s">
        <v>44</v>
      </c>
      <c r="D23" s="11" t="s">
        <v>76</v>
      </c>
      <c r="E23" s="11">
        <v>74742.942802669204</v>
      </c>
      <c r="F23" s="11">
        <v>1049</v>
      </c>
      <c r="G23" s="32">
        <v>74318.019900497515</v>
      </c>
      <c r="H23" s="11">
        <v>1005</v>
      </c>
      <c r="I23" s="32">
        <v>76588.172614107883</v>
      </c>
      <c r="J23" s="11">
        <v>1205</v>
      </c>
      <c r="K23" s="32"/>
      <c r="L23" s="11"/>
      <c r="M23" s="32"/>
      <c r="N23" s="11"/>
      <c r="O23" s="32">
        <v>80012.289909638552</v>
      </c>
      <c r="P23" s="11">
        <v>1328</v>
      </c>
      <c r="Q23" s="32"/>
      <c r="R23" s="11"/>
      <c r="S23" s="32">
        <v>87946.779352226717</v>
      </c>
      <c r="T23" s="11">
        <v>988</v>
      </c>
      <c r="U23" s="68">
        <v>47387</v>
      </c>
      <c r="V23" s="11">
        <v>1227</v>
      </c>
      <c r="W23" s="15">
        <v>47999</v>
      </c>
      <c r="X23" s="11">
        <v>1089</v>
      </c>
      <c r="Y23" s="15">
        <v>50403</v>
      </c>
      <c r="Z23" s="24">
        <v>1284</v>
      </c>
      <c r="AA23" s="28">
        <v>52246</v>
      </c>
      <c r="AB23" s="11">
        <v>1221</v>
      </c>
      <c r="AC23" s="16">
        <v>53022</v>
      </c>
      <c r="AD23" s="18">
        <v>1122</v>
      </c>
      <c r="AE23" s="17">
        <v>55359</v>
      </c>
      <c r="AF23" s="23">
        <v>1186</v>
      </c>
      <c r="AG23" s="42">
        <v>59062</v>
      </c>
      <c r="AH23" s="42">
        <v>1189</v>
      </c>
      <c r="AI23" s="16">
        <v>60516</v>
      </c>
      <c r="AJ23" s="42">
        <v>1194</v>
      </c>
      <c r="AK23" s="16">
        <v>62784</v>
      </c>
      <c r="AL23" s="42">
        <v>1193</v>
      </c>
      <c r="AM23" s="16">
        <v>63624</v>
      </c>
      <c r="AN23" s="42">
        <v>1198</v>
      </c>
      <c r="AO23" s="16">
        <v>65132.089108910892</v>
      </c>
      <c r="AP23" s="42">
        <v>404</v>
      </c>
      <c r="AQ23" s="16">
        <v>66718.302238805976</v>
      </c>
      <c r="AR23" s="42">
        <v>536</v>
      </c>
      <c r="AS23" s="16">
        <v>69895.628571428577</v>
      </c>
      <c r="AT23" s="23">
        <v>245</v>
      </c>
      <c r="AU23" s="16">
        <v>69914.933898305084</v>
      </c>
      <c r="AV23" s="42">
        <v>590</v>
      </c>
      <c r="AW23" s="194">
        <v>74004.311787072249</v>
      </c>
      <c r="AX23" s="42">
        <v>526</v>
      </c>
      <c r="AY23" s="181">
        <v>77655.365714285712</v>
      </c>
      <c r="AZ23" s="42">
        <v>525</v>
      </c>
      <c r="BA23" s="263">
        <v>78173.8125</v>
      </c>
      <c r="BB23" s="47">
        <v>656</v>
      </c>
      <c r="BC23" s="263">
        <v>77375.242057488649</v>
      </c>
      <c r="BD23" s="47">
        <v>661</v>
      </c>
      <c r="BE23" s="32">
        <v>77070.406855439636</v>
      </c>
      <c r="BF23" s="47">
        <v>671</v>
      </c>
      <c r="BG23" s="32">
        <v>78647.665484633573</v>
      </c>
      <c r="BH23" s="47">
        <v>846</v>
      </c>
      <c r="BI23" s="68">
        <v>44481</v>
      </c>
      <c r="BJ23" s="11">
        <v>173</v>
      </c>
      <c r="BK23" s="15">
        <v>44410</v>
      </c>
      <c r="BL23" s="11">
        <v>139</v>
      </c>
      <c r="BM23" s="32">
        <v>42265</v>
      </c>
      <c r="BN23" s="22">
        <v>132</v>
      </c>
      <c r="BO23" s="28">
        <v>46897</v>
      </c>
      <c r="BP23" s="11">
        <v>177</v>
      </c>
      <c r="BQ23" s="16">
        <v>48272</v>
      </c>
      <c r="BR23" s="17">
        <v>184</v>
      </c>
      <c r="BS23" s="31">
        <v>51888</v>
      </c>
      <c r="BT23" s="44">
        <v>200</v>
      </c>
      <c r="BU23" s="264">
        <v>51814</v>
      </c>
      <c r="BV23" s="265">
        <v>276</v>
      </c>
      <c r="BW23" s="40">
        <v>56348</v>
      </c>
      <c r="BX23" s="44">
        <v>274</v>
      </c>
      <c r="BY23" s="40">
        <v>62107</v>
      </c>
      <c r="BZ23" s="44">
        <v>237</v>
      </c>
      <c r="CA23" s="40">
        <v>63207</v>
      </c>
      <c r="CB23" s="44">
        <v>249</v>
      </c>
      <c r="CC23" s="40">
        <v>66444.399999999994</v>
      </c>
      <c r="CD23" s="44">
        <v>265</v>
      </c>
      <c r="CE23" s="40">
        <v>67974.35317460318</v>
      </c>
      <c r="CF23" s="44">
        <v>252</v>
      </c>
      <c r="CG23" s="16">
        <v>67445.125</v>
      </c>
      <c r="CH23" s="23">
        <v>104</v>
      </c>
      <c r="CI23" s="16">
        <v>67862.046357615895</v>
      </c>
      <c r="CJ23" s="42">
        <v>302</v>
      </c>
      <c r="CK23" s="181">
        <v>67751.137096774197</v>
      </c>
      <c r="CL23" s="42">
        <v>248</v>
      </c>
      <c r="CM23" s="42">
        <v>72124.04040404041</v>
      </c>
      <c r="CN23" s="42">
        <v>297</v>
      </c>
      <c r="CO23" s="263">
        <v>71310.761467889912</v>
      </c>
      <c r="CP23" s="47">
        <v>327</v>
      </c>
      <c r="CQ23" s="263">
        <v>72367.231428571424</v>
      </c>
      <c r="CR23" s="47">
        <v>350</v>
      </c>
      <c r="CS23" s="263">
        <v>70151.524590163928</v>
      </c>
      <c r="CT23" s="47">
        <v>305</v>
      </c>
      <c r="CU23" s="32">
        <v>71023.362126245847</v>
      </c>
      <c r="CV23" s="47">
        <v>301</v>
      </c>
      <c r="CW23" s="68">
        <v>45094</v>
      </c>
      <c r="CX23" s="11">
        <v>129</v>
      </c>
      <c r="CY23" s="15">
        <v>43632</v>
      </c>
      <c r="CZ23" s="11">
        <v>130</v>
      </c>
      <c r="DA23" s="15">
        <v>40816</v>
      </c>
      <c r="DB23" s="24">
        <v>71</v>
      </c>
      <c r="DC23" s="28">
        <v>50010</v>
      </c>
      <c r="DD23" s="11">
        <v>185</v>
      </c>
      <c r="DE23" s="16">
        <v>52754</v>
      </c>
      <c r="DF23" s="18">
        <v>190</v>
      </c>
      <c r="DG23" s="46">
        <v>55629</v>
      </c>
      <c r="DH23" s="44">
        <v>218</v>
      </c>
      <c r="DI23" s="264">
        <v>52472</v>
      </c>
      <c r="DJ23" s="265">
        <v>124</v>
      </c>
      <c r="DK23" s="40">
        <v>53718</v>
      </c>
      <c r="DL23" s="44">
        <v>115</v>
      </c>
      <c r="DM23" s="40">
        <v>55515</v>
      </c>
      <c r="DN23" s="44">
        <v>156</v>
      </c>
      <c r="DO23" s="40">
        <v>54644</v>
      </c>
      <c r="DP23" s="44">
        <v>160</v>
      </c>
      <c r="DQ23" s="40">
        <v>54517.241379310348</v>
      </c>
      <c r="DR23" s="44">
        <v>116</v>
      </c>
      <c r="DS23" s="40">
        <v>55247.085271317832</v>
      </c>
      <c r="DT23" s="44">
        <v>129</v>
      </c>
      <c r="DU23" s="16">
        <v>57637.588235294119</v>
      </c>
      <c r="DV23" s="23">
        <v>68</v>
      </c>
      <c r="DW23" s="16">
        <v>61598.503649635037</v>
      </c>
      <c r="DX23" s="42">
        <v>137</v>
      </c>
      <c r="DY23" s="181">
        <v>60945.830985915491</v>
      </c>
      <c r="DZ23" s="42">
        <v>142</v>
      </c>
      <c r="EA23" s="181">
        <v>62748.841269841272</v>
      </c>
      <c r="EB23" s="42">
        <v>126</v>
      </c>
      <c r="EC23" s="263">
        <v>67043.309859154935</v>
      </c>
      <c r="ED23" s="47">
        <v>71</v>
      </c>
      <c r="EE23" s="263">
        <v>60927</v>
      </c>
      <c r="EF23" s="47">
        <v>21</v>
      </c>
      <c r="EG23" s="263">
        <v>0</v>
      </c>
      <c r="EH23" s="47">
        <v>0</v>
      </c>
      <c r="EI23" s="32">
        <v>0</v>
      </c>
      <c r="EJ23" s="47">
        <v>0</v>
      </c>
      <c r="EK23" s="68">
        <v>51803</v>
      </c>
      <c r="EL23" s="11">
        <v>47</v>
      </c>
      <c r="EM23" s="15">
        <v>56454</v>
      </c>
      <c r="EN23" s="11">
        <v>39</v>
      </c>
      <c r="EO23" s="32">
        <v>53809</v>
      </c>
      <c r="EP23" s="22">
        <v>51</v>
      </c>
      <c r="EQ23" s="28">
        <v>58626</v>
      </c>
      <c r="ER23" s="11">
        <v>43</v>
      </c>
      <c r="ES23" s="16">
        <v>43989</v>
      </c>
      <c r="ET23" s="18">
        <v>19</v>
      </c>
      <c r="EU23" s="46">
        <v>68169</v>
      </c>
      <c r="EV23" s="44">
        <v>33</v>
      </c>
      <c r="EW23" s="264">
        <v>60289</v>
      </c>
      <c r="EX23" s="265">
        <v>77</v>
      </c>
      <c r="EY23" s="40">
        <v>61490</v>
      </c>
      <c r="EZ23" s="44">
        <v>65</v>
      </c>
      <c r="FA23" s="40">
        <v>63750</v>
      </c>
      <c r="FB23" s="44">
        <v>78</v>
      </c>
      <c r="FC23" s="40">
        <v>65773</v>
      </c>
      <c r="FD23" s="44">
        <v>106</v>
      </c>
      <c r="FE23" s="40">
        <v>58561.584905660377</v>
      </c>
      <c r="FF23" s="44">
        <v>53</v>
      </c>
      <c r="FG23" s="40">
        <v>67041.738095238092</v>
      </c>
      <c r="FH23" s="44">
        <v>84</v>
      </c>
      <c r="FI23" s="16"/>
      <c r="FJ23" s="42"/>
      <c r="FK23" s="16"/>
      <c r="FL23" s="42"/>
      <c r="FM23" s="181"/>
      <c r="FN23" s="42"/>
      <c r="FO23" s="16"/>
      <c r="FP23" s="42"/>
      <c r="FQ23" s="16"/>
      <c r="FR23" s="47"/>
      <c r="FS23" s="181">
        <v>0</v>
      </c>
      <c r="FT23" s="47">
        <v>0</v>
      </c>
      <c r="FU23" s="181">
        <v>0</v>
      </c>
      <c r="FV23" s="47">
        <v>0</v>
      </c>
      <c r="FW23" s="32">
        <v>0</v>
      </c>
      <c r="FX23" s="47">
        <v>0</v>
      </c>
      <c r="FY23" s="68"/>
      <c r="FZ23" s="11"/>
      <c r="GA23" s="19"/>
      <c r="GB23" s="21"/>
      <c r="GC23" s="35">
        <v>48079</v>
      </c>
      <c r="GD23" s="20">
        <v>6</v>
      </c>
      <c r="GE23" s="28">
        <v>48011</v>
      </c>
      <c r="GF23" s="11">
        <v>7</v>
      </c>
      <c r="GG23" s="16">
        <v>50117</v>
      </c>
      <c r="GH23" s="18">
        <v>6</v>
      </c>
      <c r="GI23" s="46">
        <v>50707</v>
      </c>
      <c r="GJ23" s="44">
        <v>6</v>
      </c>
      <c r="GK23" s="264">
        <v>50953</v>
      </c>
      <c r="GL23" s="265">
        <v>20</v>
      </c>
      <c r="GM23" s="40">
        <v>51741</v>
      </c>
      <c r="GN23" s="44">
        <v>25</v>
      </c>
      <c r="GO23" s="40">
        <v>54950</v>
      </c>
      <c r="GP23" s="44">
        <v>26</v>
      </c>
      <c r="GQ23" s="40">
        <v>60951</v>
      </c>
      <c r="GR23" s="44">
        <v>10</v>
      </c>
      <c r="GS23" s="40"/>
      <c r="GT23" s="44"/>
      <c r="GU23" s="40"/>
      <c r="GV23" s="44"/>
      <c r="GW23" s="16"/>
      <c r="GX23" s="23"/>
      <c r="GY23" s="16"/>
      <c r="GZ23" s="42"/>
      <c r="HA23" s="181"/>
      <c r="HB23" s="42"/>
      <c r="HC23" s="181"/>
      <c r="HD23" s="42"/>
      <c r="HE23" s="263"/>
      <c r="HF23" s="47"/>
      <c r="HG23" s="263">
        <v>0</v>
      </c>
      <c r="HH23" s="47">
        <v>0</v>
      </c>
      <c r="HI23" s="263">
        <v>0</v>
      </c>
      <c r="HJ23" s="47">
        <v>0</v>
      </c>
      <c r="HK23" s="32">
        <v>0</v>
      </c>
      <c r="HL23" s="47">
        <v>0</v>
      </c>
      <c r="HM23" s="170">
        <v>41894</v>
      </c>
      <c r="HN23" s="11">
        <v>13</v>
      </c>
      <c r="HO23" s="16">
        <v>45500</v>
      </c>
      <c r="HP23" s="11">
        <v>14</v>
      </c>
      <c r="HQ23" s="15">
        <v>43492</v>
      </c>
      <c r="HR23" s="24">
        <v>34</v>
      </c>
      <c r="HS23" s="51"/>
      <c r="HT23" s="21"/>
      <c r="HU23" s="19"/>
      <c r="HV23" s="20"/>
      <c r="HW23" s="165">
        <v>39573</v>
      </c>
      <c r="HX23" s="44">
        <v>4</v>
      </c>
      <c r="HY23" s="277">
        <v>46795</v>
      </c>
      <c r="HZ23" s="265">
        <v>5</v>
      </c>
      <c r="IA23" s="267">
        <v>65368</v>
      </c>
      <c r="IB23" s="165">
        <v>2</v>
      </c>
      <c r="IC23" s="267">
        <v>68770</v>
      </c>
      <c r="ID23" s="45">
        <v>2</v>
      </c>
      <c r="IE23" s="267">
        <v>60630</v>
      </c>
      <c r="IF23" s="45">
        <v>5</v>
      </c>
      <c r="IG23" s="267"/>
      <c r="IH23" s="45"/>
      <c r="II23" s="267"/>
      <c r="IJ23" s="45"/>
      <c r="IK23" s="15"/>
      <c r="IL23" s="24"/>
      <c r="IM23" s="16"/>
      <c r="IN23" s="42"/>
      <c r="IO23" s="16"/>
      <c r="IP23" s="42"/>
      <c r="IQ23" s="263"/>
      <c r="IR23" s="47"/>
      <c r="IS23" s="263"/>
      <c r="IT23" s="47"/>
      <c r="IU23" s="263">
        <v>0</v>
      </c>
      <c r="IV23" s="47">
        <v>0</v>
      </c>
      <c r="IW23" s="263">
        <v>0</v>
      </c>
      <c r="IX23" s="47">
        <v>0</v>
      </c>
      <c r="IY23" s="263">
        <v>0</v>
      </c>
      <c r="IZ23" s="47">
        <v>0</v>
      </c>
      <c r="JA23" s="32"/>
    </row>
    <row r="24" spans="1:261">
      <c r="A24" s="261">
        <v>21</v>
      </c>
      <c r="B24" s="345">
        <v>14</v>
      </c>
      <c r="C24" s="21" t="s">
        <v>46</v>
      </c>
      <c r="D24" s="11" t="s">
        <v>47</v>
      </c>
      <c r="E24" s="11">
        <v>85434.008408234266</v>
      </c>
      <c r="F24" s="11">
        <v>3449</v>
      </c>
      <c r="G24" s="32">
        <v>86025.698755924168</v>
      </c>
      <c r="H24" s="11">
        <v>3376</v>
      </c>
      <c r="I24" s="32">
        <v>88016.776721405928</v>
      </c>
      <c r="J24" s="11">
        <v>3471</v>
      </c>
      <c r="K24" s="32"/>
      <c r="L24" s="11"/>
      <c r="M24" s="32"/>
      <c r="N24" s="11"/>
      <c r="O24" s="32">
        <v>90933.554035567722</v>
      </c>
      <c r="P24" s="11">
        <v>3655</v>
      </c>
      <c r="Q24" s="32"/>
      <c r="R24" s="11"/>
      <c r="S24" s="32">
        <v>101279.96789782534</v>
      </c>
      <c r="T24" s="11">
        <v>2897</v>
      </c>
      <c r="U24" s="68">
        <v>60179</v>
      </c>
      <c r="V24" s="11">
        <v>911</v>
      </c>
      <c r="W24" s="15">
        <v>61808</v>
      </c>
      <c r="X24" s="11">
        <v>817</v>
      </c>
      <c r="Y24" s="15">
        <v>64493</v>
      </c>
      <c r="Z24" s="24">
        <v>983</v>
      </c>
      <c r="AA24" s="28">
        <v>66596</v>
      </c>
      <c r="AB24" s="11">
        <v>967</v>
      </c>
      <c r="AC24" s="16">
        <v>70111</v>
      </c>
      <c r="AD24" s="18">
        <v>1112</v>
      </c>
      <c r="AE24" s="17">
        <v>72193</v>
      </c>
      <c r="AF24" s="23">
        <v>888</v>
      </c>
      <c r="AG24" s="42">
        <v>75943</v>
      </c>
      <c r="AH24" s="42">
        <v>983</v>
      </c>
      <c r="AI24" s="16">
        <v>78331</v>
      </c>
      <c r="AJ24" s="42">
        <v>956</v>
      </c>
      <c r="AK24" s="16">
        <v>82804</v>
      </c>
      <c r="AL24" s="42">
        <v>1109</v>
      </c>
      <c r="AM24" s="16">
        <v>88406</v>
      </c>
      <c r="AN24" s="42">
        <v>1204</v>
      </c>
      <c r="AO24" s="16">
        <v>89449.166281755199</v>
      </c>
      <c r="AP24" s="42">
        <v>433</v>
      </c>
      <c r="AQ24" s="16">
        <v>90188.480349344973</v>
      </c>
      <c r="AR24" s="42">
        <v>687</v>
      </c>
      <c r="AS24" s="16">
        <v>91528.413597733714</v>
      </c>
      <c r="AT24" s="23">
        <v>353</v>
      </c>
      <c r="AU24" s="16">
        <v>96361.663133097769</v>
      </c>
      <c r="AV24" s="42">
        <v>849</v>
      </c>
      <c r="AW24" s="181">
        <v>96975.312423124225</v>
      </c>
      <c r="AX24" s="42">
        <v>813</v>
      </c>
      <c r="AY24" s="181">
        <v>101444.19252548131</v>
      </c>
      <c r="AZ24" s="42">
        <v>883</v>
      </c>
      <c r="BA24" s="263">
        <v>105780.01325178389</v>
      </c>
      <c r="BB24" s="47">
        <v>981</v>
      </c>
      <c r="BC24" s="263">
        <v>103901.50103305785</v>
      </c>
      <c r="BD24" s="47">
        <v>968</v>
      </c>
      <c r="BE24" s="32">
        <v>104446.96666666666</v>
      </c>
      <c r="BF24" s="47">
        <v>990</v>
      </c>
      <c r="BG24" s="32">
        <v>108981.37610619469</v>
      </c>
      <c r="BH24" s="47">
        <v>1130</v>
      </c>
      <c r="BI24" s="68">
        <v>54496</v>
      </c>
      <c r="BJ24" s="11">
        <v>263</v>
      </c>
      <c r="BK24" s="15">
        <v>56217</v>
      </c>
      <c r="BL24" s="11">
        <v>332</v>
      </c>
      <c r="BM24" s="32">
        <v>61513</v>
      </c>
      <c r="BN24" s="22">
        <v>294</v>
      </c>
      <c r="BO24" s="28">
        <v>63180</v>
      </c>
      <c r="BP24" s="11">
        <v>379</v>
      </c>
      <c r="BQ24" s="16">
        <v>63109</v>
      </c>
      <c r="BR24" s="17">
        <v>458</v>
      </c>
      <c r="BS24" s="31">
        <v>66698</v>
      </c>
      <c r="BT24" s="44">
        <v>499</v>
      </c>
      <c r="BU24" s="264">
        <v>68407</v>
      </c>
      <c r="BV24" s="265">
        <v>578</v>
      </c>
      <c r="BW24" s="40">
        <v>73310</v>
      </c>
      <c r="BX24" s="44">
        <v>683</v>
      </c>
      <c r="BY24" s="40">
        <v>75577</v>
      </c>
      <c r="BZ24" s="44">
        <v>584</v>
      </c>
      <c r="CA24" s="40">
        <v>78368</v>
      </c>
      <c r="CB24" s="44">
        <v>695</v>
      </c>
      <c r="CC24" s="40">
        <v>82192.347474747468</v>
      </c>
      <c r="CD24" s="44">
        <v>495</v>
      </c>
      <c r="CE24" s="40">
        <v>84890.415458937205</v>
      </c>
      <c r="CF24" s="44">
        <v>621</v>
      </c>
      <c r="CG24" s="16">
        <v>88793.646258503402</v>
      </c>
      <c r="CH24" s="23">
        <v>294</v>
      </c>
      <c r="CI24" s="16">
        <v>90763.992163009403</v>
      </c>
      <c r="CJ24" s="42">
        <v>638</v>
      </c>
      <c r="CK24" s="181">
        <v>89841.869491525431</v>
      </c>
      <c r="CL24" s="42">
        <v>590</v>
      </c>
      <c r="CM24" s="42">
        <v>94637.409210526312</v>
      </c>
      <c r="CN24" s="42">
        <v>760</v>
      </c>
      <c r="CO24" s="263">
        <v>95680.687598116172</v>
      </c>
      <c r="CP24" s="47">
        <v>637</v>
      </c>
      <c r="CQ24" s="263">
        <v>96413.758974358978</v>
      </c>
      <c r="CR24" s="47">
        <v>585</v>
      </c>
      <c r="CS24" s="263">
        <v>96198.025931928685</v>
      </c>
      <c r="CT24" s="47">
        <v>617</v>
      </c>
      <c r="CU24" s="32">
        <v>95638.332075471699</v>
      </c>
      <c r="CV24" s="47">
        <v>530</v>
      </c>
      <c r="CW24" s="68">
        <v>50117</v>
      </c>
      <c r="CX24" s="11">
        <v>692</v>
      </c>
      <c r="CY24" s="15">
        <v>50383</v>
      </c>
      <c r="CZ24" s="11">
        <v>862</v>
      </c>
      <c r="DA24" s="15">
        <v>51947</v>
      </c>
      <c r="DB24" s="24">
        <v>739</v>
      </c>
      <c r="DC24" s="28">
        <v>53214</v>
      </c>
      <c r="DD24" s="11">
        <v>837</v>
      </c>
      <c r="DE24" s="16">
        <v>55531</v>
      </c>
      <c r="DF24" s="18">
        <v>872</v>
      </c>
      <c r="DG24" s="46">
        <v>57827</v>
      </c>
      <c r="DH24" s="44">
        <v>925</v>
      </c>
      <c r="DI24" s="264">
        <v>59402</v>
      </c>
      <c r="DJ24" s="265">
        <v>920</v>
      </c>
      <c r="DK24" s="40">
        <v>62313</v>
      </c>
      <c r="DL24" s="44">
        <v>901</v>
      </c>
      <c r="DM24" s="40">
        <v>64804</v>
      </c>
      <c r="DN24" s="44">
        <v>985</v>
      </c>
      <c r="DO24" s="40">
        <v>67183</v>
      </c>
      <c r="DP24" s="44">
        <v>1024</v>
      </c>
      <c r="DQ24" s="40">
        <v>68108.983108108107</v>
      </c>
      <c r="DR24" s="44">
        <v>888</v>
      </c>
      <c r="DS24" s="40">
        <v>69807.496197718632</v>
      </c>
      <c r="DT24" s="44">
        <v>1052</v>
      </c>
      <c r="DU24" s="16">
        <v>70837.458658346339</v>
      </c>
      <c r="DV24" s="23">
        <v>641</v>
      </c>
      <c r="DW24" s="16">
        <v>74748.791666666672</v>
      </c>
      <c r="DX24" s="42">
        <v>1008</v>
      </c>
      <c r="DY24" s="181">
        <v>75289.937377690803</v>
      </c>
      <c r="DZ24" s="42">
        <v>1022</v>
      </c>
      <c r="EA24" s="181">
        <v>78887.698914116481</v>
      </c>
      <c r="EB24" s="42">
        <v>1013</v>
      </c>
      <c r="EC24" s="263">
        <v>82166.370967741939</v>
      </c>
      <c r="ED24" s="47">
        <v>1240</v>
      </c>
      <c r="EE24" s="263">
        <v>82813.897388059704</v>
      </c>
      <c r="EF24" s="47">
        <v>1072</v>
      </c>
      <c r="EG24" s="263">
        <v>83748.886497064581</v>
      </c>
      <c r="EH24" s="47">
        <v>1022</v>
      </c>
      <c r="EI24" s="32">
        <v>85078.750719079573</v>
      </c>
      <c r="EJ24" s="47">
        <v>1043</v>
      </c>
      <c r="EK24" s="68">
        <v>46154</v>
      </c>
      <c r="EL24" s="11">
        <v>410</v>
      </c>
      <c r="EM24" s="15">
        <v>48024</v>
      </c>
      <c r="EN24" s="11">
        <v>451</v>
      </c>
      <c r="EO24" s="32">
        <v>50408</v>
      </c>
      <c r="EP24" s="22">
        <v>439</v>
      </c>
      <c r="EQ24" s="28">
        <v>52646</v>
      </c>
      <c r="ER24" s="11">
        <v>495</v>
      </c>
      <c r="ES24" s="16">
        <v>51890</v>
      </c>
      <c r="ET24" s="18">
        <v>433</v>
      </c>
      <c r="EU24" s="46">
        <v>55326</v>
      </c>
      <c r="EV24" s="44">
        <v>531</v>
      </c>
      <c r="EW24" s="264">
        <v>55720</v>
      </c>
      <c r="EX24" s="265">
        <v>568</v>
      </c>
      <c r="EY24" s="40">
        <v>57693</v>
      </c>
      <c r="EZ24" s="44">
        <v>619</v>
      </c>
      <c r="FA24" s="40">
        <v>61277</v>
      </c>
      <c r="FB24" s="44">
        <v>664</v>
      </c>
      <c r="FC24" s="40">
        <v>64278</v>
      </c>
      <c r="FD24" s="44">
        <v>625</v>
      </c>
      <c r="FE24" s="40">
        <v>66359.402214022135</v>
      </c>
      <c r="FF24" s="44">
        <v>542</v>
      </c>
      <c r="FG24" s="40">
        <v>67147.774399999995</v>
      </c>
      <c r="FH24" s="44">
        <v>625</v>
      </c>
      <c r="FI24" s="16">
        <v>67896.83203125</v>
      </c>
      <c r="FJ24" s="42">
        <v>256</v>
      </c>
      <c r="FK24" s="16">
        <v>70554.184466019418</v>
      </c>
      <c r="FL24" s="42">
        <v>515</v>
      </c>
      <c r="FM24" s="181">
        <v>72558.65813528336</v>
      </c>
      <c r="FN24" s="42">
        <v>547</v>
      </c>
      <c r="FO24" s="16">
        <v>75602.548507462692</v>
      </c>
      <c r="FP24" s="42">
        <v>536</v>
      </c>
      <c r="FQ24" s="16">
        <v>79308.382978723399</v>
      </c>
      <c r="FR24" s="47">
        <v>470</v>
      </c>
      <c r="FS24" s="181">
        <v>79974.418891170426</v>
      </c>
      <c r="FT24" s="47">
        <v>487</v>
      </c>
      <c r="FU24" s="181">
        <v>78644.760180995479</v>
      </c>
      <c r="FV24" s="47">
        <v>442</v>
      </c>
      <c r="FW24" s="32">
        <v>80882.919908466822</v>
      </c>
      <c r="FX24" s="47">
        <v>437</v>
      </c>
      <c r="FY24" s="68">
        <v>41857</v>
      </c>
      <c r="FZ24" s="11">
        <v>200</v>
      </c>
      <c r="GA24" s="15">
        <v>43775</v>
      </c>
      <c r="GB24" s="11">
        <v>184</v>
      </c>
      <c r="GC24" s="32">
        <v>46550</v>
      </c>
      <c r="GD24" s="22">
        <v>237</v>
      </c>
      <c r="GE24" s="28">
        <v>46675</v>
      </c>
      <c r="GF24" s="11">
        <v>258</v>
      </c>
      <c r="GG24" s="16">
        <v>48597</v>
      </c>
      <c r="GH24" s="18">
        <v>255</v>
      </c>
      <c r="GI24" s="46">
        <v>50849</v>
      </c>
      <c r="GJ24" s="44">
        <v>237</v>
      </c>
      <c r="GK24" s="264">
        <v>52598</v>
      </c>
      <c r="GL24" s="265">
        <v>261</v>
      </c>
      <c r="GM24" s="40">
        <v>54656</v>
      </c>
      <c r="GN24" s="44">
        <v>271</v>
      </c>
      <c r="GO24" s="40">
        <v>54073</v>
      </c>
      <c r="GP24" s="44">
        <v>323</v>
      </c>
      <c r="GQ24" s="40">
        <v>56860</v>
      </c>
      <c r="GR24" s="44">
        <v>315</v>
      </c>
      <c r="GS24" s="40">
        <v>58440.12648221344</v>
      </c>
      <c r="GT24" s="44">
        <v>253</v>
      </c>
      <c r="GU24" s="40">
        <v>61044.669039145905</v>
      </c>
      <c r="GV24" s="44">
        <v>281</v>
      </c>
      <c r="GW24" s="16">
        <v>57117.25</v>
      </c>
      <c r="GX24" s="23">
        <v>100</v>
      </c>
      <c r="GY24" s="16">
        <v>65344.403614457835</v>
      </c>
      <c r="GZ24" s="42">
        <v>332</v>
      </c>
      <c r="HA24" s="181">
        <v>66376.879870129866</v>
      </c>
      <c r="HB24" s="42">
        <v>308</v>
      </c>
      <c r="HC24" s="181">
        <v>71021.611620795113</v>
      </c>
      <c r="HD24" s="42">
        <v>327</v>
      </c>
      <c r="HE24" s="263">
        <v>71425.069387755095</v>
      </c>
      <c r="HF24" s="47">
        <v>245</v>
      </c>
      <c r="HG24" s="263">
        <v>73471.224880382768</v>
      </c>
      <c r="HH24" s="47">
        <v>209</v>
      </c>
      <c r="HI24" s="263">
        <v>73582.441860465115</v>
      </c>
      <c r="HJ24" s="47">
        <v>172</v>
      </c>
      <c r="HK24" s="32">
        <v>72226.015544041453</v>
      </c>
      <c r="HL24" s="47">
        <v>193</v>
      </c>
      <c r="HM24" s="170">
        <v>40771</v>
      </c>
      <c r="HN24" s="11">
        <v>146</v>
      </c>
      <c r="HO24" s="16">
        <v>41883</v>
      </c>
      <c r="HP24" s="11">
        <v>158</v>
      </c>
      <c r="HQ24" s="15">
        <v>43033</v>
      </c>
      <c r="HR24" s="24">
        <v>194</v>
      </c>
      <c r="HS24" s="28">
        <v>45330</v>
      </c>
      <c r="HT24" s="11">
        <v>179</v>
      </c>
      <c r="HU24" s="16">
        <v>47481</v>
      </c>
      <c r="HV24" s="18">
        <v>87</v>
      </c>
      <c r="HW24" s="165">
        <v>48032</v>
      </c>
      <c r="HX24" s="44">
        <v>238</v>
      </c>
      <c r="HY24" s="277">
        <v>51143</v>
      </c>
      <c r="HZ24" s="265">
        <v>163</v>
      </c>
      <c r="IA24" s="267">
        <v>50895</v>
      </c>
      <c r="IB24" s="165">
        <v>174</v>
      </c>
      <c r="IC24" s="267">
        <v>54956</v>
      </c>
      <c r="ID24" s="45">
        <v>169</v>
      </c>
      <c r="IE24" s="267">
        <v>54883</v>
      </c>
      <c r="IF24" s="45">
        <v>163</v>
      </c>
      <c r="IG24" s="267">
        <v>54154.439024390245</v>
      </c>
      <c r="IH24" s="45">
        <v>164</v>
      </c>
      <c r="II24" s="267">
        <v>58973.104294478529</v>
      </c>
      <c r="IJ24" s="45">
        <v>163</v>
      </c>
      <c r="IK24" s="15">
        <v>62221.3417721519</v>
      </c>
      <c r="IL24" s="24">
        <v>79</v>
      </c>
      <c r="IM24" s="16">
        <v>64639.571428571428</v>
      </c>
      <c r="IN24" s="42">
        <v>168</v>
      </c>
      <c r="IO24" s="16">
        <v>63448.336206896551</v>
      </c>
      <c r="IP24" s="42">
        <v>116</v>
      </c>
      <c r="IQ24" s="263">
        <v>65223.138554216865</v>
      </c>
      <c r="IR24" s="47">
        <v>166</v>
      </c>
      <c r="IS24" s="263">
        <v>67106.818840579712</v>
      </c>
      <c r="IT24" s="47">
        <v>138</v>
      </c>
      <c r="IU24" s="263">
        <v>68001.7421875</v>
      </c>
      <c r="IV24" s="47">
        <v>128</v>
      </c>
      <c r="IW24" s="263">
        <v>68955.924812030076</v>
      </c>
      <c r="IX24" s="47">
        <v>133</v>
      </c>
      <c r="IY24" s="263">
        <v>70395.29710144928</v>
      </c>
      <c r="IZ24" s="47">
        <v>138</v>
      </c>
      <c r="JA24" s="32"/>
    </row>
    <row r="25" spans="1:261">
      <c r="A25" s="219">
        <v>22</v>
      </c>
      <c r="B25" s="345">
        <v>15</v>
      </c>
      <c r="C25" s="21" t="s">
        <v>48</v>
      </c>
      <c r="D25" s="11" t="s">
        <v>49</v>
      </c>
      <c r="E25" s="11">
        <v>95138.880949224447</v>
      </c>
      <c r="F25" s="11">
        <v>7543</v>
      </c>
      <c r="G25" s="32">
        <v>96881.309257236484</v>
      </c>
      <c r="H25" s="11">
        <v>7324</v>
      </c>
      <c r="I25" s="32">
        <v>99055.870284740813</v>
      </c>
      <c r="J25" s="11">
        <v>8218</v>
      </c>
      <c r="K25" s="32"/>
      <c r="L25" s="11"/>
      <c r="M25" s="32"/>
      <c r="N25" s="11"/>
      <c r="O25" s="32">
        <v>101030.73607621441</v>
      </c>
      <c r="P25" s="11">
        <v>9552</v>
      </c>
      <c r="Q25" s="32"/>
      <c r="R25" s="11"/>
      <c r="S25" s="32">
        <v>104527.80764050447</v>
      </c>
      <c r="T25" s="11">
        <v>8167</v>
      </c>
      <c r="U25" s="68">
        <v>61955</v>
      </c>
      <c r="V25" s="11">
        <v>6396</v>
      </c>
      <c r="W25" s="15">
        <v>63058</v>
      </c>
      <c r="X25" s="11">
        <v>5958</v>
      </c>
      <c r="Y25" s="15">
        <v>66145</v>
      </c>
      <c r="Z25" s="24">
        <v>7541</v>
      </c>
      <c r="AA25" s="28">
        <v>68055</v>
      </c>
      <c r="AB25" s="11">
        <v>6969</v>
      </c>
      <c r="AC25" s="16">
        <v>70577</v>
      </c>
      <c r="AD25" s="18">
        <v>6679</v>
      </c>
      <c r="AE25" s="17">
        <v>73309</v>
      </c>
      <c r="AF25" s="23">
        <v>6571</v>
      </c>
      <c r="AG25" s="42">
        <v>77338</v>
      </c>
      <c r="AH25" s="42">
        <v>6822</v>
      </c>
      <c r="AI25" s="16">
        <v>81465</v>
      </c>
      <c r="AJ25" s="42">
        <v>7183</v>
      </c>
      <c r="AK25" s="16">
        <v>83988</v>
      </c>
      <c r="AL25" s="42">
        <v>7486</v>
      </c>
      <c r="AM25" s="16">
        <v>86873</v>
      </c>
      <c r="AN25" s="42">
        <v>7003</v>
      </c>
      <c r="AO25" s="16">
        <v>88742.391304347824</v>
      </c>
      <c r="AP25" s="42">
        <v>851</v>
      </c>
      <c r="AQ25" s="16">
        <v>90834.622994652411</v>
      </c>
      <c r="AR25" s="42">
        <v>2992</v>
      </c>
      <c r="AS25" s="16">
        <v>90712.082437275982</v>
      </c>
      <c r="AT25" s="23">
        <v>1395</v>
      </c>
      <c r="AU25" s="16">
        <v>97511.576923076922</v>
      </c>
      <c r="AV25" s="42">
        <v>3562</v>
      </c>
      <c r="AW25" s="194">
        <v>100271.13320825515</v>
      </c>
      <c r="AX25" s="42">
        <v>3198</v>
      </c>
      <c r="AY25" s="181">
        <v>104106.56812618983</v>
      </c>
      <c r="AZ25" s="42">
        <v>3677</v>
      </c>
      <c r="BA25" s="263">
        <v>104801.95760715968</v>
      </c>
      <c r="BB25" s="47">
        <v>4246</v>
      </c>
      <c r="BC25" s="263">
        <v>104691.8896484375</v>
      </c>
      <c r="BD25" s="47">
        <v>4096</v>
      </c>
      <c r="BE25" s="32">
        <v>105901.0196793003</v>
      </c>
      <c r="BF25" s="47">
        <v>4116</v>
      </c>
      <c r="BG25" s="32">
        <v>108299.83145388642</v>
      </c>
      <c r="BH25" s="47">
        <v>4966</v>
      </c>
      <c r="BI25" s="68">
        <v>55618</v>
      </c>
      <c r="BJ25" s="11">
        <v>1194</v>
      </c>
      <c r="BK25" s="15">
        <v>57327</v>
      </c>
      <c r="BL25" s="11">
        <v>919</v>
      </c>
      <c r="BM25" s="32">
        <v>59024</v>
      </c>
      <c r="BN25" s="22">
        <v>664</v>
      </c>
      <c r="BO25" s="28">
        <v>62192</v>
      </c>
      <c r="BP25" s="11">
        <v>1095</v>
      </c>
      <c r="BQ25" s="16">
        <v>63714</v>
      </c>
      <c r="BR25" s="17">
        <v>1567</v>
      </c>
      <c r="BS25" s="31">
        <v>69133</v>
      </c>
      <c r="BT25" s="45">
        <v>1424</v>
      </c>
      <c r="BU25" s="264">
        <v>69121</v>
      </c>
      <c r="BV25" s="165">
        <v>1612</v>
      </c>
      <c r="BW25" s="40">
        <v>69373</v>
      </c>
      <c r="BX25" s="45">
        <v>1911</v>
      </c>
      <c r="BY25" s="40">
        <v>75534</v>
      </c>
      <c r="BZ25" s="45">
        <v>1625</v>
      </c>
      <c r="CA25" s="40">
        <v>79736</v>
      </c>
      <c r="CB25" s="45">
        <v>1704</v>
      </c>
      <c r="CC25" s="40">
        <v>81146.869863013693</v>
      </c>
      <c r="CD25" s="45">
        <v>292</v>
      </c>
      <c r="CE25" s="40">
        <v>86676.366133866133</v>
      </c>
      <c r="CF25" s="45">
        <v>2002</v>
      </c>
      <c r="CG25" s="16">
        <v>90426.663606010014</v>
      </c>
      <c r="CH25" s="23">
        <v>1198</v>
      </c>
      <c r="CI25" s="16">
        <v>90337.441928721179</v>
      </c>
      <c r="CJ25" s="42">
        <v>2385</v>
      </c>
      <c r="CK25" s="181">
        <v>90034.371940559446</v>
      </c>
      <c r="CL25" s="42">
        <v>2288</v>
      </c>
      <c r="CM25" s="42">
        <v>94000.654300168637</v>
      </c>
      <c r="CN25" s="42">
        <v>2372</v>
      </c>
      <c r="CO25" s="263">
        <v>95524.607289293854</v>
      </c>
      <c r="CP25" s="47">
        <v>2195</v>
      </c>
      <c r="CQ25" s="263">
        <v>96345.566599394544</v>
      </c>
      <c r="CR25" s="47">
        <v>1982</v>
      </c>
      <c r="CS25" s="263">
        <v>96191.027954879843</v>
      </c>
      <c r="CT25" s="47">
        <v>2039</v>
      </c>
      <c r="CU25" s="32">
        <v>96732.272537780096</v>
      </c>
      <c r="CV25" s="47">
        <v>1919</v>
      </c>
      <c r="CW25" s="68">
        <v>52565</v>
      </c>
      <c r="CX25" s="11">
        <v>1128</v>
      </c>
      <c r="CY25" s="15">
        <v>53589</v>
      </c>
      <c r="CZ25" s="11">
        <v>1195</v>
      </c>
      <c r="DA25" s="15">
        <v>54934</v>
      </c>
      <c r="DB25" s="24">
        <v>970</v>
      </c>
      <c r="DC25" s="28">
        <v>55616</v>
      </c>
      <c r="DD25" s="11">
        <v>1215</v>
      </c>
      <c r="DE25" s="16">
        <v>59136</v>
      </c>
      <c r="DF25" s="18">
        <v>1133</v>
      </c>
      <c r="DG25" s="46">
        <v>61686</v>
      </c>
      <c r="DH25" s="45">
        <v>1232</v>
      </c>
      <c r="DI25" s="264">
        <v>63486</v>
      </c>
      <c r="DJ25" s="265">
        <v>892</v>
      </c>
      <c r="DK25" s="40">
        <v>65877</v>
      </c>
      <c r="DL25" s="44">
        <v>771</v>
      </c>
      <c r="DM25" s="40">
        <v>66814</v>
      </c>
      <c r="DN25" s="44">
        <v>887</v>
      </c>
      <c r="DO25" s="40">
        <v>70575</v>
      </c>
      <c r="DP25" s="44">
        <v>827</v>
      </c>
      <c r="DQ25" s="40">
        <v>69020.413636363635</v>
      </c>
      <c r="DR25" s="44">
        <v>220</v>
      </c>
      <c r="DS25" s="40">
        <v>71928.275286757038</v>
      </c>
      <c r="DT25" s="44">
        <v>959</v>
      </c>
      <c r="DU25" s="16">
        <v>73433.414829659319</v>
      </c>
      <c r="DV25" s="23">
        <v>499</v>
      </c>
      <c r="DW25" s="16">
        <v>77015.788306451606</v>
      </c>
      <c r="DX25" s="42">
        <v>992</v>
      </c>
      <c r="DY25" s="181">
        <v>77578.290009699325</v>
      </c>
      <c r="DZ25" s="42">
        <v>1031</v>
      </c>
      <c r="EA25" s="181">
        <v>80674.503968253965</v>
      </c>
      <c r="EB25" s="42">
        <v>1008</v>
      </c>
      <c r="EC25" s="263">
        <v>83532.988601036268</v>
      </c>
      <c r="ED25" s="47">
        <v>965</v>
      </c>
      <c r="EE25" s="263">
        <v>84672.863218390805</v>
      </c>
      <c r="EF25" s="47">
        <v>870</v>
      </c>
      <c r="EG25" s="263">
        <v>87710.040293040292</v>
      </c>
      <c r="EH25" s="47">
        <v>819</v>
      </c>
      <c r="EI25" s="32">
        <v>88796.393145161288</v>
      </c>
      <c r="EJ25" s="47">
        <v>992</v>
      </c>
      <c r="EK25" s="68">
        <v>55875</v>
      </c>
      <c r="EL25" s="11">
        <v>426</v>
      </c>
      <c r="EM25" s="15">
        <v>57864</v>
      </c>
      <c r="EN25" s="11">
        <v>444</v>
      </c>
      <c r="EO25" s="32">
        <v>61291</v>
      </c>
      <c r="EP25" s="22">
        <v>483</v>
      </c>
      <c r="EQ25" s="28">
        <v>61586</v>
      </c>
      <c r="ER25" s="11">
        <v>555</v>
      </c>
      <c r="ES25" s="16">
        <v>58031</v>
      </c>
      <c r="ET25" s="18">
        <v>220</v>
      </c>
      <c r="EU25" s="46">
        <v>67079</v>
      </c>
      <c r="EV25" s="44">
        <v>562</v>
      </c>
      <c r="EW25" s="264">
        <v>61802</v>
      </c>
      <c r="EX25" s="265">
        <v>422</v>
      </c>
      <c r="EY25" s="40">
        <v>63106</v>
      </c>
      <c r="EZ25" s="44">
        <v>457</v>
      </c>
      <c r="FA25" s="40">
        <v>65178</v>
      </c>
      <c r="FB25" s="44">
        <v>395</v>
      </c>
      <c r="FC25" s="40">
        <v>68105</v>
      </c>
      <c r="FD25" s="44">
        <v>411</v>
      </c>
      <c r="FE25" s="40">
        <v>68391.493975903621</v>
      </c>
      <c r="FF25" s="44">
        <v>83</v>
      </c>
      <c r="FG25" s="40">
        <v>71096.637894736836</v>
      </c>
      <c r="FH25" s="44">
        <v>475</v>
      </c>
      <c r="FI25" s="16">
        <v>72002.849206349201</v>
      </c>
      <c r="FJ25" s="42">
        <v>126</v>
      </c>
      <c r="FK25" s="16">
        <v>74609.307106598979</v>
      </c>
      <c r="FL25" s="42">
        <v>394</v>
      </c>
      <c r="FM25" s="181">
        <v>76570.84782608696</v>
      </c>
      <c r="FN25" s="42">
        <v>368</v>
      </c>
      <c r="FO25" s="16">
        <v>78637.18223234624</v>
      </c>
      <c r="FP25" s="42">
        <v>439</v>
      </c>
      <c r="FQ25" s="16">
        <v>85486.868852459011</v>
      </c>
      <c r="FR25" s="47">
        <v>366</v>
      </c>
      <c r="FS25" s="181">
        <v>84392.708333333328</v>
      </c>
      <c r="FT25" s="47">
        <v>432</v>
      </c>
      <c r="FU25" s="181">
        <v>78607.655021834056</v>
      </c>
      <c r="FV25" s="47">
        <v>229</v>
      </c>
      <c r="FW25" s="32">
        <v>81065.078817733985</v>
      </c>
      <c r="FX25" s="47">
        <v>203</v>
      </c>
      <c r="FY25" s="68">
        <v>47639</v>
      </c>
      <c r="FZ25" s="11">
        <v>160</v>
      </c>
      <c r="GA25" s="15">
        <v>49544</v>
      </c>
      <c r="GB25" s="11">
        <v>106</v>
      </c>
      <c r="GC25" s="32">
        <v>49668</v>
      </c>
      <c r="GD25" s="22">
        <v>142</v>
      </c>
      <c r="GE25" s="28">
        <v>49930</v>
      </c>
      <c r="GF25" s="11">
        <v>182</v>
      </c>
      <c r="GG25" s="16">
        <v>51551</v>
      </c>
      <c r="GH25" s="18">
        <v>252</v>
      </c>
      <c r="GI25" s="46">
        <v>51845</v>
      </c>
      <c r="GJ25" s="44">
        <v>171</v>
      </c>
      <c r="GK25" s="264">
        <v>56336</v>
      </c>
      <c r="GL25" s="265">
        <v>287</v>
      </c>
      <c r="GM25" s="40">
        <v>58662</v>
      </c>
      <c r="GN25" s="44">
        <v>262</v>
      </c>
      <c r="GO25" s="40">
        <v>55366</v>
      </c>
      <c r="GP25" s="44">
        <v>160</v>
      </c>
      <c r="GQ25" s="40">
        <v>56819</v>
      </c>
      <c r="GR25" s="44">
        <v>157</v>
      </c>
      <c r="GS25" s="40">
        <v>70132.871794871797</v>
      </c>
      <c r="GT25" s="44">
        <v>117</v>
      </c>
      <c r="GU25" s="40">
        <v>73262.387681159424</v>
      </c>
      <c r="GV25" s="44">
        <v>276</v>
      </c>
      <c r="GW25" s="16">
        <v>55055</v>
      </c>
      <c r="GX25" s="23">
        <v>13</v>
      </c>
      <c r="GY25" s="16">
        <v>71752.014285714293</v>
      </c>
      <c r="GZ25" s="42">
        <v>210</v>
      </c>
      <c r="HA25" s="181">
        <v>77045.957547169804</v>
      </c>
      <c r="HB25" s="42">
        <v>212</v>
      </c>
      <c r="HC25" s="181">
        <v>79919.196286472143</v>
      </c>
      <c r="HD25" s="42">
        <v>377</v>
      </c>
      <c r="HE25" s="263"/>
      <c r="HF25" s="47"/>
      <c r="HG25" s="263">
        <v>77418.268041237112</v>
      </c>
      <c r="HH25" s="47">
        <v>97</v>
      </c>
      <c r="HI25" s="263">
        <v>84623</v>
      </c>
      <c r="HJ25" s="47">
        <v>19</v>
      </c>
      <c r="HK25" s="32">
        <v>92401.051282051281</v>
      </c>
      <c r="HL25" s="47">
        <v>39</v>
      </c>
      <c r="HM25" s="170">
        <v>40989</v>
      </c>
      <c r="HN25" s="11">
        <v>61</v>
      </c>
      <c r="HO25" s="16">
        <v>44420</v>
      </c>
      <c r="HP25" s="11">
        <v>50</v>
      </c>
      <c r="HQ25" s="15">
        <v>47289</v>
      </c>
      <c r="HR25" s="24">
        <v>73</v>
      </c>
      <c r="HS25" s="28">
        <v>44861</v>
      </c>
      <c r="HT25" s="11">
        <v>74</v>
      </c>
      <c r="HU25" s="16">
        <v>47334</v>
      </c>
      <c r="HV25" s="18">
        <v>27</v>
      </c>
      <c r="HW25" s="165">
        <v>48171</v>
      </c>
      <c r="HX25" s="44">
        <v>108</v>
      </c>
      <c r="HY25" s="277">
        <v>51787</v>
      </c>
      <c r="HZ25" s="265">
        <v>59</v>
      </c>
      <c r="IA25" s="267">
        <v>49766</v>
      </c>
      <c r="IB25" s="165">
        <v>56</v>
      </c>
      <c r="IC25" s="267">
        <v>53292</v>
      </c>
      <c r="ID25" s="45">
        <v>55</v>
      </c>
      <c r="IE25" s="267">
        <v>55910</v>
      </c>
      <c r="IF25" s="45">
        <v>53</v>
      </c>
      <c r="IG25" s="267">
        <v>51849.63636363636</v>
      </c>
      <c r="IH25" s="45">
        <v>11</v>
      </c>
      <c r="II25" s="267">
        <v>57671.48</v>
      </c>
      <c r="IJ25" s="45">
        <v>50</v>
      </c>
      <c r="IK25" s="15"/>
      <c r="IL25" s="24"/>
      <c r="IM25" s="16">
        <v>65411</v>
      </c>
      <c r="IN25" s="42">
        <v>31</v>
      </c>
      <c r="IO25" s="16"/>
      <c r="IP25" s="42"/>
      <c r="IQ25" s="263">
        <v>67080.558139534885</v>
      </c>
      <c r="IR25" s="47">
        <v>43</v>
      </c>
      <c r="IS25" s="263"/>
      <c r="IT25" s="47"/>
      <c r="IU25" s="263">
        <v>64714.6</v>
      </c>
      <c r="IV25" s="47">
        <v>50</v>
      </c>
      <c r="IW25" s="263">
        <v>63607.25</v>
      </c>
      <c r="IX25" s="47">
        <v>40</v>
      </c>
      <c r="IY25" s="263">
        <v>71752.67567567568</v>
      </c>
      <c r="IZ25" s="47">
        <v>74</v>
      </c>
      <c r="JA25" s="32"/>
    </row>
    <row r="26" spans="1:261">
      <c r="A26" s="261">
        <v>23</v>
      </c>
      <c r="B26" s="345">
        <v>16</v>
      </c>
      <c r="C26" s="21" t="s">
        <v>50</v>
      </c>
      <c r="D26" s="11" t="s">
        <v>51</v>
      </c>
      <c r="E26" s="11">
        <v>69249.006046863185</v>
      </c>
      <c r="F26" s="11">
        <v>1323</v>
      </c>
      <c r="G26" s="32">
        <v>68954.821949347664</v>
      </c>
      <c r="H26" s="11">
        <v>1303</v>
      </c>
      <c r="I26" s="32">
        <v>70922.125822970003</v>
      </c>
      <c r="J26" s="11">
        <v>1367</v>
      </c>
      <c r="K26" s="32"/>
      <c r="L26" s="11"/>
      <c r="M26" s="32"/>
      <c r="N26" s="11"/>
      <c r="O26" s="32">
        <v>74246.762204724408</v>
      </c>
      <c r="P26" s="11">
        <v>1270</v>
      </c>
      <c r="Q26" s="32"/>
      <c r="R26" s="11"/>
      <c r="S26" s="32">
        <v>84431.668810289382</v>
      </c>
      <c r="T26" s="11">
        <v>933</v>
      </c>
      <c r="U26" s="68">
        <v>44753</v>
      </c>
      <c r="V26" s="11">
        <v>353</v>
      </c>
      <c r="W26" s="15">
        <v>45568</v>
      </c>
      <c r="X26" s="11">
        <v>283</v>
      </c>
      <c r="Y26" s="15">
        <v>48251</v>
      </c>
      <c r="Z26" s="24">
        <v>319</v>
      </c>
      <c r="AA26" s="28">
        <v>49597</v>
      </c>
      <c r="AB26" s="11">
        <v>314</v>
      </c>
      <c r="AC26" s="16">
        <v>55068</v>
      </c>
      <c r="AD26" s="18">
        <v>307</v>
      </c>
      <c r="AE26" s="17">
        <v>51864</v>
      </c>
      <c r="AF26" s="23">
        <v>295</v>
      </c>
      <c r="AG26" s="42">
        <v>54431</v>
      </c>
      <c r="AH26" s="42">
        <v>255</v>
      </c>
      <c r="AI26" s="16">
        <v>57410</v>
      </c>
      <c r="AJ26" s="42">
        <v>267</v>
      </c>
      <c r="AK26" s="16">
        <v>59527</v>
      </c>
      <c r="AL26" s="42">
        <v>240</v>
      </c>
      <c r="AM26" s="16">
        <v>60712</v>
      </c>
      <c r="AN26" s="42">
        <v>268</v>
      </c>
      <c r="AO26" s="16">
        <v>62390.904761904763</v>
      </c>
      <c r="AP26" s="42">
        <v>84</v>
      </c>
      <c r="AQ26" s="16">
        <v>66885.515625</v>
      </c>
      <c r="AR26" s="42">
        <v>128</v>
      </c>
      <c r="AS26" s="16">
        <v>69701.211538461532</v>
      </c>
      <c r="AT26" s="23">
        <v>52</v>
      </c>
      <c r="AU26" s="16">
        <v>77693.007874015748</v>
      </c>
      <c r="AV26" s="42">
        <v>127</v>
      </c>
      <c r="AW26" s="194">
        <v>73790.9375</v>
      </c>
      <c r="AX26" s="42">
        <v>80</v>
      </c>
      <c r="AY26" s="181">
        <v>79897.728260869568</v>
      </c>
      <c r="AZ26" s="42">
        <v>92</v>
      </c>
      <c r="BA26" s="263">
        <v>80293.520408163269</v>
      </c>
      <c r="BB26" s="47">
        <v>98</v>
      </c>
      <c r="BC26" s="263">
        <v>79380.451127819542</v>
      </c>
      <c r="BD26" s="47">
        <v>133</v>
      </c>
      <c r="BE26" s="32">
        <v>83478.350427350422</v>
      </c>
      <c r="BF26" s="47">
        <v>117</v>
      </c>
      <c r="BG26" s="32">
        <v>87175.792929292933</v>
      </c>
      <c r="BH26" s="47">
        <v>198</v>
      </c>
      <c r="BI26" s="68">
        <v>44456</v>
      </c>
      <c r="BJ26" s="11">
        <v>162</v>
      </c>
      <c r="BK26" s="15">
        <v>45845</v>
      </c>
      <c r="BL26" s="11">
        <v>160</v>
      </c>
      <c r="BM26" s="32">
        <v>45383</v>
      </c>
      <c r="BN26" s="22">
        <v>124</v>
      </c>
      <c r="BO26" s="28">
        <v>47337</v>
      </c>
      <c r="BP26" s="11">
        <v>115</v>
      </c>
      <c r="BQ26" s="16">
        <v>46743</v>
      </c>
      <c r="BR26" s="17">
        <v>171</v>
      </c>
      <c r="BS26" s="31">
        <v>50089</v>
      </c>
      <c r="BT26" s="44">
        <v>169</v>
      </c>
      <c r="BU26" s="264">
        <v>51833</v>
      </c>
      <c r="BV26" s="265">
        <v>176</v>
      </c>
      <c r="BW26" s="40">
        <v>54056</v>
      </c>
      <c r="BX26" s="44">
        <v>188</v>
      </c>
      <c r="BY26" s="40">
        <v>56017</v>
      </c>
      <c r="BZ26" s="44">
        <v>228</v>
      </c>
      <c r="CA26" s="40">
        <v>56992</v>
      </c>
      <c r="CB26" s="44">
        <v>216</v>
      </c>
      <c r="CC26" s="40">
        <v>58567.350515463921</v>
      </c>
      <c r="CD26" s="44">
        <v>194</v>
      </c>
      <c r="CE26" s="40">
        <v>60059.642458100556</v>
      </c>
      <c r="CF26" s="44">
        <v>179</v>
      </c>
      <c r="CG26" s="16">
        <v>59061.021052631579</v>
      </c>
      <c r="CH26" s="23">
        <v>95</v>
      </c>
      <c r="CI26" s="16">
        <v>66899.007352941175</v>
      </c>
      <c r="CJ26" s="42">
        <v>272</v>
      </c>
      <c r="CK26" s="181">
        <v>64557.618320610687</v>
      </c>
      <c r="CL26" s="42">
        <v>262</v>
      </c>
      <c r="CM26" s="42">
        <v>68622.705882352937</v>
      </c>
      <c r="CN26" s="42">
        <v>289</v>
      </c>
      <c r="CO26" s="263">
        <v>68206.064748201432</v>
      </c>
      <c r="CP26" s="47">
        <v>278</v>
      </c>
      <c r="CQ26" s="263">
        <v>69200.434782608689</v>
      </c>
      <c r="CR26" s="47">
        <v>230</v>
      </c>
      <c r="CS26" s="263">
        <v>65264.703883495145</v>
      </c>
      <c r="CT26" s="47">
        <v>206</v>
      </c>
      <c r="CU26" s="32">
        <v>65938.384146341457</v>
      </c>
      <c r="CV26" s="47">
        <v>164</v>
      </c>
      <c r="CW26" s="68">
        <v>43921</v>
      </c>
      <c r="CX26" s="11">
        <v>280</v>
      </c>
      <c r="CY26" s="15">
        <v>43882</v>
      </c>
      <c r="CZ26" s="11">
        <v>456</v>
      </c>
      <c r="DA26" s="15">
        <v>46508</v>
      </c>
      <c r="DB26" s="24">
        <v>427</v>
      </c>
      <c r="DC26" s="28">
        <v>46233</v>
      </c>
      <c r="DD26" s="11">
        <v>455</v>
      </c>
      <c r="DE26" s="16">
        <v>48502</v>
      </c>
      <c r="DF26" s="18">
        <v>423</v>
      </c>
      <c r="DG26" s="46">
        <v>50497</v>
      </c>
      <c r="DH26" s="44">
        <v>438</v>
      </c>
      <c r="DI26" s="264">
        <v>52721</v>
      </c>
      <c r="DJ26" s="265">
        <v>405</v>
      </c>
      <c r="DK26" s="40">
        <v>54507</v>
      </c>
      <c r="DL26" s="44">
        <v>382</v>
      </c>
      <c r="DM26" s="40">
        <v>56246</v>
      </c>
      <c r="DN26" s="44">
        <v>478</v>
      </c>
      <c r="DO26" s="40">
        <v>59512</v>
      </c>
      <c r="DP26" s="44">
        <v>525</v>
      </c>
      <c r="DQ26" s="40">
        <v>60240.735353535354</v>
      </c>
      <c r="DR26" s="44">
        <v>495</v>
      </c>
      <c r="DS26" s="40">
        <v>59174.625984251972</v>
      </c>
      <c r="DT26" s="44">
        <v>508</v>
      </c>
      <c r="DU26" s="16">
        <v>61846.782608695656</v>
      </c>
      <c r="DV26" s="23">
        <v>276</v>
      </c>
      <c r="DW26" s="16">
        <v>63480.822256568776</v>
      </c>
      <c r="DX26" s="42">
        <v>647</v>
      </c>
      <c r="DY26" s="181">
        <v>62814.269108280256</v>
      </c>
      <c r="DZ26" s="42">
        <v>628</v>
      </c>
      <c r="EA26" s="181">
        <v>64619.892455858746</v>
      </c>
      <c r="EB26" s="42">
        <v>623</v>
      </c>
      <c r="EC26" s="263">
        <v>68313.36307692308</v>
      </c>
      <c r="ED26" s="47">
        <v>650</v>
      </c>
      <c r="EE26" s="263">
        <v>68066.468802698146</v>
      </c>
      <c r="EF26" s="47">
        <v>593</v>
      </c>
      <c r="EG26" s="263">
        <v>69104.618968386028</v>
      </c>
      <c r="EH26" s="47">
        <v>601</v>
      </c>
      <c r="EI26" s="32">
        <v>70532.708534621575</v>
      </c>
      <c r="EJ26" s="47">
        <v>621</v>
      </c>
      <c r="EK26" s="68">
        <v>42840</v>
      </c>
      <c r="EL26" s="11">
        <v>250</v>
      </c>
      <c r="EM26" s="15">
        <v>43406</v>
      </c>
      <c r="EN26" s="11">
        <v>236</v>
      </c>
      <c r="EO26" s="32">
        <v>45807</v>
      </c>
      <c r="EP26" s="22">
        <v>180</v>
      </c>
      <c r="EQ26" s="28">
        <v>48191</v>
      </c>
      <c r="ER26" s="11">
        <v>155</v>
      </c>
      <c r="ES26" s="16">
        <v>47230</v>
      </c>
      <c r="ET26" s="18">
        <v>161</v>
      </c>
      <c r="EU26" s="46">
        <v>50143</v>
      </c>
      <c r="EV26" s="44">
        <v>184</v>
      </c>
      <c r="EW26" s="264">
        <v>48209</v>
      </c>
      <c r="EX26" s="265">
        <v>148</v>
      </c>
      <c r="EY26" s="40">
        <v>51282</v>
      </c>
      <c r="EZ26" s="44">
        <v>186</v>
      </c>
      <c r="FA26" s="40">
        <v>50322</v>
      </c>
      <c r="FB26" s="44">
        <v>209</v>
      </c>
      <c r="FC26" s="40">
        <v>53368</v>
      </c>
      <c r="FD26" s="44">
        <v>177</v>
      </c>
      <c r="FE26" s="40">
        <v>55852.37</v>
      </c>
      <c r="FF26" s="44">
        <v>200</v>
      </c>
      <c r="FG26" s="40">
        <v>57633.675675675673</v>
      </c>
      <c r="FH26" s="44">
        <v>259</v>
      </c>
      <c r="FI26" s="16">
        <v>53437.726190476191</v>
      </c>
      <c r="FJ26" s="42">
        <v>84</v>
      </c>
      <c r="FK26" s="16">
        <v>59352.496644295301</v>
      </c>
      <c r="FL26" s="42">
        <v>149</v>
      </c>
      <c r="FM26" s="181">
        <v>61137.626865671642</v>
      </c>
      <c r="FN26" s="42">
        <v>134</v>
      </c>
      <c r="FO26" s="16">
        <v>64698.16</v>
      </c>
      <c r="FP26" s="42">
        <v>125</v>
      </c>
      <c r="FQ26" s="16">
        <v>69817.324894514764</v>
      </c>
      <c r="FR26" s="47">
        <v>237</v>
      </c>
      <c r="FS26" s="181">
        <v>72201.991111111114</v>
      </c>
      <c r="FT26" s="47">
        <v>225</v>
      </c>
      <c r="FU26" s="181">
        <v>72321.514423076922</v>
      </c>
      <c r="FV26" s="47">
        <v>208</v>
      </c>
      <c r="FW26" s="32">
        <v>72674.537688442215</v>
      </c>
      <c r="FX26" s="47">
        <v>199</v>
      </c>
      <c r="FY26" s="68">
        <v>42175</v>
      </c>
      <c r="FZ26" s="11">
        <v>95</v>
      </c>
      <c r="GA26" s="15">
        <v>41431</v>
      </c>
      <c r="GB26" s="11">
        <v>99</v>
      </c>
      <c r="GC26" s="32">
        <v>42525</v>
      </c>
      <c r="GD26" s="22">
        <v>205</v>
      </c>
      <c r="GE26" s="28">
        <v>41396</v>
      </c>
      <c r="GF26" s="11">
        <v>124</v>
      </c>
      <c r="GG26" s="16">
        <v>43417</v>
      </c>
      <c r="GH26" s="18">
        <v>171</v>
      </c>
      <c r="GI26" s="46">
        <v>44501</v>
      </c>
      <c r="GJ26" s="44">
        <v>123</v>
      </c>
      <c r="GK26" s="264">
        <v>46234</v>
      </c>
      <c r="GL26" s="265">
        <v>122</v>
      </c>
      <c r="GM26" s="40">
        <v>46447</v>
      </c>
      <c r="GN26" s="44">
        <v>112</v>
      </c>
      <c r="GO26" s="40">
        <v>51576</v>
      </c>
      <c r="GP26" s="44">
        <v>167</v>
      </c>
      <c r="GQ26" s="40">
        <v>54210</v>
      </c>
      <c r="GR26" s="44">
        <v>171</v>
      </c>
      <c r="GS26" s="40">
        <v>56205.137055837564</v>
      </c>
      <c r="GT26" s="44">
        <v>197</v>
      </c>
      <c r="GU26" s="40">
        <v>57107.314102564102</v>
      </c>
      <c r="GV26" s="44">
        <v>156</v>
      </c>
      <c r="GW26" s="16">
        <v>49309</v>
      </c>
      <c r="GX26" s="23">
        <v>32</v>
      </c>
      <c r="GY26" s="16">
        <v>59617.185393258427</v>
      </c>
      <c r="GZ26" s="42">
        <v>178</v>
      </c>
      <c r="HA26" s="181">
        <v>59232.012499999997</v>
      </c>
      <c r="HB26" s="42">
        <v>160</v>
      </c>
      <c r="HC26" s="181">
        <v>61342.972413793104</v>
      </c>
      <c r="HD26" s="42">
        <v>145</v>
      </c>
      <c r="HE26" s="263">
        <v>65611.957446808505</v>
      </c>
      <c r="HF26" s="47">
        <v>47</v>
      </c>
      <c r="HG26" s="263">
        <v>65781.962264150949</v>
      </c>
      <c r="HH26" s="47">
        <v>53</v>
      </c>
      <c r="HI26" s="263">
        <v>66646.125</v>
      </c>
      <c r="HJ26" s="47">
        <v>24</v>
      </c>
      <c r="HK26" s="32">
        <v>69996.277777777781</v>
      </c>
      <c r="HL26" s="47">
        <v>54</v>
      </c>
      <c r="HM26" s="68">
        <v>41956</v>
      </c>
      <c r="HN26" s="11">
        <v>95</v>
      </c>
      <c r="HO26" s="16">
        <v>38632</v>
      </c>
      <c r="HP26" s="11">
        <v>90</v>
      </c>
      <c r="HQ26" s="15">
        <v>39803</v>
      </c>
      <c r="HR26" s="24">
        <v>133</v>
      </c>
      <c r="HS26" s="28">
        <v>42037</v>
      </c>
      <c r="HT26" s="11">
        <v>179</v>
      </c>
      <c r="HU26" s="16">
        <v>39565</v>
      </c>
      <c r="HV26" s="18">
        <v>50</v>
      </c>
      <c r="HW26" s="165">
        <v>44879</v>
      </c>
      <c r="HX26" s="44">
        <v>155</v>
      </c>
      <c r="HY26" s="277">
        <v>46973</v>
      </c>
      <c r="HZ26" s="265">
        <v>146</v>
      </c>
      <c r="IA26" s="267">
        <v>46694</v>
      </c>
      <c r="IB26" s="165">
        <v>118</v>
      </c>
      <c r="IC26" s="267">
        <v>49979</v>
      </c>
      <c r="ID26" s="45">
        <v>145</v>
      </c>
      <c r="IE26" s="267">
        <v>48976</v>
      </c>
      <c r="IF26" s="45">
        <v>127</v>
      </c>
      <c r="IG26" s="267">
        <v>49092.006711409398</v>
      </c>
      <c r="IH26" s="45">
        <v>149</v>
      </c>
      <c r="II26" s="267">
        <v>51943.617647058825</v>
      </c>
      <c r="IJ26" s="45">
        <v>136</v>
      </c>
      <c r="IK26" s="15">
        <v>53327.45945945946</v>
      </c>
      <c r="IL26" s="24">
        <v>37</v>
      </c>
      <c r="IM26" s="16">
        <v>54491.54074074074</v>
      </c>
      <c r="IN26" s="42">
        <v>135</v>
      </c>
      <c r="IO26" s="16">
        <v>55810.959595959597</v>
      </c>
      <c r="IP26" s="42">
        <v>99</v>
      </c>
      <c r="IQ26" s="263">
        <v>61798.118343195267</v>
      </c>
      <c r="IR26" s="47">
        <v>169</v>
      </c>
      <c r="IS26" s="263">
        <v>60225.047619047618</v>
      </c>
      <c r="IT26" s="47">
        <v>105</v>
      </c>
      <c r="IU26" s="263">
        <v>60255.607843137252</v>
      </c>
      <c r="IV26" s="47">
        <v>51</v>
      </c>
      <c r="IW26" s="263">
        <v>59603.850877192985</v>
      </c>
      <c r="IX26" s="47">
        <v>114</v>
      </c>
      <c r="IY26" s="263">
        <v>60587.169354838712</v>
      </c>
      <c r="IZ26" s="47">
        <v>124</v>
      </c>
      <c r="JA26" s="32"/>
    </row>
    <row r="27" spans="1:261">
      <c r="A27" s="219">
        <v>24</v>
      </c>
      <c r="B27" s="345">
        <v>17</v>
      </c>
      <c r="C27" s="21" t="s">
        <v>52</v>
      </c>
      <c r="D27" s="11" t="s">
        <v>77</v>
      </c>
      <c r="E27" s="11">
        <v>73887.002310654687</v>
      </c>
      <c r="F27" s="11">
        <v>7790</v>
      </c>
      <c r="G27" s="32">
        <v>75183.415779345742</v>
      </c>
      <c r="H27" s="11">
        <v>7795</v>
      </c>
      <c r="I27" s="32">
        <v>76370.018190637886</v>
      </c>
      <c r="J27" s="11">
        <v>8246</v>
      </c>
      <c r="K27" s="32"/>
      <c r="L27" s="11"/>
      <c r="M27" s="32"/>
      <c r="N27" s="11"/>
      <c r="O27" s="32">
        <v>79989.26726124862</v>
      </c>
      <c r="P27" s="11">
        <v>9979</v>
      </c>
      <c r="Q27" s="32"/>
      <c r="R27" s="11"/>
      <c r="S27" s="32">
        <v>82871.842511306197</v>
      </c>
      <c r="T27" s="11">
        <v>7518</v>
      </c>
      <c r="U27" s="68">
        <v>52645</v>
      </c>
      <c r="V27" s="11">
        <v>4186</v>
      </c>
      <c r="W27" s="15">
        <v>54153</v>
      </c>
      <c r="X27" s="11">
        <v>4094</v>
      </c>
      <c r="Y27" s="15">
        <v>56888</v>
      </c>
      <c r="Z27" s="24">
        <v>4937</v>
      </c>
      <c r="AA27" s="28">
        <v>58416</v>
      </c>
      <c r="AB27" s="11">
        <v>4922</v>
      </c>
      <c r="AC27" s="16">
        <v>61010</v>
      </c>
      <c r="AD27" s="18">
        <v>5199</v>
      </c>
      <c r="AE27" s="17">
        <v>62636</v>
      </c>
      <c r="AF27" s="23">
        <v>4425</v>
      </c>
      <c r="AG27" s="42">
        <v>65436</v>
      </c>
      <c r="AH27" s="42">
        <v>4533</v>
      </c>
      <c r="AI27" s="16">
        <v>67970</v>
      </c>
      <c r="AJ27" s="42">
        <v>4467</v>
      </c>
      <c r="AK27" s="16">
        <v>71133</v>
      </c>
      <c r="AL27" s="42">
        <v>4715</v>
      </c>
      <c r="AM27" s="16">
        <v>74384</v>
      </c>
      <c r="AN27" s="42">
        <v>4751</v>
      </c>
      <c r="AO27" s="16">
        <v>73743.99639963996</v>
      </c>
      <c r="AP27" s="42">
        <v>1111</v>
      </c>
      <c r="AQ27" s="16">
        <v>78305.657077625568</v>
      </c>
      <c r="AR27" s="42">
        <v>2190</v>
      </c>
      <c r="AS27" s="16">
        <v>74157.25997719499</v>
      </c>
      <c r="AT27" s="23">
        <v>877</v>
      </c>
      <c r="AU27" s="16">
        <v>82827.587995553913</v>
      </c>
      <c r="AV27" s="42">
        <v>2699</v>
      </c>
      <c r="AW27" s="194">
        <v>87410.315948601667</v>
      </c>
      <c r="AX27" s="42">
        <v>2646</v>
      </c>
      <c r="AY27" s="181">
        <v>89148.154090267984</v>
      </c>
      <c r="AZ27" s="42">
        <v>2836</v>
      </c>
      <c r="BA27" s="263">
        <v>92131.426279863488</v>
      </c>
      <c r="BB27" s="47">
        <v>2930</v>
      </c>
      <c r="BC27" s="263">
        <v>91181.129794415465</v>
      </c>
      <c r="BD27" s="47">
        <v>3259</v>
      </c>
      <c r="BE27" s="32">
        <v>93894.893617021284</v>
      </c>
      <c r="BF27" s="47">
        <v>3149</v>
      </c>
      <c r="BG27" s="32">
        <v>95444.327485380112</v>
      </c>
      <c r="BH27" s="47">
        <v>3591</v>
      </c>
      <c r="BI27" s="68">
        <v>46536</v>
      </c>
      <c r="BJ27" s="11">
        <v>836</v>
      </c>
      <c r="BK27" s="15">
        <v>47913</v>
      </c>
      <c r="BL27" s="11">
        <v>669</v>
      </c>
      <c r="BM27" s="32">
        <v>48388</v>
      </c>
      <c r="BN27" s="22">
        <v>530</v>
      </c>
      <c r="BO27" s="28">
        <v>50552</v>
      </c>
      <c r="BP27" s="11">
        <v>623</v>
      </c>
      <c r="BQ27" s="16">
        <v>50846</v>
      </c>
      <c r="BR27" s="17">
        <v>1013</v>
      </c>
      <c r="BS27" s="31">
        <v>53330</v>
      </c>
      <c r="BT27" s="44">
        <v>909</v>
      </c>
      <c r="BU27" s="264">
        <v>55501</v>
      </c>
      <c r="BV27" s="165">
        <v>1039</v>
      </c>
      <c r="BW27" s="40">
        <v>57593</v>
      </c>
      <c r="BX27" s="45">
        <v>1276</v>
      </c>
      <c r="BY27" s="40">
        <v>61775</v>
      </c>
      <c r="BZ27" s="45">
        <v>1089</v>
      </c>
      <c r="CA27" s="40">
        <v>61259</v>
      </c>
      <c r="CB27" s="45">
        <v>977</v>
      </c>
      <c r="CC27" s="40">
        <v>64103.825766871167</v>
      </c>
      <c r="CD27" s="45">
        <v>815</v>
      </c>
      <c r="CE27" s="40">
        <v>66005.360655737706</v>
      </c>
      <c r="CF27" s="45">
        <v>1037</v>
      </c>
      <c r="CG27" s="16">
        <v>66623.327319587625</v>
      </c>
      <c r="CH27" s="23">
        <v>388</v>
      </c>
      <c r="CI27" s="16">
        <v>71413.9960443038</v>
      </c>
      <c r="CJ27" s="42">
        <v>1264</v>
      </c>
      <c r="CK27" s="181">
        <v>75077.419275123553</v>
      </c>
      <c r="CL27" s="42">
        <v>1214</v>
      </c>
      <c r="CM27" s="42">
        <v>79463.745961820852</v>
      </c>
      <c r="CN27" s="42">
        <v>1362</v>
      </c>
      <c r="CO27" s="263">
        <v>81433.609340252035</v>
      </c>
      <c r="CP27" s="47">
        <v>1349</v>
      </c>
      <c r="CQ27" s="263">
        <v>81172.726171243936</v>
      </c>
      <c r="CR27" s="47">
        <v>1238</v>
      </c>
      <c r="CS27" s="263">
        <v>81217.53528153956</v>
      </c>
      <c r="CT27" s="47">
        <v>1403</v>
      </c>
      <c r="CU27" s="32">
        <v>79195.577726218093</v>
      </c>
      <c r="CV27" s="47">
        <v>1293</v>
      </c>
      <c r="CW27" s="68">
        <v>45549</v>
      </c>
      <c r="CX27" s="11">
        <v>1168</v>
      </c>
      <c r="CY27" s="15">
        <v>45397</v>
      </c>
      <c r="CZ27" s="11">
        <v>1431</v>
      </c>
      <c r="DA27" s="15">
        <v>45721</v>
      </c>
      <c r="DB27" s="24">
        <v>1324</v>
      </c>
      <c r="DC27" s="28">
        <v>46675</v>
      </c>
      <c r="DD27" s="11">
        <v>1534</v>
      </c>
      <c r="DE27" s="16">
        <v>48898</v>
      </c>
      <c r="DF27" s="18">
        <v>1596</v>
      </c>
      <c r="DG27" s="46">
        <v>50738</v>
      </c>
      <c r="DH27" s="45">
        <v>1686</v>
      </c>
      <c r="DI27" s="264">
        <v>51502</v>
      </c>
      <c r="DJ27" s="165">
        <v>1491</v>
      </c>
      <c r="DK27" s="40">
        <v>53347</v>
      </c>
      <c r="DL27" s="45">
        <v>1405</v>
      </c>
      <c r="DM27" s="40">
        <v>54539</v>
      </c>
      <c r="DN27" s="45">
        <v>1500</v>
      </c>
      <c r="DO27" s="40">
        <v>55356</v>
      </c>
      <c r="DP27" s="45">
        <v>1474</v>
      </c>
      <c r="DQ27" s="40">
        <v>56362.277022190407</v>
      </c>
      <c r="DR27" s="45">
        <v>1397</v>
      </c>
      <c r="DS27" s="40">
        <v>58076.429427430092</v>
      </c>
      <c r="DT27" s="45">
        <v>1502</v>
      </c>
      <c r="DU27" s="16">
        <v>57023.437810945274</v>
      </c>
      <c r="DV27" s="23">
        <v>804</v>
      </c>
      <c r="DW27" s="16">
        <v>60716.968325791859</v>
      </c>
      <c r="DX27" s="42">
        <v>1547</v>
      </c>
      <c r="DY27" s="181">
        <v>60859.247009569379</v>
      </c>
      <c r="DZ27" s="42">
        <v>1672</v>
      </c>
      <c r="EA27" s="181">
        <v>62231.970944309927</v>
      </c>
      <c r="EB27" s="42">
        <v>1652</v>
      </c>
      <c r="EC27" s="263">
        <v>64806.344312918169</v>
      </c>
      <c r="ED27" s="47">
        <v>1943</v>
      </c>
      <c r="EE27" s="263">
        <v>65386.126512651266</v>
      </c>
      <c r="EF27" s="47">
        <v>1818</v>
      </c>
      <c r="EG27" s="263">
        <v>65452.319563970166</v>
      </c>
      <c r="EH27" s="47">
        <v>1743</v>
      </c>
      <c r="EI27" s="32">
        <v>66842.774973147156</v>
      </c>
      <c r="EJ27" s="47">
        <v>1862</v>
      </c>
      <c r="EK27" s="68">
        <v>42962</v>
      </c>
      <c r="EL27" s="11">
        <v>782</v>
      </c>
      <c r="EM27" s="15">
        <v>45004</v>
      </c>
      <c r="EN27" s="11">
        <v>829</v>
      </c>
      <c r="EO27" s="32">
        <v>46824</v>
      </c>
      <c r="EP27" s="22">
        <v>858</v>
      </c>
      <c r="EQ27" s="28">
        <v>48020</v>
      </c>
      <c r="ER27" s="11">
        <v>887</v>
      </c>
      <c r="ES27" s="16">
        <v>47875</v>
      </c>
      <c r="ET27" s="18">
        <v>944</v>
      </c>
      <c r="EU27" s="46">
        <v>49435</v>
      </c>
      <c r="EV27" s="44">
        <v>921</v>
      </c>
      <c r="EW27" s="264">
        <v>50394</v>
      </c>
      <c r="EX27" s="165">
        <v>1029</v>
      </c>
      <c r="EY27" s="40">
        <v>51459</v>
      </c>
      <c r="EZ27" s="45">
        <v>1100</v>
      </c>
      <c r="FA27" s="40">
        <v>53765</v>
      </c>
      <c r="FB27" s="45">
        <v>1108</v>
      </c>
      <c r="FC27" s="40">
        <v>55621</v>
      </c>
      <c r="FD27" s="45">
        <v>1074</v>
      </c>
      <c r="FE27" s="40">
        <v>56825.959405940594</v>
      </c>
      <c r="FF27" s="45">
        <v>1010</v>
      </c>
      <c r="FG27" s="40">
        <v>56438.253384912961</v>
      </c>
      <c r="FH27" s="45">
        <v>1034</v>
      </c>
      <c r="FI27" s="16">
        <v>53196.703196347029</v>
      </c>
      <c r="FJ27" s="42">
        <v>438</v>
      </c>
      <c r="FK27" s="16">
        <v>56396.423611111109</v>
      </c>
      <c r="FL27" s="42">
        <v>864</v>
      </c>
      <c r="FM27" s="181">
        <v>59716.835359116019</v>
      </c>
      <c r="FN27" s="42">
        <v>905</v>
      </c>
      <c r="FO27" s="16">
        <v>60181.513542795234</v>
      </c>
      <c r="FP27" s="42">
        <v>923</v>
      </c>
      <c r="FQ27" s="16">
        <v>63130.624711316399</v>
      </c>
      <c r="FR27" s="47">
        <v>866</v>
      </c>
      <c r="FS27" s="181">
        <v>62482.135365853661</v>
      </c>
      <c r="FT27" s="47">
        <v>820</v>
      </c>
      <c r="FU27" s="181">
        <v>62710.648745519713</v>
      </c>
      <c r="FV27" s="47">
        <v>837</v>
      </c>
      <c r="FW27" s="32">
        <v>63356.614921780987</v>
      </c>
      <c r="FX27" s="47">
        <v>831</v>
      </c>
      <c r="FY27" s="68">
        <v>40346</v>
      </c>
      <c r="FZ27" s="11">
        <v>419</v>
      </c>
      <c r="GA27" s="15">
        <v>41563</v>
      </c>
      <c r="GB27" s="11">
        <v>407</v>
      </c>
      <c r="GC27" s="32">
        <v>43569</v>
      </c>
      <c r="GD27" s="22">
        <v>457</v>
      </c>
      <c r="GE27" s="28">
        <v>43535</v>
      </c>
      <c r="GF27" s="11">
        <v>441</v>
      </c>
      <c r="GG27" s="16">
        <v>45201</v>
      </c>
      <c r="GH27" s="18">
        <v>511</v>
      </c>
      <c r="GI27" s="46">
        <v>46022</v>
      </c>
      <c r="GJ27" s="44">
        <v>513</v>
      </c>
      <c r="GK27" s="264">
        <v>47686</v>
      </c>
      <c r="GL27" s="265">
        <v>503</v>
      </c>
      <c r="GM27" s="40">
        <v>49390</v>
      </c>
      <c r="GN27" s="44">
        <v>572</v>
      </c>
      <c r="GO27" s="40">
        <v>50136</v>
      </c>
      <c r="GP27" s="44">
        <v>483</v>
      </c>
      <c r="GQ27" s="40">
        <v>51962</v>
      </c>
      <c r="GR27" s="44">
        <v>448</v>
      </c>
      <c r="GS27" s="40">
        <v>52659.833333333336</v>
      </c>
      <c r="GT27" s="44">
        <v>372</v>
      </c>
      <c r="GU27" s="40">
        <v>55275.856823266222</v>
      </c>
      <c r="GV27" s="44">
        <v>447</v>
      </c>
      <c r="GW27" s="16">
        <v>51389.166666666664</v>
      </c>
      <c r="GX27" s="23">
        <v>198</v>
      </c>
      <c r="GY27" s="16">
        <v>58115.109161793371</v>
      </c>
      <c r="GZ27" s="42">
        <v>513</v>
      </c>
      <c r="HA27" s="181">
        <v>58088.548094373866</v>
      </c>
      <c r="HB27" s="42">
        <v>551</v>
      </c>
      <c r="HC27" s="181">
        <v>60389.411575562699</v>
      </c>
      <c r="HD27" s="42">
        <v>622</v>
      </c>
      <c r="HE27" s="263">
        <v>61007.233409610984</v>
      </c>
      <c r="HF27" s="47">
        <v>437</v>
      </c>
      <c r="HG27" s="263">
        <v>61694.273584905663</v>
      </c>
      <c r="HH27" s="47">
        <v>424</v>
      </c>
      <c r="HI27" s="263">
        <v>61677.218527315912</v>
      </c>
      <c r="HJ27" s="47">
        <v>421</v>
      </c>
      <c r="HK27" s="32">
        <v>62191.938534278961</v>
      </c>
      <c r="HL27" s="47">
        <v>423</v>
      </c>
      <c r="HM27" s="68">
        <v>39354</v>
      </c>
      <c r="HN27" s="11">
        <v>206</v>
      </c>
      <c r="HO27" s="16">
        <v>40692</v>
      </c>
      <c r="HP27" s="11">
        <v>225</v>
      </c>
      <c r="HQ27" s="15">
        <v>42703</v>
      </c>
      <c r="HR27" s="24">
        <v>354</v>
      </c>
      <c r="HS27" s="28">
        <v>43002</v>
      </c>
      <c r="HT27" s="11">
        <v>377</v>
      </c>
      <c r="HU27" s="16">
        <v>43547</v>
      </c>
      <c r="HV27" s="18">
        <v>196</v>
      </c>
      <c r="HW27" s="165">
        <v>45712</v>
      </c>
      <c r="HX27" s="44">
        <v>429</v>
      </c>
      <c r="HY27" s="277">
        <v>46320</v>
      </c>
      <c r="HZ27" s="265">
        <v>353</v>
      </c>
      <c r="IA27" s="267">
        <v>48060</v>
      </c>
      <c r="IB27" s="165">
        <v>320</v>
      </c>
      <c r="IC27" s="267">
        <v>48216</v>
      </c>
      <c r="ID27" s="45">
        <v>285</v>
      </c>
      <c r="IE27" s="267">
        <v>49549</v>
      </c>
      <c r="IF27" s="45">
        <v>257</v>
      </c>
      <c r="IG27" s="267">
        <v>50175.747404844289</v>
      </c>
      <c r="IH27" s="45">
        <v>289</v>
      </c>
      <c r="II27" s="267">
        <v>51679.913725490194</v>
      </c>
      <c r="IJ27" s="45">
        <v>255</v>
      </c>
      <c r="IK27" s="15">
        <v>53790.496124031008</v>
      </c>
      <c r="IL27" s="24">
        <v>129</v>
      </c>
      <c r="IM27" s="16">
        <v>54395.914814814816</v>
      </c>
      <c r="IN27" s="42">
        <v>270</v>
      </c>
      <c r="IO27" s="16">
        <v>55441.307291666664</v>
      </c>
      <c r="IP27" s="42">
        <v>192</v>
      </c>
      <c r="IQ27" s="263">
        <v>57426.52</v>
      </c>
      <c r="IR27" s="47">
        <v>250</v>
      </c>
      <c r="IS27" s="263">
        <v>58931.469026548672</v>
      </c>
      <c r="IT27" s="47">
        <v>226</v>
      </c>
      <c r="IU27" s="263">
        <v>59329.580086580085</v>
      </c>
      <c r="IV27" s="47">
        <v>231</v>
      </c>
      <c r="IW27" s="263">
        <v>60058.685950413223</v>
      </c>
      <c r="IX27" s="47">
        <v>242</v>
      </c>
      <c r="IY27" s="263">
        <v>61514.357723577239</v>
      </c>
      <c r="IZ27" s="47">
        <v>246</v>
      </c>
      <c r="JA27" s="32"/>
    </row>
    <row r="28" spans="1:261">
      <c r="A28" s="261">
        <v>25</v>
      </c>
      <c r="B28" s="345">
        <v>18</v>
      </c>
      <c r="C28" s="21" t="s">
        <v>53</v>
      </c>
      <c r="D28" s="11" t="s">
        <v>54</v>
      </c>
      <c r="E28" s="11">
        <v>67540.47335968379</v>
      </c>
      <c r="F28" s="11">
        <v>6325</v>
      </c>
      <c r="G28" s="32">
        <v>67792.924795114901</v>
      </c>
      <c r="H28" s="11">
        <v>6223</v>
      </c>
      <c r="I28" s="32">
        <v>68978.476844169563</v>
      </c>
      <c r="J28" s="11">
        <v>6629</v>
      </c>
      <c r="K28" s="32"/>
      <c r="L28" s="11"/>
      <c r="M28" s="32"/>
      <c r="N28" s="11"/>
      <c r="O28" s="32">
        <v>71440.863878007833</v>
      </c>
      <c r="P28" s="11">
        <v>7148</v>
      </c>
      <c r="Q28" s="32"/>
      <c r="R28" s="11"/>
      <c r="S28" s="32">
        <v>80841.118178087811</v>
      </c>
      <c r="T28" s="11">
        <v>4874</v>
      </c>
      <c r="U28" s="68">
        <v>53037</v>
      </c>
      <c r="V28" s="11">
        <v>2963</v>
      </c>
      <c r="W28" s="15">
        <v>53587</v>
      </c>
      <c r="X28" s="11">
        <v>2674</v>
      </c>
      <c r="Y28" s="15">
        <v>56723</v>
      </c>
      <c r="Z28" s="24">
        <v>3315</v>
      </c>
      <c r="AA28" s="28">
        <v>58541</v>
      </c>
      <c r="AB28" s="11">
        <v>3174</v>
      </c>
      <c r="AC28" s="16">
        <v>61688</v>
      </c>
      <c r="AD28" s="18">
        <v>3235</v>
      </c>
      <c r="AE28" s="17">
        <v>62787</v>
      </c>
      <c r="AF28" s="23">
        <v>2912</v>
      </c>
      <c r="AG28" s="42">
        <v>65708</v>
      </c>
      <c r="AH28" s="42">
        <v>3259</v>
      </c>
      <c r="AI28" s="16">
        <v>68464</v>
      </c>
      <c r="AJ28" s="42">
        <v>3231</v>
      </c>
      <c r="AK28" s="16">
        <v>71768</v>
      </c>
      <c r="AL28" s="42">
        <v>3165</v>
      </c>
      <c r="AM28" s="16">
        <v>73957</v>
      </c>
      <c r="AN28" s="42">
        <v>3132</v>
      </c>
      <c r="AO28" s="16">
        <v>71446.66753698868</v>
      </c>
      <c r="AP28" s="42">
        <v>1149</v>
      </c>
      <c r="AQ28" s="16">
        <v>77079.997206703905</v>
      </c>
      <c r="AR28" s="42">
        <v>1432</v>
      </c>
      <c r="AS28" s="16">
        <v>73541.195275590551</v>
      </c>
      <c r="AT28" s="23">
        <v>635</v>
      </c>
      <c r="AU28" s="16">
        <v>81121.728562615666</v>
      </c>
      <c r="AV28" s="42">
        <v>1621</v>
      </c>
      <c r="AW28" s="181">
        <v>82844.655305466236</v>
      </c>
      <c r="AX28" s="42">
        <v>1555</v>
      </c>
      <c r="AY28" s="181">
        <v>87164.576900412489</v>
      </c>
      <c r="AZ28" s="42">
        <v>1697</v>
      </c>
      <c r="BA28" s="263">
        <v>87245.306806282722</v>
      </c>
      <c r="BB28" s="47">
        <v>1910</v>
      </c>
      <c r="BC28" s="263">
        <v>86602.241451867434</v>
      </c>
      <c r="BD28" s="47">
        <v>1901</v>
      </c>
      <c r="BE28" s="32">
        <v>86639.656834940441</v>
      </c>
      <c r="BF28" s="47">
        <v>1763</v>
      </c>
      <c r="BG28" s="32">
        <v>87971.41018387553</v>
      </c>
      <c r="BH28" s="47">
        <v>2121</v>
      </c>
      <c r="BI28" s="68">
        <v>45677</v>
      </c>
      <c r="BJ28" s="11">
        <v>644</v>
      </c>
      <c r="BK28" s="15">
        <v>46262</v>
      </c>
      <c r="BL28" s="11">
        <v>674</v>
      </c>
      <c r="BM28" s="32">
        <v>47875</v>
      </c>
      <c r="BN28" s="22">
        <v>620</v>
      </c>
      <c r="BO28" s="28">
        <v>49839</v>
      </c>
      <c r="BP28" s="11">
        <v>716</v>
      </c>
      <c r="BQ28" s="16">
        <v>49772</v>
      </c>
      <c r="BR28" s="17">
        <v>1018</v>
      </c>
      <c r="BS28" s="31">
        <v>53036</v>
      </c>
      <c r="BT28" s="44">
        <v>953</v>
      </c>
      <c r="BU28" s="264">
        <v>56250</v>
      </c>
      <c r="BV28" s="165">
        <v>1035</v>
      </c>
      <c r="BW28" s="40">
        <v>58536</v>
      </c>
      <c r="BX28" s="45">
        <v>1130</v>
      </c>
      <c r="BY28" s="40">
        <v>59256</v>
      </c>
      <c r="BZ28" s="45">
        <v>1062</v>
      </c>
      <c r="CA28" s="40">
        <v>61259</v>
      </c>
      <c r="CB28" s="45">
        <v>1066</v>
      </c>
      <c r="CC28" s="40">
        <v>63447.200374531836</v>
      </c>
      <c r="CD28" s="45">
        <v>1068</v>
      </c>
      <c r="CE28" s="40">
        <v>64648.446575342467</v>
      </c>
      <c r="CF28" s="45">
        <v>1095</v>
      </c>
      <c r="CG28" s="16">
        <v>64900.134396355352</v>
      </c>
      <c r="CH28" s="23">
        <v>439</v>
      </c>
      <c r="CI28" s="16">
        <v>67233.107438016523</v>
      </c>
      <c r="CJ28" s="42">
        <v>1089</v>
      </c>
      <c r="CK28" s="181">
        <v>67936.992844364941</v>
      </c>
      <c r="CL28" s="42">
        <v>1118</v>
      </c>
      <c r="CM28" s="42">
        <v>71710.125592417055</v>
      </c>
      <c r="CN28" s="42">
        <v>1266</v>
      </c>
      <c r="CO28" s="263">
        <v>72266.082997582591</v>
      </c>
      <c r="CP28" s="47">
        <v>1241</v>
      </c>
      <c r="CQ28" s="263">
        <v>71823.215469613264</v>
      </c>
      <c r="CR28" s="47">
        <v>1086</v>
      </c>
      <c r="CS28" s="263">
        <v>72939.649663137636</v>
      </c>
      <c r="CT28" s="47">
        <v>1039</v>
      </c>
      <c r="CU28" s="32">
        <v>71377.462062256804</v>
      </c>
      <c r="CV28" s="47">
        <v>1028</v>
      </c>
      <c r="CW28" s="68">
        <v>43864</v>
      </c>
      <c r="CX28" s="11">
        <v>1480</v>
      </c>
      <c r="CY28" s="15">
        <v>44278</v>
      </c>
      <c r="CZ28" s="11">
        <v>1809</v>
      </c>
      <c r="DA28" s="15">
        <v>44653</v>
      </c>
      <c r="DB28" s="24">
        <v>1673</v>
      </c>
      <c r="DC28" s="28">
        <v>45627</v>
      </c>
      <c r="DD28" s="11">
        <v>1838</v>
      </c>
      <c r="DE28" s="16">
        <v>49215</v>
      </c>
      <c r="DF28" s="18">
        <v>1894</v>
      </c>
      <c r="DG28" s="46">
        <v>50662</v>
      </c>
      <c r="DH28" s="45">
        <v>2044</v>
      </c>
      <c r="DI28" s="264">
        <v>51384</v>
      </c>
      <c r="DJ28" s="165">
        <v>1832</v>
      </c>
      <c r="DK28" s="40">
        <v>53235</v>
      </c>
      <c r="DL28" s="45">
        <v>1659</v>
      </c>
      <c r="DM28" s="40">
        <v>54332</v>
      </c>
      <c r="DN28" s="45">
        <v>1828</v>
      </c>
      <c r="DO28" s="40">
        <v>55060</v>
      </c>
      <c r="DP28" s="45">
        <v>1715</v>
      </c>
      <c r="DQ28" s="40">
        <v>55869.967502850624</v>
      </c>
      <c r="DR28" s="45">
        <v>1754</v>
      </c>
      <c r="DS28" s="40">
        <v>55997.67537993921</v>
      </c>
      <c r="DT28" s="45">
        <v>1645</v>
      </c>
      <c r="DU28" s="16">
        <v>55288.474999999999</v>
      </c>
      <c r="DV28" s="23">
        <v>920</v>
      </c>
      <c r="DW28" s="16">
        <v>58351.450898203591</v>
      </c>
      <c r="DX28" s="42">
        <v>1670</v>
      </c>
      <c r="DY28" s="181">
        <v>58248.490919097414</v>
      </c>
      <c r="DZ28" s="42">
        <v>1817</v>
      </c>
      <c r="EA28" s="181">
        <v>60767.236739251814</v>
      </c>
      <c r="EB28" s="42">
        <v>1791</v>
      </c>
      <c r="EC28" s="263">
        <v>62613.84989858012</v>
      </c>
      <c r="ED28" s="47">
        <v>1972</v>
      </c>
      <c r="EE28" s="263">
        <v>63279.568373663475</v>
      </c>
      <c r="EF28" s="47">
        <v>1777</v>
      </c>
      <c r="EG28" s="263">
        <v>63190.266524520259</v>
      </c>
      <c r="EH28" s="47">
        <v>1876</v>
      </c>
      <c r="EI28" s="32">
        <v>64748.999478079335</v>
      </c>
      <c r="EJ28" s="47">
        <v>1916</v>
      </c>
      <c r="EK28" s="68">
        <v>41767</v>
      </c>
      <c r="EL28" s="11">
        <v>1029</v>
      </c>
      <c r="EM28" s="15">
        <v>43163</v>
      </c>
      <c r="EN28" s="11">
        <v>1100</v>
      </c>
      <c r="EO28" s="32">
        <v>45084</v>
      </c>
      <c r="EP28" s="22">
        <v>1062</v>
      </c>
      <c r="EQ28" s="28">
        <v>47269</v>
      </c>
      <c r="ER28" s="11">
        <v>1156</v>
      </c>
      <c r="ES28" s="16">
        <v>45836</v>
      </c>
      <c r="ET28" s="18">
        <v>1070</v>
      </c>
      <c r="EU28" s="46">
        <v>49637</v>
      </c>
      <c r="EV28" s="45">
        <v>1114</v>
      </c>
      <c r="EW28" s="264">
        <v>49840</v>
      </c>
      <c r="EX28" s="165">
        <v>1199</v>
      </c>
      <c r="EY28" s="40">
        <v>51075</v>
      </c>
      <c r="EZ28" s="45">
        <v>1256</v>
      </c>
      <c r="FA28" s="40">
        <v>53253</v>
      </c>
      <c r="FB28" s="45">
        <v>1283</v>
      </c>
      <c r="FC28" s="40">
        <v>54069</v>
      </c>
      <c r="FD28" s="45">
        <v>1218</v>
      </c>
      <c r="FE28" s="40">
        <v>55025.353773584902</v>
      </c>
      <c r="FF28" s="45">
        <v>1272</v>
      </c>
      <c r="FG28" s="40">
        <v>55304.479041916165</v>
      </c>
      <c r="FH28" s="45">
        <v>1169</v>
      </c>
      <c r="FI28" s="16">
        <v>51352.338645418327</v>
      </c>
      <c r="FJ28" s="42">
        <v>502</v>
      </c>
      <c r="FK28" s="16">
        <v>56110.937377690803</v>
      </c>
      <c r="FL28" s="42">
        <v>1022</v>
      </c>
      <c r="FM28" s="181">
        <v>57705.564453125</v>
      </c>
      <c r="FN28" s="42">
        <v>1024</v>
      </c>
      <c r="FO28" s="16">
        <v>59533.441398865783</v>
      </c>
      <c r="FP28" s="42">
        <v>1058</v>
      </c>
      <c r="FQ28" s="16">
        <v>61590.813725490196</v>
      </c>
      <c r="FR28" s="47">
        <v>918</v>
      </c>
      <c r="FS28" s="181">
        <v>60884.503333333334</v>
      </c>
      <c r="FT28" s="47">
        <v>900</v>
      </c>
      <c r="FU28" s="181">
        <v>61422.010940919034</v>
      </c>
      <c r="FV28" s="47">
        <v>914</v>
      </c>
      <c r="FW28" s="32">
        <v>61451.504494382025</v>
      </c>
      <c r="FX28" s="47">
        <v>890</v>
      </c>
      <c r="FY28" s="68">
        <v>38854</v>
      </c>
      <c r="FZ28" s="11">
        <v>476</v>
      </c>
      <c r="GA28" s="15">
        <v>39141</v>
      </c>
      <c r="GB28" s="11">
        <v>473</v>
      </c>
      <c r="GC28" s="32">
        <v>41717</v>
      </c>
      <c r="GD28" s="22">
        <v>595</v>
      </c>
      <c r="GE28" s="28">
        <v>40715</v>
      </c>
      <c r="GF28" s="11">
        <v>582</v>
      </c>
      <c r="GG28" s="16">
        <v>42546</v>
      </c>
      <c r="GH28" s="18">
        <v>599</v>
      </c>
      <c r="GI28" s="46">
        <v>43608</v>
      </c>
      <c r="GJ28" s="44">
        <v>584</v>
      </c>
      <c r="GK28" s="264">
        <v>47108</v>
      </c>
      <c r="GL28" s="265">
        <v>569</v>
      </c>
      <c r="GM28" s="40">
        <v>49454</v>
      </c>
      <c r="GN28" s="44">
        <v>514</v>
      </c>
      <c r="GO28" s="40">
        <v>48476</v>
      </c>
      <c r="GP28" s="44">
        <v>522</v>
      </c>
      <c r="GQ28" s="40">
        <v>50240</v>
      </c>
      <c r="GR28" s="44">
        <v>527</v>
      </c>
      <c r="GS28" s="40">
        <v>52179.757049891537</v>
      </c>
      <c r="GT28" s="44">
        <v>461</v>
      </c>
      <c r="GU28" s="40">
        <v>51821.687234042554</v>
      </c>
      <c r="GV28" s="44">
        <v>470</v>
      </c>
      <c r="GW28" s="16">
        <v>45914.839195979897</v>
      </c>
      <c r="GX28" s="23">
        <v>199</v>
      </c>
      <c r="GY28" s="16">
        <v>54463.640384615384</v>
      </c>
      <c r="GZ28" s="42">
        <v>520</v>
      </c>
      <c r="HA28" s="181">
        <v>55459.585820895525</v>
      </c>
      <c r="HB28" s="42">
        <v>536</v>
      </c>
      <c r="HC28" s="181">
        <v>58766.235815602835</v>
      </c>
      <c r="HD28" s="42">
        <v>564</v>
      </c>
      <c r="HE28" s="263">
        <v>60471.306172839504</v>
      </c>
      <c r="HF28" s="47">
        <v>405</v>
      </c>
      <c r="HG28" s="263">
        <v>59229.896907216498</v>
      </c>
      <c r="HH28" s="47">
        <v>388</v>
      </c>
      <c r="HI28" s="263">
        <v>58734.337209302328</v>
      </c>
      <c r="HJ28" s="47">
        <v>344</v>
      </c>
      <c r="HK28" s="32">
        <v>58527.612021857924</v>
      </c>
      <c r="HL28" s="47">
        <v>366</v>
      </c>
      <c r="HM28" s="68">
        <v>37010</v>
      </c>
      <c r="HN28" s="11">
        <v>254</v>
      </c>
      <c r="HO28" s="16">
        <v>38070</v>
      </c>
      <c r="HP28" s="11">
        <v>278</v>
      </c>
      <c r="HQ28" s="15">
        <v>40414</v>
      </c>
      <c r="HR28" s="24">
        <v>427</v>
      </c>
      <c r="HS28" s="28">
        <v>41373</v>
      </c>
      <c r="HT28" s="11">
        <v>421</v>
      </c>
      <c r="HU28" s="16">
        <v>42480</v>
      </c>
      <c r="HV28" s="18">
        <v>209</v>
      </c>
      <c r="HW28" s="165">
        <v>44303</v>
      </c>
      <c r="HX28" s="44">
        <v>421</v>
      </c>
      <c r="HY28" s="277">
        <v>45136</v>
      </c>
      <c r="HZ28" s="265">
        <v>371</v>
      </c>
      <c r="IA28" s="267">
        <v>46460</v>
      </c>
      <c r="IB28" s="165">
        <v>350</v>
      </c>
      <c r="IC28" s="267">
        <v>47904</v>
      </c>
      <c r="ID28" s="45">
        <v>325</v>
      </c>
      <c r="IE28" s="267">
        <v>47259</v>
      </c>
      <c r="IF28" s="45">
        <v>286</v>
      </c>
      <c r="IG28" s="267">
        <v>47678.155487804877</v>
      </c>
      <c r="IH28" s="45">
        <v>328</v>
      </c>
      <c r="II28" s="267">
        <v>48044.70945945946</v>
      </c>
      <c r="IJ28" s="45">
        <v>296</v>
      </c>
      <c r="IK28" s="15">
        <v>52298.137254901958</v>
      </c>
      <c r="IL28" s="24">
        <v>102</v>
      </c>
      <c r="IM28" s="16">
        <v>51648.724025974028</v>
      </c>
      <c r="IN28" s="42">
        <v>308</v>
      </c>
      <c r="IO28" s="16">
        <v>52678.235849056604</v>
      </c>
      <c r="IP28" s="42">
        <v>212</v>
      </c>
      <c r="IQ28" s="263">
        <v>53811.498327759196</v>
      </c>
      <c r="IR28" s="47">
        <v>299</v>
      </c>
      <c r="IS28" s="263">
        <v>54963.563218390802</v>
      </c>
      <c r="IT28" s="47">
        <v>261</v>
      </c>
      <c r="IU28" s="263">
        <v>55000.065934065933</v>
      </c>
      <c r="IV28" s="47">
        <v>273</v>
      </c>
      <c r="IW28" s="263">
        <v>56748.142857142855</v>
      </c>
      <c r="IX28" s="47">
        <v>287</v>
      </c>
      <c r="IY28" s="263">
        <v>57714.194805194806</v>
      </c>
      <c r="IZ28" s="47">
        <v>308</v>
      </c>
      <c r="JA28" s="32"/>
    </row>
    <row r="29" spans="1:261">
      <c r="A29" s="219">
        <v>26</v>
      </c>
      <c r="B29" s="345">
        <v>19</v>
      </c>
      <c r="C29" s="21" t="s">
        <v>55</v>
      </c>
      <c r="D29" s="11" t="s">
        <v>56</v>
      </c>
      <c r="E29" s="11">
        <v>72861.129710144931</v>
      </c>
      <c r="F29" s="11">
        <v>8280</v>
      </c>
      <c r="G29" s="32">
        <v>73780.876425156312</v>
      </c>
      <c r="H29" s="11">
        <v>8157</v>
      </c>
      <c r="I29" s="32">
        <v>75230.322635518256</v>
      </c>
      <c r="J29" s="11">
        <v>8818</v>
      </c>
      <c r="K29" s="32"/>
      <c r="L29" s="11"/>
      <c r="M29" s="32"/>
      <c r="N29" s="11"/>
      <c r="O29" s="32">
        <v>77534.063296258842</v>
      </c>
      <c r="P29" s="11">
        <v>9890</v>
      </c>
      <c r="Q29" s="32"/>
      <c r="R29" s="11"/>
      <c r="S29" s="32">
        <v>83773.594583390906</v>
      </c>
      <c r="T29" s="11">
        <v>7237</v>
      </c>
      <c r="U29" s="68">
        <v>56601</v>
      </c>
      <c r="V29" s="11">
        <v>4816</v>
      </c>
      <c r="W29" s="15">
        <v>57392</v>
      </c>
      <c r="X29" s="11">
        <v>4350</v>
      </c>
      <c r="Y29" s="15">
        <v>60786</v>
      </c>
      <c r="Z29" s="24">
        <v>5545</v>
      </c>
      <c r="AA29" s="28">
        <v>62552</v>
      </c>
      <c r="AB29" s="11">
        <v>5331</v>
      </c>
      <c r="AC29" s="16">
        <v>65154</v>
      </c>
      <c r="AD29" s="18">
        <v>5711</v>
      </c>
      <c r="AE29" s="17">
        <v>66917</v>
      </c>
      <c r="AF29" s="23">
        <v>4864</v>
      </c>
      <c r="AG29" s="42">
        <v>70693</v>
      </c>
      <c r="AH29" s="42">
        <v>5114</v>
      </c>
      <c r="AI29" s="16">
        <v>73926</v>
      </c>
      <c r="AJ29" s="42">
        <v>4998</v>
      </c>
      <c r="AK29" s="16">
        <v>76553</v>
      </c>
      <c r="AL29" s="42">
        <v>5233</v>
      </c>
      <c r="AM29" s="16">
        <v>80006</v>
      </c>
      <c r="AN29" s="42">
        <v>5154</v>
      </c>
      <c r="AO29" s="16">
        <v>85353.800464037122</v>
      </c>
      <c r="AP29" s="42">
        <v>431</v>
      </c>
      <c r="AQ29" s="16">
        <v>82809.015686274506</v>
      </c>
      <c r="AR29" s="42">
        <v>2295</v>
      </c>
      <c r="AS29" s="16">
        <v>82501.590951932143</v>
      </c>
      <c r="AT29" s="23">
        <v>1061</v>
      </c>
      <c r="AU29" s="16">
        <v>87167.647706422023</v>
      </c>
      <c r="AV29" s="42">
        <v>2725</v>
      </c>
      <c r="AW29" s="194">
        <v>89096.901720841299</v>
      </c>
      <c r="AX29" s="42">
        <v>2615</v>
      </c>
      <c r="AY29" s="181">
        <v>93076.997172145639</v>
      </c>
      <c r="AZ29" s="42">
        <v>2829</v>
      </c>
      <c r="BA29" s="263">
        <v>92788.09065507607</v>
      </c>
      <c r="BB29" s="47">
        <v>3221</v>
      </c>
      <c r="BC29" s="263">
        <v>92444.132998745292</v>
      </c>
      <c r="BD29" s="47">
        <v>3188</v>
      </c>
      <c r="BE29" s="32">
        <v>94195.934168272317</v>
      </c>
      <c r="BF29" s="47">
        <v>3114</v>
      </c>
      <c r="BG29" s="32">
        <v>96076.668292682923</v>
      </c>
      <c r="BH29" s="47">
        <v>3690</v>
      </c>
      <c r="BI29" s="68">
        <v>49151</v>
      </c>
      <c r="BJ29" s="11">
        <v>923</v>
      </c>
      <c r="BK29" s="15">
        <v>51099</v>
      </c>
      <c r="BL29" s="11">
        <v>1010</v>
      </c>
      <c r="BM29" s="32">
        <v>51561</v>
      </c>
      <c r="BN29" s="22">
        <v>813</v>
      </c>
      <c r="BO29" s="28">
        <v>54054</v>
      </c>
      <c r="BP29" s="11">
        <v>988</v>
      </c>
      <c r="BQ29" s="16">
        <v>54421</v>
      </c>
      <c r="BR29" s="17">
        <v>1524</v>
      </c>
      <c r="BS29" s="31">
        <v>58026</v>
      </c>
      <c r="BT29" s="45">
        <v>1410</v>
      </c>
      <c r="BU29" s="264">
        <v>61705</v>
      </c>
      <c r="BV29" s="165">
        <v>1610</v>
      </c>
      <c r="BW29" s="40">
        <v>61476</v>
      </c>
      <c r="BX29" s="45">
        <v>1901</v>
      </c>
      <c r="BY29" s="40">
        <v>63612</v>
      </c>
      <c r="BZ29" s="45">
        <v>1460</v>
      </c>
      <c r="CA29" s="40">
        <v>66253</v>
      </c>
      <c r="CB29" s="45">
        <v>1459</v>
      </c>
      <c r="CC29" s="40">
        <v>72228.494505494498</v>
      </c>
      <c r="CD29" s="45">
        <v>91</v>
      </c>
      <c r="CE29" s="40">
        <v>70786.62936142199</v>
      </c>
      <c r="CF29" s="45">
        <v>1519</v>
      </c>
      <c r="CG29" s="16">
        <v>73484.338557993731</v>
      </c>
      <c r="CH29" s="23">
        <v>638</v>
      </c>
      <c r="CI29" s="16">
        <v>73524.790924755885</v>
      </c>
      <c r="CJ29" s="42">
        <v>1741</v>
      </c>
      <c r="CK29" s="181">
        <v>74436.918618988901</v>
      </c>
      <c r="CL29" s="42">
        <v>1622</v>
      </c>
      <c r="CM29" s="42">
        <v>77580.595991561175</v>
      </c>
      <c r="CN29" s="42">
        <v>1896</v>
      </c>
      <c r="CO29" s="263">
        <v>78602.076557863504</v>
      </c>
      <c r="CP29" s="47">
        <v>1685</v>
      </c>
      <c r="CQ29" s="263">
        <v>78490.15701929474</v>
      </c>
      <c r="CR29" s="47">
        <v>1503</v>
      </c>
      <c r="CS29" s="263">
        <v>80139.939432176659</v>
      </c>
      <c r="CT29" s="47">
        <v>1585</v>
      </c>
      <c r="CU29" s="32">
        <v>79552.177494976553</v>
      </c>
      <c r="CV29" s="47">
        <v>1493</v>
      </c>
      <c r="CW29" s="68">
        <v>47608</v>
      </c>
      <c r="CX29" s="11">
        <v>1785</v>
      </c>
      <c r="CY29" s="15">
        <v>46980</v>
      </c>
      <c r="CZ29" s="11">
        <v>2081</v>
      </c>
      <c r="DA29" s="15">
        <v>47651</v>
      </c>
      <c r="DB29" s="24">
        <v>1757</v>
      </c>
      <c r="DC29" s="28">
        <v>48471</v>
      </c>
      <c r="DD29" s="11">
        <v>2112</v>
      </c>
      <c r="DE29" s="16">
        <v>50823</v>
      </c>
      <c r="DF29" s="18">
        <v>2236</v>
      </c>
      <c r="DG29" s="46">
        <v>52665</v>
      </c>
      <c r="DH29" s="45">
        <v>2316</v>
      </c>
      <c r="DI29" s="264">
        <v>53504</v>
      </c>
      <c r="DJ29" s="165">
        <v>1975</v>
      </c>
      <c r="DK29" s="40">
        <v>54615</v>
      </c>
      <c r="DL29" s="45">
        <v>1848</v>
      </c>
      <c r="DM29" s="40">
        <v>56594</v>
      </c>
      <c r="DN29" s="45">
        <v>1986</v>
      </c>
      <c r="DO29" s="40">
        <v>57803</v>
      </c>
      <c r="DP29" s="45">
        <v>1987</v>
      </c>
      <c r="DQ29" s="40">
        <v>58599.634146341465</v>
      </c>
      <c r="DR29" s="45">
        <v>164</v>
      </c>
      <c r="DS29" s="40">
        <v>58632.0303183426</v>
      </c>
      <c r="DT29" s="45">
        <v>1979</v>
      </c>
      <c r="DU29" s="16">
        <v>58523.621915103649</v>
      </c>
      <c r="DV29" s="23">
        <v>1013</v>
      </c>
      <c r="DW29" s="16">
        <v>61086.61105092091</v>
      </c>
      <c r="DX29" s="42">
        <v>1846</v>
      </c>
      <c r="DY29" s="181">
        <v>61563.297154899898</v>
      </c>
      <c r="DZ29" s="42">
        <v>1898</v>
      </c>
      <c r="EA29" s="181">
        <v>63890.686403508771</v>
      </c>
      <c r="EB29" s="42">
        <v>1824</v>
      </c>
      <c r="EC29" s="263">
        <v>65989.151978417271</v>
      </c>
      <c r="ED29" s="47">
        <v>2224</v>
      </c>
      <c r="EE29" s="263">
        <v>66701.799031477</v>
      </c>
      <c r="EF29" s="47">
        <v>2065</v>
      </c>
      <c r="EG29" s="263">
        <v>66652.085671342691</v>
      </c>
      <c r="EH29" s="47">
        <v>1996</v>
      </c>
      <c r="EI29" s="32">
        <v>67627.68011257035</v>
      </c>
      <c r="EJ29" s="47">
        <v>2132</v>
      </c>
      <c r="EK29" s="68">
        <v>44982</v>
      </c>
      <c r="EL29" s="11">
        <v>1029</v>
      </c>
      <c r="EM29" s="15">
        <v>46524</v>
      </c>
      <c r="EN29" s="11">
        <v>1056</v>
      </c>
      <c r="EO29" s="32">
        <v>48282</v>
      </c>
      <c r="EP29" s="22">
        <v>1112</v>
      </c>
      <c r="EQ29" s="28">
        <v>49899</v>
      </c>
      <c r="ER29" s="11">
        <v>1195</v>
      </c>
      <c r="ES29" s="16">
        <v>49569</v>
      </c>
      <c r="ET29" s="18">
        <v>1141</v>
      </c>
      <c r="EU29" s="46">
        <v>52159</v>
      </c>
      <c r="EV29" s="45">
        <v>1296</v>
      </c>
      <c r="EW29" s="264">
        <v>52624</v>
      </c>
      <c r="EX29" s="165">
        <v>1368</v>
      </c>
      <c r="EY29" s="40">
        <v>54035</v>
      </c>
      <c r="EZ29" s="45">
        <v>1376</v>
      </c>
      <c r="FA29" s="40">
        <v>56070</v>
      </c>
      <c r="FB29" s="45">
        <v>1326</v>
      </c>
      <c r="FC29" s="40">
        <v>57508</v>
      </c>
      <c r="FD29" s="45">
        <v>1238</v>
      </c>
      <c r="FE29" s="40">
        <v>60044.326732673268</v>
      </c>
      <c r="FF29" s="45">
        <v>101</v>
      </c>
      <c r="FG29" s="40">
        <v>57874.739166666666</v>
      </c>
      <c r="FH29" s="45">
        <v>1200</v>
      </c>
      <c r="FI29" s="16">
        <v>55395.2572815534</v>
      </c>
      <c r="FJ29" s="42">
        <v>412</v>
      </c>
      <c r="FK29" s="16">
        <v>58571.65217391304</v>
      </c>
      <c r="FL29" s="42">
        <v>966</v>
      </c>
      <c r="FM29" s="181">
        <v>60661.918944392084</v>
      </c>
      <c r="FN29" s="42">
        <v>1061</v>
      </c>
      <c r="FO29" s="16">
        <v>61967.730653266335</v>
      </c>
      <c r="FP29" s="42">
        <v>995</v>
      </c>
      <c r="FQ29" s="16">
        <v>63444.944507361266</v>
      </c>
      <c r="FR29" s="47">
        <v>883</v>
      </c>
      <c r="FS29" s="181">
        <v>62825.684745762715</v>
      </c>
      <c r="FT29" s="47">
        <v>885</v>
      </c>
      <c r="FU29" s="181">
        <v>62763.800469483569</v>
      </c>
      <c r="FV29" s="47">
        <v>852</v>
      </c>
      <c r="FW29" s="32">
        <v>63326.668240850056</v>
      </c>
      <c r="FX29" s="47">
        <v>847</v>
      </c>
      <c r="FY29" s="68">
        <v>42592</v>
      </c>
      <c r="FZ29" s="11">
        <v>484</v>
      </c>
      <c r="GA29" s="15">
        <v>43027</v>
      </c>
      <c r="GB29" s="11">
        <v>447</v>
      </c>
      <c r="GC29" s="32">
        <v>45269</v>
      </c>
      <c r="GD29" s="22">
        <v>568</v>
      </c>
      <c r="GE29" s="28">
        <v>44538</v>
      </c>
      <c r="GF29" s="11">
        <v>490</v>
      </c>
      <c r="GG29" s="16">
        <v>46157</v>
      </c>
      <c r="GH29" s="18">
        <v>568</v>
      </c>
      <c r="GI29" s="46">
        <v>47370</v>
      </c>
      <c r="GJ29" s="44">
        <v>569</v>
      </c>
      <c r="GK29" s="264">
        <v>50028</v>
      </c>
      <c r="GL29" s="265">
        <v>570</v>
      </c>
      <c r="GM29" s="40">
        <v>50948</v>
      </c>
      <c r="GN29" s="44">
        <v>575</v>
      </c>
      <c r="GO29" s="40">
        <v>51258</v>
      </c>
      <c r="GP29" s="44">
        <v>557</v>
      </c>
      <c r="GQ29" s="40">
        <v>53311</v>
      </c>
      <c r="GR29" s="44">
        <v>551</v>
      </c>
      <c r="GS29" s="40">
        <v>55547.095652173914</v>
      </c>
      <c r="GT29" s="44">
        <v>115</v>
      </c>
      <c r="GU29" s="40">
        <v>56179.251533742332</v>
      </c>
      <c r="GV29" s="44">
        <v>489</v>
      </c>
      <c r="GW29" s="16">
        <v>50284.869318181816</v>
      </c>
      <c r="GX29" s="23">
        <v>176</v>
      </c>
      <c r="GY29" s="16">
        <v>58959.084805653707</v>
      </c>
      <c r="GZ29" s="42">
        <v>566</v>
      </c>
      <c r="HA29" s="181">
        <v>60765.76480263158</v>
      </c>
      <c r="HB29" s="42">
        <v>608</v>
      </c>
      <c r="HC29" s="181">
        <v>62539.648567119155</v>
      </c>
      <c r="HD29" s="42">
        <v>663</v>
      </c>
      <c r="HE29" s="263">
        <v>63036.700934579436</v>
      </c>
      <c r="HF29" s="47">
        <v>428</v>
      </c>
      <c r="HG29" s="263">
        <v>62587.5390070922</v>
      </c>
      <c r="HH29" s="47">
        <v>423</v>
      </c>
      <c r="HI29" s="263">
        <v>62943.627345844507</v>
      </c>
      <c r="HJ29" s="47">
        <v>373</v>
      </c>
      <c r="HK29" s="32">
        <v>64602.770408163262</v>
      </c>
      <c r="HL29" s="47">
        <v>392</v>
      </c>
      <c r="HM29" s="68">
        <v>40288</v>
      </c>
      <c r="HN29" s="11">
        <v>225</v>
      </c>
      <c r="HO29" s="16">
        <v>40892</v>
      </c>
      <c r="HP29" s="11">
        <v>263</v>
      </c>
      <c r="HQ29" s="15">
        <v>44400</v>
      </c>
      <c r="HR29" s="24">
        <v>419</v>
      </c>
      <c r="HS29" s="28">
        <v>44286</v>
      </c>
      <c r="HT29" s="11">
        <v>394</v>
      </c>
      <c r="HU29" s="16">
        <v>44684</v>
      </c>
      <c r="HV29" s="18">
        <v>211</v>
      </c>
      <c r="HW29" s="165">
        <v>46562</v>
      </c>
      <c r="HX29" s="44">
        <v>368</v>
      </c>
      <c r="HY29" s="277">
        <v>47390</v>
      </c>
      <c r="HZ29" s="265">
        <v>369</v>
      </c>
      <c r="IA29" s="267">
        <v>49173</v>
      </c>
      <c r="IB29" s="165">
        <v>350</v>
      </c>
      <c r="IC29" s="267">
        <v>49234</v>
      </c>
      <c r="ID29" s="45">
        <v>324</v>
      </c>
      <c r="IE29" s="267">
        <v>50187</v>
      </c>
      <c r="IF29" s="45">
        <v>262</v>
      </c>
      <c r="IG29" s="267">
        <v>50868.95</v>
      </c>
      <c r="IH29" s="45">
        <v>40</v>
      </c>
      <c r="II29" s="267">
        <v>51187.96</v>
      </c>
      <c r="IJ29" s="45">
        <v>250</v>
      </c>
      <c r="IK29" s="15">
        <v>54577.811475409835</v>
      </c>
      <c r="IL29" s="24">
        <v>122</v>
      </c>
      <c r="IM29" s="16">
        <v>55392.37142857143</v>
      </c>
      <c r="IN29" s="42">
        <v>280</v>
      </c>
      <c r="IO29" s="16">
        <v>55297.553097345131</v>
      </c>
      <c r="IP29" s="42">
        <v>226</v>
      </c>
      <c r="IQ29" s="263">
        <v>59753.069090909092</v>
      </c>
      <c r="IR29" s="47">
        <v>275</v>
      </c>
      <c r="IS29" s="263">
        <v>59909.017316017314</v>
      </c>
      <c r="IT29" s="47">
        <v>231</v>
      </c>
      <c r="IU29" s="263">
        <v>60472.657407407409</v>
      </c>
      <c r="IV29" s="47">
        <v>216</v>
      </c>
      <c r="IW29" s="263">
        <v>62383.059071729956</v>
      </c>
      <c r="IX29" s="47">
        <v>237</v>
      </c>
      <c r="IY29" s="263">
        <v>62160.21212121212</v>
      </c>
      <c r="IZ29" s="47">
        <v>264</v>
      </c>
      <c r="JA29" s="32"/>
    </row>
    <row r="30" spans="1:261">
      <c r="A30" s="261">
        <v>27</v>
      </c>
      <c r="B30" s="345"/>
      <c r="C30" s="21"/>
      <c r="D30" s="11"/>
      <c r="E30" s="11"/>
      <c r="F30" s="11"/>
      <c r="G30" s="32"/>
      <c r="H30" s="11"/>
      <c r="I30" s="32"/>
      <c r="J30" s="11"/>
      <c r="K30" s="32"/>
      <c r="L30" s="11"/>
      <c r="M30" s="32"/>
      <c r="N30" s="11"/>
      <c r="O30" s="32"/>
      <c r="P30" s="11"/>
      <c r="Q30" s="32"/>
      <c r="R30" s="11"/>
      <c r="S30" s="32"/>
      <c r="T30" s="11"/>
      <c r="U30" s="68"/>
      <c r="V30" s="11"/>
      <c r="W30" s="15"/>
      <c r="X30" s="11"/>
      <c r="Y30" s="15"/>
      <c r="Z30" s="24"/>
      <c r="AA30" s="28"/>
      <c r="AB30" s="11"/>
      <c r="AC30" s="15"/>
      <c r="AD30" s="22"/>
      <c r="AE30" s="11"/>
      <c r="AF30" s="24"/>
      <c r="AG30" s="28"/>
      <c r="AH30" s="28"/>
      <c r="AI30" s="15"/>
      <c r="AJ30" s="28"/>
      <c r="AK30" s="15"/>
      <c r="AL30" s="28"/>
      <c r="AM30" s="15"/>
      <c r="AN30" s="28"/>
      <c r="AO30" s="15"/>
      <c r="AP30" s="28"/>
      <c r="AQ30" s="15"/>
      <c r="AR30" s="28"/>
      <c r="AS30" s="15"/>
      <c r="AT30" s="24"/>
      <c r="AU30" s="15"/>
      <c r="AV30" s="28"/>
      <c r="AW30" s="32"/>
      <c r="AX30" s="28"/>
      <c r="AY30" s="32"/>
      <c r="AZ30" s="28"/>
      <c r="BA30" s="15"/>
      <c r="BB30" s="28"/>
      <c r="BC30" s="32"/>
      <c r="BD30" s="28"/>
      <c r="BE30" s="32"/>
      <c r="BF30" s="28"/>
      <c r="BG30" s="32"/>
      <c r="BH30" s="28"/>
      <c r="BI30" s="68"/>
      <c r="BJ30" s="11"/>
      <c r="BK30" s="15"/>
      <c r="BL30" s="11"/>
      <c r="BM30" s="32"/>
      <c r="BN30" s="22"/>
      <c r="BO30" s="28"/>
      <c r="BP30" s="11"/>
      <c r="BQ30" s="15"/>
      <c r="BR30" s="11"/>
      <c r="BS30" s="32"/>
      <c r="BT30" s="24"/>
      <c r="BU30" s="264"/>
      <c r="BV30" s="165"/>
      <c r="BW30" s="40"/>
      <c r="BX30" s="45"/>
      <c r="BY30" s="40"/>
      <c r="BZ30" s="45"/>
      <c r="CA30" s="40"/>
      <c r="CB30" s="45"/>
      <c r="CC30" s="40"/>
      <c r="CD30" s="45"/>
      <c r="CE30" s="40"/>
      <c r="CF30" s="45"/>
      <c r="CG30" s="15"/>
      <c r="CH30" s="24"/>
      <c r="CI30" s="15"/>
      <c r="CJ30" s="28"/>
      <c r="CK30" s="32"/>
      <c r="CL30" s="28"/>
      <c r="CM30" s="28"/>
      <c r="CN30" s="28"/>
      <c r="CO30" s="15"/>
      <c r="CP30" s="28"/>
      <c r="CQ30" s="32"/>
      <c r="CR30" s="28"/>
      <c r="CS30" s="32"/>
      <c r="CT30" s="28"/>
      <c r="CU30" s="32"/>
      <c r="CV30" s="28"/>
      <c r="CW30" s="68"/>
      <c r="CX30" s="11"/>
      <c r="CY30" s="15"/>
      <c r="CZ30" s="11"/>
      <c r="DA30" s="15"/>
      <c r="DB30" s="24"/>
      <c r="DC30" s="28"/>
      <c r="DD30" s="11"/>
      <c r="DE30" s="15"/>
      <c r="DF30" s="22"/>
      <c r="DG30" s="28"/>
      <c r="DH30" s="24"/>
      <c r="DI30" s="264"/>
      <c r="DJ30" s="165"/>
      <c r="DK30" s="40"/>
      <c r="DL30" s="45"/>
      <c r="DM30" s="40"/>
      <c r="DN30" s="45"/>
      <c r="DO30" s="40"/>
      <c r="DP30" s="45"/>
      <c r="DQ30" s="40"/>
      <c r="DR30" s="45"/>
      <c r="DS30" s="40"/>
      <c r="DT30" s="45"/>
      <c r="DU30" s="15"/>
      <c r="DV30" s="24"/>
      <c r="DW30" s="15"/>
      <c r="DX30" s="28"/>
      <c r="DY30" s="32"/>
      <c r="DZ30" s="28"/>
      <c r="EA30" s="32"/>
      <c r="EB30" s="28"/>
      <c r="EC30" s="15"/>
      <c r="ED30" s="28"/>
      <c r="EE30" s="32"/>
      <c r="EF30" s="28"/>
      <c r="EG30" s="32"/>
      <c r="EH30" s="28"/>
      <c r="EI30" s="32"/>
      <c r="EJ30" s="28"/>
      <c r="EK30" s="68"/>
      <c r="EL30" s="11"/>
      <c r="EM30" s="15"/>
      <c r="EN30" s="11"/>
      <c r="EO30" s="32"/>
      <c r="EP30" s="22"/>
      <c r="EQ30" s="28"/>
      <c r="ER30" s="11"/>
      <c r="ES30" s="15"/>
      <c r="ET30" s="22"/>
      <c r="EU30" s="28"/>
      <c r="EV30" s="24"/>
      <c r="EW30" s="264"/>
      <c r="EX30" s="165"/>
      <c r="EY30" s="40"/>
      <c r="EZ30" s="45"/>
      <c r="FA30" s="40"/>
      <c r="FB30" s="45"/>
      <c r="FC30" s="40"/>
      <c r="FD30" s="45"/>
      <c r="FE30" s="40"/>
      <c r="FF30" s="45"/>
      <c r="FG30" s="40"/>
      <c r="FH30" s="45"/>
      <c r="FI30" s="15"/>
      <c r="FJ30" s="28"/>
      <c r="FK30" s="15"/>
      <c r="FL30" s="28"/>
      <c r="FM30" s="32"/>
      <c r="FN30" s="28"/>
      <c r="FO30" s="15"/>
      <c r="FP30" s="28"/>
      <c r="FQ30" s="15"/>
      <c r="FR30" s="28"/>
      <c r="FS30" s="32"/>
      <c r="FT30" s="28"/>
      <c r="FU30" s="32"/>
      <c r="FV30" s="28"/>
      <c r="FW30" s="32"/>
      <c r="FX30" s="28"/>
      <c r="FY30" s="68"/>
      <c r="FZ30" s="11"/>
      <c r="GA30" s="15"/>
      <c r="GB30" s="11"/>
      <c r="GC30" s="32"/>
      <c r="GD30" s="22"/>
      <c r="GE30" s="28"/>
      <c r="GF30" s="11"/>
      <c r="GG30" s="15"/>
      <c r="GH30" s="22"/>
      <c r="GI30" s="28"/>
      <c r="GJ30" s="24"/>
      <c r="GK30" s="264"/>
      <c r="GL30" s="265"/>
      <c r="GM30" s="40"/>
      <c r="GN30" s="44"/>
      <c r="GO30" s="40"/>
      <c r="GP30" s="44"/>
      <c r="GQ30" s="40"/>
      <c r="GR30" s="44"/>
      <c r="GS30" s="40"/>
      <c r="GT30" s="44"/>
      <c r="GU30" s="40"/>
      <c r="GV30" s="44"/>
      <c r="GW30" s="15"/>
      <c r="GX30" s="24"/>
      <c r="GY30" s="15"/>
      <c r="GZ30" s="28"/>
      <c r="HA30" s="32"/>
      <c r="HB30" s="28"/>
      <c r="HC30" s="32"/>
      <c r="HD30" s="28"/>
      <c r="HE30" s="15"/>
      <c r="HF30" s="28"/>
      <c r="HG30" s="32"/>
      <c r="HH30" s="28"/>
      <c r="HI30" s="32"/>
      <c r="HJ30" s="28"/>
      <c r="HK30" s="32"/>
      <c r="HL30" s="28"/>
      <c r="HM30" s="68"/>
      <c r="HN30" s="11"/>
      <c r="HO30" s="15"/>
      <c r="HP30" s="11"/>
      <c r="HQ30" s="15"/>
      <c r="HR30" s="24"/>
      <c r="HS30" s="28"/>
      <c r="HT30" s="11"/>
      <c r="HU30" s="15"/>
      <c r="HV30" s="22"/>
      <c r="HW30" s="165"/>
      <c r="HX30" s="44"/>
      <c r="HY30" s="277"/>
      <c r="HZ30" s="265"/>
      <c r="IA30" s="267"/>
      <c r="IB30" s="165"/>
      <c r="IC30" s="267"/>
      <c r="ID30" s="45"/>
      <c r="IE30" s="267"/>
      <c r="IF30" s="45"/>
      <c r="IG30" s="267"/>
      <c r="IH30" s="45"/>
      <c r="II30" s="267"/>
      <c r="IJ30" s="45"/>
      <c r="IK30" s="15"/>
      <c r="IL30" s="24"/>
      <c r="IM30" s="15"/>
      <c r="IN30" s="28"/>
      <c r="IO30" s="15"/>
      <c r="IP30" s="28"/>
      <c r="IQ30" s="15"/>
      <c r="IR30" s="28"/>
      <c r="IS30" s="15"/>
      <c r="IT30" s="28"/>
      <c r="IU30" s="15"/>
      <c r="IV30" s="28"/>
      <c r="IW30" s="15"/>
      <c r="IX30" s="28"/>
      <c r="IY30" s="15"/>
      <c r="IZ30" s="28"/>
      <c r="JA30" s="32"/>
    </row>
    <row r="31" spans="1:261">
      <c r="A31" s="219">
        <v>28</v>
      </c>
      <c r="B31" s="345">
        <v>20</v>
      </c>
      <c r="C31" s="344" t="s">
        <v>57</v>
      </c>
      <c r="D31" s="33" t="s">
        <v>58</v>
      </c>
      <c r="E31" s="33">
        <v>96757.031479192417</v>
      </c>
      <c r="F31" s="33">
        <v>12135</v>
      </c>
      <c r="G31" s="26">
        <v>97541.00316245007</v>
      </c>
      <c r="H31" s="33">
        <v>12016</v>
      </c>
      <c r="I31" s="26">
        <v>100946.34511086298</v>
      </c>
      <c r="J31" s="33">
        <v>12538</v>
      </c>
      <c r="K31" s="26"/>
      <c r="L31" s="33"/>
      <c r="M31" s="26"/>
      <c r="N31" s="33"/>
      <c r="O31" s="26">
        <v>105325.81963348795</v>
      </c>
      <c r="P31" s="33">
        <v>13151</v>
      </c>
      <c r="Q31" s="26"/>
      <c r="R31" s="33"/>
      <c r="S31" s="26">
        <v>117528.77849507885</v>
      </c>
      <c r="T31" s="33">
        <v>9449</v>
      </c>
      <c r="U31" s="296">
        <v>63670</v>
      </c>
      <c r="V31" s="33">
        <v>3934</v>
      </c>
      <c r="W31" s="38">
        <v>65821</v>
      </c>
      <c r="X31" s="33">
        <v>3453</v>
      </c>
      <c r="Y31" s="38">
        <v>70085</v>
      </c>
      <c r="Z31" s="39">
        <v>4339</v>
      </c>
      <c r="AA31" s="33">
        <v>72827</v>
      </c>
      <c r="AB31" s="33">
        <v>4131</v>
      </c>
      <c r="AC31" s="62">
        <v>75523</v>
      </c>
      <c r="AD31" s="63">
        <v>4287</v>
      </c>
      <c r="AE31" s="65">
        <v>79521</v>
      </c>
      <c r="AF31" s="64">
        <v>3827</v>
      </c>
      <c r="AG31" s="65">
        <v>84936</v>
      </c>
      <c r="AH31" s="65">
        <v>4279</v>
      </c>
      <c r="AI31" s="62">
        <v>89121</v>
      </c>
      <c r="AJ31" s="65">
        <v>4288</v>
      </c>
      <c r="AK31" s="62">
        <v>94499</v>
      </c>
      <c r="AL31" s="65">
        <v>4534</v>
      </c>
      <c r="AM31" s="62">
        <v>99510</v>
      </c>
      <c r="AN31" s="65">
        <v>4221</v>
      </c>
      <c r="AO31" s="62">
        <v>102325.67694369973</v>
      </c>
      <c r="AP31" s="222">
        <v>746</v>
      </c>
      <c r="AQ31" s="62">
        <v>102729.52329916123</v>
      </c>
      <c r="AR31" s="222">
        <v>2146</v>
      </c>
      <c r="AS31" s="62">
        <v>105171.31089743589</v>
      </c>
      <c r="AT31" s="223">
        <v>1248</v>
      </c>
      <c r="AU31" s="62">
        <v>113791.25497702909</v>
      </c>
      <c r="AV31" s="65">
        <v>2612</v>
      </c>
      <c r="AW31" s="25">
        <v>115500.2552</v>
      </c>
      <c r="AX31" s="65">
        <v>2500</v>
      </c>
      <c r="AY31" s="25">
        <v>118228.06798866855</v>
      </c>
      <c r="AZ31" s="65">
        <v>2824</v>
      </c>
      <c r="BA31" s="38">
        <v>125072.55552137803</v>
      </c>
      <c r="BB31" s="33">
        <v>3251</v>
      </c>
      <c r="BC31" s="26">
        <v>125692.55057803469</v>
      </c>
      <c r="BD31" s="33">
        <v>3460</v>
      </c>
      <c r="BE31" s="26">
        <v>126605.14294015107</v>
      </c>
      <c r="BF31" s="33">
        <v>3442</v>
      </c>
      <c r="BG31" s="26">
        <v>129992.26614727319</v>
      </c>
      <c r="BH31" s="33">
        <v>3979</v>
      </c>
      <c r="BI31" s="67">
        <v>56419</v>
      </c>
      <c r="BJ31" s="33">
        <v>1151</v>
      </c>
      <c r="BK31" s="38">
        <v>57024</v>
      </c>
      <c r="BL31" s="33">
        <v>1405</v>
      </c>
      <c r="BM31" s="26">
        <v>61666</v>
      </c>
      <c r="BN31" s="34">
        <v>1269</v>
      </c>
      <c r="BO31" s="33">
        <v>63575</v>
      </c>
      <c r="BP31" s="33">
        <v>1528</v>
      </c>
      <c r="BQ31" s="62">
        <v>64277</v>
      </c>
      <c r="BR31" s="65">
        <v>1962</v>
      </c>
      <c r="BS31" s="36">
        <v>67438</v>
      </c>
      <c r="BT31" s="49">
        <v>1737</v>
      </c>
      <c r="BU31" s="66">
        <v>70120</v>
      </c>
      <c r="BV31" s="164">
        <v>1888</v>
      </c>
      <c r="BW31" s="66">
        <v>74220</v>
      </c>
      <c r="BX31" s="49">
        <v>1874</v>
      </c>
      <c r="BY31" s="66">
        <v>76751</v>
      </c>
      <c r="BZ31" s="49">
        <v>1805</v>
      </c>
      <c r="CA31" s="66">
        <v>79658</v>
      </c>
      <c r="CB31" s="49">
        <v>2059</v>
      </c>
      <c r="CC31" s="66">
        <v>89051.59345794392</v>
      </c>
      <c r="CD31" s="49">
        <v>428</v>
      </c>
      <c r="CE31" s="66">
        <v>88184.039810426533</v>
      </c>
      <c r="CF31" s="49">
        <v>2110</v>
      </c>
      <c r="CG31" s="62">
        <v>91465.771071800205</v>
      </c>
      <c r="CH31" s="64">
        <v>961</v>
      </c>
      <c r="CI31" s="62">
        <v>91745.648250460406</v>
      </c>
      <c r="CJ31" s="65">
        <v>2172</v>
      </c>
      <c r="CK31" s="25">
        <v>94412.263368983957</v>
      </c>
      <c r="CL31" s="65">
        <v>2244</v>
      </c>
      <c r="CM31" s="65">
        <v>98187.487607030198</v>
      </c>
      <c r="CN31" s="65">
        <v>2219</v>
      </c>
      <c r="CO31" s="38">
        <v>101733.80141530297</v>
      </c>
      <c r="CP31" s="33">
        <v>2261</v>
      </c>
      <c r="CQ31" s="26">
        <v>102758.30642023346</v>
      </c>
      <c r="CR31" s="33">
        <v>2056</v>
      </c>
      <c r="CS31" s="26">
        <v>103241.00157728707</v>
      </c>
      <c r="CT31" s="33">
        <v>1902</v>
      </c>
      <c r="CU31" s="26">
        <v>104820.59205582394</v>
      </c>
      <c r="CV31" s="33">
        <v>1863</v>
      </c>
      <c r="CW31" s="67">
        <v>51890</v>
      </c>
      <c r="CX31" s="33">
        <v>2520</v>
      </c>
      <c r="CY31" s="38">
        <v>53066</v>
      </c>
      <c r="CZ31" s="33">
        <v>3282</v>
      </c>
      <c r="DA31" s="38">
        <v>54848</v>
      </c>
      <c r="DB31" s="39">
        <v>3073</v>
      </c>
      <c r="DC31" s="33">
        <v>56230</v>
      </c>
      <c r="DD31" s="33">
        <v>3507</v>
      </c>
      <c r="DE31" s="62">
        <v>59447</v>
      </c>
      <c r="DF31" s="63">
        <v>3574</v>
      </c>
      <c r="DG31" s="37">
        <v>62093</v>
      </c>
      <c r="DH31" s="49">
        <v>3651</v>
      </c>
      <c r="DI31" s="66">
        <v>64265</v>
      </c>
      <c r="DJ31" s="164">
        <v>3562</v>
      </c>
      <c r="DK31" s="66">
        <v>67198</v>
      </c>
      <c r="DL31" s="49">
        <v>3278</v>
      </c>
      <c r="DM31" s="66">
        <v>68953</v>
      </c>
      <c r="DN31" s="49">
        <v>3384</v>
      </c>
      <c r="DO31" s="66">
        <v>71816</v>
      </c>
      <c r="DP31" s="49">
        <v>3676</v>
      </c>
      <c r="DQ31" s="66">
        <v>75198.128971962622</v>
      </c>
      <c r="DR31" s="49">
        <v>535</v>
      </c>
      <c r="DS31" s="66">
        <v>76527.885275519424</v>
      </c>
      <c r="DT31" s="49">
        <v>3321</v>
      </c>
      <c r="DU31" s="62">
        <v>77588.659305993686</v>
      </c>
      <c r="DV31" s="64">
        <v>1902</v>
      </c>
      <c r="DW31" s="62">
        <v>80697.566616541357</v>
      </c>
      <c r="DX31" s="65">
        <v>3325</v>
      </c>
      <c r="DY31" s="25">
        <v>82525.31923522595</v>
      </c>
      <c r="DZ31" s="65">
        <v>3452</v>
      </c>
      <c r="EA31" s="25">
        <v>85668.335329341324</v>
      </c>
      <c r="EB31" s="65">
        <v>3674</v>
      </c>
      <c r="EC31" s="38">
        <v>89266.886051080553</v>
      </c>
      <c r="ED31" s="33">
        <v>4072</v>
      </c>
      <c r="EE31" s="26">
        <v>91616.916427265605</v>
      </c>
      <c r="EF31" s="33">
        <v>3829</v>
      </c>
      <c r="EG31" s="26">
        <v>92646.00527426161</v>
      </c>
      <c r="EH31" s="33">
        <v>3792</v>
      </c>
      <c r="EI31" s="26">
        <v>95032.792849898586</v>
      </c>
      <c r="EJ31" s="33">
        <v>3944</v>
      </c>
      <c r="EK31" s="67">
        <v>48040</v>
      </c>
      <c r="EL31" s="33">
        <v>1659</v>
      </c>
      <c r="EM31" s="38">
        <v>49623</v>
      </c>
      <c r="EN31" s="33">
        <v>1764</v>
      </c>
      <c r="EO31" s="26">
        <v>52645</v>
      </c>
      <c r="EP31" s="34">
        <v>1712</v>
      </c>
      <c r="EQ31" s="33">
        <v>54863</v>
      </c>
      <c r="ER31" s="33">
        <v>1795</v>
      </c>
      <c r="ES31" s="62">
        <v>55828</v>
      </c>
      <c r="ET31" s="63">
        <v>1769</v>
      </c>
      <c r="EU31" s="36">
        <v>58567</v>
      </c>
      <c r="EV31" s="49">
        <v>1805</v>
      </c>
      <c r="EW31" s="66">
        <v>59632</v>
      </c>
      <c r="EX31" s="164">
        <v>2003</v>
      </c>
      <c r="EY31" s="66">
        <v>62251</v>
      </c>
      <c r="EZ31" s="49">
        <v>1997</v>
      </c>
      <c r="FA31" s="66">
        <v>65719</v>
      </c>
      <c r="FB31" s="49">
        <v>2317</v>
      </c>
      <c r="FC31" s="66">
        <v>67990</v>
      </c>
      <c r="FD31" s="49">
        <v>2063</v>
      </c>
      <c r="FE31" s="66">
        <v>66313.197309417039</v>
      </c>
      <c r="FF31" s="49">
        <v>223</v>
      </c>
      <c r="FG31" s="66">
        <v>72044.832945556074</v>
      </c>
      <c r="FH31" s="49">
        <v>2149</v>
      </c>
      <c r="FI31" s="62">
        <v>71294.369878183832</v>
      </c>
      <c r="FJ31" s="65">
        <v>903</v>
      </c>
      <c r="FK31" s="62">
        <v>76002.232081911265</v>
      </c>
      <c r="FL31" s="65">
        <v>1758</v>
      </c>
      <c r="FM31" s="25">
        <v>78539.743103448272</v>
      </c>
      <c r="FN31" s="65">
        <v>1740</v>
      </c>
      <c r="FO31" s="62">
        <v>82039.156108597279</v>
      </c>
      <c r="FP31" s="65">
        <v>1768</v>
      </c>
      <c r="FQ31" s="62">
        <v>83010.577777777784</v>
      </c>
      <c r="FR31" s="33">
        <v>1665</v>
      </c>
      <c r="FS31" s="25">
        <v>84529.038573933372</v>
      </c>
      <c r="FT31" s="33">
        <v>1711</v>
      </c>
      <c r="FU31" s="25">
        <v>85092.442994895071</v>
      </c>
      <c r="FV31" s="33">
        <v>1763</v>
      </c>
      <c r="FW31" s="26">
        <v>87302.54242424242</v>
      </c>
      <c r="FX31" s="33">
        <v>1650</v>
      </c>
      <c r="FY31" s="67">
        <v>45923</v>
      </c>
      <c r="FZ31" s="33">
        <v>834</v>
      </c>
      <c r="GA31" s="38">
        <v>47983</v>
      </c>
      <c r="GB31" s="33">
        <v>853</v>
      </c>
      <c r="GC31" s="26">
        <v>49612</v>
      </c>
      <c r="GD31" s="34">
        <v>927</v>
      </c>
      <c r="GE31" s="33">
        <v>51284</v>
      </c>
      <c r="GF31" s="33">
        <v>974</v>
      </c>
      <c r="GG31" s="62">
        <v>51728</v>
      </c>
      <c r="GH31" s="63">
        <v>1002</v>
      </c>
      <c r="GI31" s="36">
        <v>54296</v>
      </c>
      <c r="GJ31" s="50">
        <v>970</v>
      </c>
      <c r="GK31" s="66">
        <v>56322</v>
      </c>
      <c r="GL31" s="279">
        <v>982</v>
      </c>
      <c r="GM31" s="66">
        <v>57656</v>
      </c>
      <c r="GN31" s="50">
        <v>839</v>
      </c>
      <c r="GO31" s="66">
        <v>58821</v>
      </c>
      <c r="GP31" s="50">
        <v>924</v>
      </c>
      <c r="GQ31" s="66">
        <v>62456</v>
      </c>
      <c r="GR31" s="50">
        <v>884</v>
      </c>
      <c r="GS31" s="66">
        <v>63849.742957746479</v>
      </c>
      <c r="GT31" s="50">
        <v>284</v>
      </c>
      <c r="GU31" s="66">
        <v>66766.009356725146</v>
      </c>
      <c r="GV31" s="50">
        <v>855</v>
      </c>
      <c r="GW31" s="62">
        <v>66724.989445910294</v>
      </c>
      <c r="GX31" s="64">
        <v>379</v>
      </c>
      <c r="GY31" s="62">
        <v>70799.309523809527</v>
      </c>
      <c r="GZ31" s="65">
        <v>882</v>
      </c>
      <c r="HA31" s="25">
        <v>74384.305174234425</v>
      </c>
      <c r="HB31" s="65">
        <v>947</v>
      </c>
      <c r="HC31" s="25">
        <v>78024.443556443555</v>
      </c>
      <c r="HD31" s="65">
        <v>1001</v>
      </c>
      <c r="HE31" s="38">
        <v>81707.355405405411</v>
      </c>
      <c r="HF31" s="33">
        <v>740</v>
      </c>
      <c r="HG31" s="26">
        <v>82161.114401076717</v>
      </c>
      <c r="HH31" s="33">
        <v>743</v>
      </c>
      <c r="HI31" s="26">
        <v>82130.268595041329</v>
      </c>
      <c r="HJ31" s="33">
        <v>726</v>
      </c>
      <c r="HK31" s="26">
        <v>82997.784507042248</v>
      </c>
      <c r="HL31" s="33">
        <v>710</v>
      </c>
      <c r="HM31" s="67">
        <v>42504</v>
      </c>
      <c r="HN31" s="33">
        <v>472</v>
      </c>
      <c r="HO31" s="38">
        <v>42251</v>
      </c>
      <c r="HP31" s="33">
        <v>446</v>
      </c>
      <c r="HQ31" s="38">
        <v>45173</v>
      </c>
      <c r="HR31" s="39">
        <v>726</v>
      </c>
      <c r="HS31" s="33">
        <v>42251</v>
      </c>
      <c r="HT31" s="33">
        <v>446</v>
      </c>
      <c r="HU31" s="62">
        <v>46681</v>
      </c>
      <c r="HV31" s="63">
        <v>287</v>
      </c>
      <c r="HW31" s="183">
        <v>50059</v>
      </c>
      <c r="HX31" s="50">
        <v>704</v>
      </c>
      <c r="HY31" s="164">
        <v>51774</v>
      </c>
      <c r="HZ31" s="279">
        <v>549</v>
      </c>
      <c r="IA31" s="280">
        <v>53170</v>
      </c>
      <c r="IB31" s="164">
        <v>596</v>
      </c>
      <c r="IC31" s="280">
        <v>55178</v>
      </c>
      <c r="ID31" s="49">
        <v>526</v>
      </c>
      <c r="IE31" s="280">
        <v>55592</v>
      </c>
      <c r="IF31" s="49">
        <v>458</v>
      </c>
      <c r="IG31" s="280">
        <v>56100.123893805307</v>
      </c>
      <c r="IH31" s="49">
        <v>113</v>
      </c>
      <c r="II31" s="280">
        <v>57898.026143790848</v>
      </c>
      <c r="IJ31" s="49">
        <v>459</v>
      </c>
      <c r="IK31" s="38">
        <v>67784.314285714281</v>
      </c>
      <c r="IL31" s="39">
        <v>210</v>
      </c>
      <c r="IM31" s="38">
        <v>65691.927734375</v>
      </c>
      <c r="IN31" s="33">
        <v>512</v>
      </c>
      <c r="IO31" s="38">
        <v>64463.470752089139</v>
      </c>
      <c r="IP31" s="33">
        <v>359</v>
      </c>
      <c r="IQ31" s="38">
        <v>70942.069196428565</v>
      </c>
      <c r="IR31" s="33">
        <v>448</v>
      </c>
      <c r="IS31" s="38">
        <v>72981.597855227883</v>
      </c>
      <c r="IT31" s="33">
        <v>373</v>
      </c>
      <c r="IU31" s="38">
        <v>74274.372023809527</v>
      </c>
      <c r="IV31" s="33">
        <v>336</v>
      </c>
      <c r="IW31" s="38">
        <v>77177.55754475703</v>
      </c>
      <c r="IX31" s="33">
        <v>391</v>
      </c>
      <c r="IY31" s="38">
        <v>77394.270408163269</v>
      </c>
      <c r="IZ31" s="33">
        <v>392</v>
      </c>
      <c r="JA31" s="26"/>
    </row>
    <row r="32" spans="1:261">
      <c r="A32" s="261">
        <v>29</v>
      </c>
      <c r="B32" s="345"/>
      <c r="C32" s="21"/>
      <c r="D32" s="28"/>
      <c r="E32" s="28"/>
      <c r="F32" s="28"/>
      <c r="G32" s="32"/>
      <c r="H32" s="28"/>
      <c r="I32" s="32"/>
      <c r="J32" s="28"/>
      <c r="K32" s="32"/>
      <c r="L32" s="28"/>
      <c r="M32" s="32"/>
      <c r="N32" s="28"/>
      <c r="O32" s="32"/>
      <c r="P32" s="28"/>
      <c r="Q32" s="32"/>
      <c r="R32" s="28"/>
      <c r="S32" s="32"/>
      <c r="T32" s="28"/>
      <c r="U32" s="68"/>
      <c r="V32" s="28"/>
      <c r="W32" s="15"/>
      <c r="X32" s="28"/>
      <c r="Y32" s="15"/>
      <c r="Z32" s="24"/>
      <c r="AA32" s="28"/>
      <c r="AB32" s="28"/>
      <c r="AC32" s="15"/>
      <c r="AD32" s="22"/>
      <c r="AE32" s="28"/>
      <c r="AF32" s="24"/>
      <c r="AG32" s="28"/>
      <c r="AH32" s="28"/>
      <c r="AI32" s="15"/>
      <c r="AJ32" s="28"/>
      <c r="AK32" s="15"/>
      <c r="AL32" s="28"/>
      <c r="AM32" s="15"/>
      <c r="AN32" s="28"/>
      <c r="AO32" s="15"/>
      <c r="AP32" s="28"/>
      <c r="AQ32" s="15"/>
      <c r="AR32" s="28"/>
      <c r="AS32" s="15"/>
      <c r="AT32" s="24"/>
      <c r="AU32" s="15"/>
      <c r="AV32" s="28"/>
      <c r="AW32" s="32"/>
      <c r="AX32" s="28"/>
      <c r="AY32" s="32"/>
      <c r="AZ32" s="28"/>
      <c r="BA32" s="15"/>
      <c r="BB32" s="28"/>
      <c r="BC32" s="32"/>
      <c r="BD32" s="28"/>
      <c r="BE32" s="32"/>
      <c r="BF32" s="28"/>
      <c r="BG32" s="32"/>
      <c r="BH32" s="28"/>
      <c r="BI32" s="68"/>
      <c r="BJ32" s="28"/>
      <c r="BK32" s="15"/>
      <c r="BL32" s="28"/>
      <c r="BM32" s="32"/>
      <c r="BN32" s="22"/>
      <c r="BO32" s="28"/>
      <c r="BP32" s="28"/>
      <c r="BQ32" s="15"/>
      <c r="BR32" s="28"/>
      <c r="BS32" s="32"/>
      <c r="BT32" s="24"/>
      <c r="BU32" s="264"/>
      <c r="BV32" s="165"/>
      <c r="BW32" s="40"/>
      <c r="BX32" s="45"/>
      <c r="BY32" s="40"/>
      <c r="BZ32" s="45"/>
      <c r="CA32" s="40"/>
      <c r="CB32" s="45"/>
      <c r="CC32" s="40"/>
      <c r="CD32" s="45"/>
      <c r="CE32" s="40"/>
      <c r="CF32" s="45"/>
      <c r="CG32" s="15"/>
      <c r="CH32" s="24"/>
      <c r="CI32" s="15"/>
      <c r="CJ32" s="28"/>
      <c r="CK32" s="32"/>
      <c r="CL32" s="28"/>
      <c r="CM32" s="28"/>
      <c r="CN32" s="28"/>
      <c r="CO32" s="15"/>
      <c r="CP32" s="28"/>
      <c r="CQ32" s="32"/>
      <c r="CR32" s="28"/>
      <c r="CS32" s="32"/>
      <c r="CT32" s="28"/>
      <c r="CU32" s="32"/>
      <c r="CV32" s="28"/>
      <c r="CW32" s="68"/>
      <c r="CX32" s="28"/>
      <c r="CY32" s="15"/>
      <c r="CZ32" s="28"/>
      <c r="DA32" s="15"/>
      <c r="DB32" s="24"/>
      <c r="DC32" s="28"/>
      <c r="DD32" s="28"/>
      <c r="DE32" s="15"/>
      <c r="DF32" s="22"/>
      <c r="DG32" s="28"/>
      <c r="DH32" s="24"/>
      <c r="DI32" s="264"/>
      <c r="DJ32" s="165"/>
      <c r="DK32" s="40"/>
      <c r="DL32" s="45"/>
      <c r="DM32" s="40"/>
      <c r="DN32" s="45"/>
      <c r="DO32" s="40"/>
      <c r="DP32" s="45"/>
      <c r="DQ32" s="40"/>
      <c r="DR32" s="45"/>
      <c r="DS32" s="40"/>
      <c r="DT32" s="45"/>
      <c r="DU32" s="15"/>
      <c r="DV32" s="24"/>
      <c r="DW32" s="15"/>
      <c r="DX32" s="28"/>
      <c r="DY32" s="32"/>
      <c r="DZ32" s="28"/>
      <c r="EA32" s="32"/>
      <c r="EB32" s="28"/>
      <c r="EC32" s="15"/>
      <c r="ED32" s="28"/>
      <c r="EE32" s="32"/>
      <c r="EF32" s="28"/>
      <c r="EG32" s="32"/>
      <c r="EH32" s="28"/>
      <c r="EI32" s="32"/>
      <c r="EJ32" s="28"/>
      <c r="EK32" s="68"/>
      <c r="EL32" s="28"/>
      <c r="EM32" s="15"/>
      <c r="EN32" s="28"/>
      <c r="EO32" s="32"/>
      <c r="EP32" s="22"/>
      <c r="EQ32" s="28"/>
      <c r="ER32" s="28"/>
      <c r="ES32" s="15"/>
      <c r="ET32" s="22"/>
      <c r="EU32" s="46"/>
      <c r="EV32" s="45"/>
      <c r="EW32" s="264"/>
      <c r="EX32" s="165"/>
      <c r="EY32" s="40"/>
      <c r="EZ32" s="45"/>
      <c r="FA32" s="40"/>
      <c r="FB32" s="45"/>
      <c r="FC32" s="40"/>
      <c r="FD32" s="45"/>
      <c r="FE32" s="40"/>
      <c r="FF32" s="45"/>
      <c r="FG32" s="40"/>
      <c r="FH32" s="45"/>
      <c r="FI32" s="15"/>
      <c r="FJ32" s="28"/>
      <c r="FK32" s="15"/>
      <c r="FL32" s="28"/>
      <c r="FM32" s="32"/>
      <c r="FN32" s="28"/>
      <c r="FO32" s="15"/>
      <c r="FP32" s="28"/>
      <c r="FQ32" s="15"/>
      <c r="FR32" s="28"/>
      <c r="FS32" s="32"/>
      <c r="FT32" s="28"/>
      <c r="FU32" s="32"/>
      <c r="FV32" s="28"/>
      <c r="FW32" s="32"/>
      <c r="FX32" s="28"/>
      <c r="FY32" s="68"/>
      <c r="FZ32" s="28"/>
      <c r="GA32" s="15"/>
      <c r="GB32" s="28"/>
      <c r="GC32" s="32"/>
      <c r="GD32" s="22"/>
      <c r="GE32" s="28"/>
      <c r="GF32" s="28"/>
      <c r="GG32" s="15"/>
      <c r="GH32" s="22"/>
      <c r="GI32" s="46"/>
      <c r="GJ32" s="44"/>
      <c r="GK32" s="264"/>
      <c r="GL32" s="265"/>
      <c r="GM32" s="40"/>
      <c r="GN32" s="44"/>
      <c r="GO32" s="40"/>
      <c r="GP32" s="44"/>
      <c r="GQ32" s="40"/>
      <c r="GR32" s="44"/>
      <c r="GS32" s="40"/>
      <c r="GT32" s="44"/>
      <c r="GU32" s="40"/>
      <c r="GV32" s="44"/>
      <c r="GW32" s="15"/>
      <c r="GX32" s="24"/>
      <c r="GY32" s="15"/>
      <c r="GZ32" s="28"/>
      <c r="HA32" s="32"/>
      <c r="HB32" s="28"/>
      <c r="HC32" s="32"/>
      <c r="HD32" s="28"/>
      <c r="HE32" s="15"/>
      <c r="HF32" s="28"/>
      <c r="HG32" s="32"/>
      <c r="HH32" s="28"/>
      <c r="HI32" s="32"/>
      <c r="HJ32" s="28"/>
      <c r="HK32" s="32"/>
      <c r="HL32" s="28"/>
      <c r="HM32" s="68"/>
      <c r="HN32" s="28"/>
      <c r="HO32" s="15"/>
      <c r="HP32" s="28"/>
      <c r="HQ32" s="15"/>
      <c r="HR32" s="24"/>
      <c r="HS32" s="28"/>
      <c r="HT32" s="28"/>
      <c r="HU32" s="15"/>
      <c r="HV32" s="22"/>
      <c r="HW32" s="47"/>
      <c r="HX32" s="48"/>
      <c r="HY32" s="277"/>
      <c r="HZ32" s="265"/>
      <c r="IA32" s="267"/>
      <c r="IB32" s="165"/>
      <c r="IC32" s="267"/>
      <c r="ID32" s="45"/>
      <c r="IE32" s="267"/>
      <c r="IF32" s="45"/>
      <c r="IG32" s="267"/>
      <c r="IH32" s="45"/>
      <c r="II32" s="267"/>
      <c r="IJ32" s="45"/>
      <c r="IK32" s="15"/>
      <c r="IL32" s="24"/>
      <c r="IM32" s="15"/>
      <c r="IN32" s="28"/>
      <c r="IO32" s="15"/>
      <c r="IP32" s="28"/>
      <c r="IQ32" s="15"/>
      <c r="IR32" s="28"/>
      <c r="IS32" s="15"/>
      <c r="IT32" s="28"/>
      <c r="IU32" s="15"/>
      <c r="IV32" s="28"/>
      <c r="IW32" s="15"/>
      <c r="IX32" s="28"/>
      <c r="IY32" s="15"/>
      <c r="IZ32" s="28"/>
      <c r="JA32" s="32"/>
    </row>
    <row r="33" spans="1:261">
      <c r="A33" s="219">
        <v>30</v>
      </c>
      <c r="B33" s="345">
        <v>21</v>
      </c>
      <c r="C33" s="344" t="s">
        <v>59</v>
      </c>
      <c r="D33" s="33" t="s">
        <v>60</v>
      </c>
      <c r="E33" s="33">
        <v>64532.319383082977</v>
      </c>
      <c r="F33" s="33">
        <v>12449</v>
      </c>
      <c r="G33" s="26">
        <v>65169.238103360054</v>
      </c>
      <c r="H33" s="33">
        <v>11726</v>
      </c>
      <c r="I33" s="26">
        <v>65999.016514061484</v>
      </c>
      <c r="J33" s="33">
        <v>12232</v>
      </c>
      <c r="K33" s="26"/>
      <c r="L33" s="33"/>
      <c r="M33" s="26"/>
      <c r="N33" s="33"/>
      <c r="O33" s="26">
        <v>68670.608629698298</v>
      </c>
      <c r="P33" s="33">
        <v>11866</v>
      </c>
      <c r="Q33" s="26"/>
      <c r="R33" s="33"/>
      <c r="S33" s="26">
        <v>75225.140744332646</v>
      </c>
      <c r="T33" s="33">
        <v>8249</v>
      </c>
      <c r="U33" s="67">
        <v>45040</v>
      </c>
      <c r="V33" s="33">
        <v>4648</v>
      </c>
      <c r="W33" s="38">
        <v>46075</v>
      </c>
      <c r="X33" s="33">
        <v>4053</v>
      </c>
      <c r="Y33" s="38">
        <v>48901</v>
      </c>
      <c r="Z33" s="39">
        <v>4850</v>
      </c>
      <c r="AA33" s="33">
        <v>50437</v>
      </c>
      <c r="AB33" s="33">
        <v>4650</v>
      </c>
      <c r="AC33" s="62">
        <v>53137</v>
      </c>
      <c r="AD33" s="63">
        <v>5264</v>
      </c>
      <c r="AE33" s="65">
        <v>54266</v>
      </c>
      <c r="AF33" s="64">
        <v>4315</v>
      </c>
      <c r="AG33" s="65">
        <v>56286</v>
      </c>
      <c r="AH33" s="65">
        <v>4570</v>
      </c>
      <c r="AI33" s="62">
        <v>58335</v>
      </c>
      <c r="AJ33" s="65">
        <v>4580</v>
      </c>
      <c r="AK33" s="62">
        <v>61138</v>
      </c>
      <c r="AL33" s="65">
        <v>4672</v>
      </c>
      <c r="AM33" s="62">
        <v>63308</v>
      </c>
      <c r="AN33" s="65">
        <v>4211</v>
      </c>
      <c r="AO33" s="62">
        <v>64397.528977871443</v>
      </c>
      <c r="AP33" s="65">
        <v>949</v>
      </c>
      <c r="AQ33" s="62">
        <v>68260.972777541465</v>
      </c>
      <c r="AR33" s="65">
        <v>2351</v>
      </c>
      <c r="AS33" s="62">
        <v>64306.771095152602</v>
      </c>
      <c r="AT33" s="64">
        <v>1114</v>
      </c>
      <c r="AU33" s="62">
        <v>71568.247148288967</v>
      </c>
      <c r="AV33" s="65">
        <v>2630</v>
      </c>
      <c r="AW33" s="195">
        <v>70697.730886850157</v>
      </c>
      <c r="AX33" s="65">
        <v>2616</v>
      </c>
      <c r="AY33" s="25">
        <v>73311.412636780791</v>
      </c>
      <c r="AZ33" s="65">
        <v>2833</v>
      </c>
      <c r="BA33" s="38">
        <v>75147.250076149867</v>
      </c>
      <c r="BB33" s="33">
        <v>3283</v>
      </c>
      <c r="BC33" s="26">
        <v>75206.752991715257</v>
      </c>
      <c r="BD33" s="33">
        <v>3259</v>
      </c>
      <c r="BE33" s="26">
        <v>76431.338199513382</v>
      </c>
      <c r="BF33" s="33">
        <v>2877</v>
      </c>
      <c r="BG33" s="26">
        <v>77663.103198551602</v>
      </c>
      <c r="BH33" s="33">
        <v>3314</v>
      </c>
      <c r="BI33" s="67">
        <v>41850</v>
      </c>
      <c r="BJ33" s="33">
        <v>1329</v>
      </c>
      <c r="BK33" s="38">
        <v>42840</v>
      </c>
      <c r="BL33" s="33">
        <v>1398</v>
      </c>
      <c r="BM33" s="26">
        <v>45020</v>
      </c>
      <c r="BN33" s="34">
        <v>1273</v>
      </c>
      <c r="BO33" s="33">
        <v>45942</v>
      </c>
      <c r="BP33" s="33">
        <v>1508</v>
      </c>
      <c r="BQ33" s="62">
        <v>46164</v>
      </c>
      <c r="BR33" s="65">
        <v>1818</v>
      </c>
      <c r="BS33" s="36">
        <v>48668</v>
      </c>
      <c r="BT33" s="49">
        <v>1869</v>
      </c>
      <c r="BU33" s="66">
        <v>50292</v>
      </c>
      <c r="BV33" s="164">
        <v>1849</v>
      </c>
      <c r="BW33" s="66">
        <v>51592</v>
      </c>
      <c r="BX33" s="49">
        <v>1968</v>
      </c>
      <c r="BY33" s="66">
        <v>53016</v>
      </c>
      <c r="BZ33" s="49">
        <v>1933</v>
      </c>
      <c r="CA33" s="66">
        <v>56026</v>
      </c>
      <c r="CB33" s="49">
        <v>2151</v>
      </c>
      <c r="CC33" s="66">
        <v>59179.620842572062</v>
      </c>
      <c r="CD33" s="49">
        <v>451</v>
      </c>
      <c r="CE33" s="66">
        <v>58280.617988394581</v>
      </c>
      <c r="CF33" s="49">
        <v>2068</v>
      </c>
      <c r="CG33" s="62">
        <v>59648.034578146609</v>
      </c>
      <c r="CH33" s="64">
        <v>723</v>
      </c>
      <c r="CI33" s="62">
        <v>60932.874642516683</v>
      </c>
      <c r="CJ33" s="65">
        <v>2098</v>
      </c>
      <c r="CK33" s="25">
        <v>62593.467405764968</v>
      </c>
      <c r="CL33" s="65">
        <v>2255</v>
      </c>
      <c r="CM33" s="65">
        <v>65530.074960127589</v>
      </c>
      <c r="CN33" s="65">
        <v>2508</v>
      </c>
      <c r="CO33" s="38">
        <v>66277.119449378326</v>
      </c>
      <c r="CP33" s="33">
        <v>2252</v>
      </c>
      <c r="CQ33" s="26">
        <v>65846.286814244464</v>
      </c>
      <c r="CR33" s="33">
        <v>2078</v>
      </c>
      <c r="CS33" s="26">
        <v>66543.171984047862</v>
      </c>
      <c r="CT33" s="33">
        <v>2006</v>
      </c>
      <c r="CU33" s="26">
        <v>66023.424289405681</v>
      </c>
      <c r="CV33" s="33">
        <v>1935</v>
      </c>
      <c r="CW33" s="67">
        <v>42515</v>
      </c>
      <c r="CX33" s="33">
        <v>2856</v>
      </c>
      <c r="CY33" s="38">
        <v>42489</v>
      </c>
      <c r="CZ33" s="33">
        <v>3610</v>
      </c>
      <c r="DA33" s="38">
        <v>43951</v>
      </c>
      <c r="DB33" s="39">
        <v>3336</v>
      </c>
      <c r="DC33" s="33">
        <v>44597</v>
      </c>
      <c r="DD33" s="33">
        <v>3291</v>
      </c>
      <c r="DE33" s="62">
        <v>47285</v>
      </c>
      <c r="DF33" s="63">
        <v>3992</v>
      </c>
      <c r="DG33" s="37">
        <v>48685</v>
      </c>
      <c r="DH33" s="49">
        <v>4300</v>
      </c>
      <c r="DI33" s="66">
        <v>50223</v>
      </c>
      <c r="DJ33" s="164">
        <v>4094</v>
      </c>
      <c r="DK33" s="66">
        <v>51118</v>
      </c>
      <c r="DL33" s="49">
        <v>3795</v>
      </c>
      <c r="DM33" s="66">
        <v>52138</v>
      </c>
      <c r="DN33" s="49">
        <v>4010</v>
      </c>
      <c r="DO33" s="66">
        <v>53481</v>
      </c>
      <c r="DP33" s="49">
        <v>4092</v>
      </c>
      <c r="DQ33" s="66">
        <v>55040.06440677966</v>
      </c>
      <c r="DR33" s="49">
        <v>885</v>
      </c>
      <c r="DS33" s="66">
        <v>54419.781960996748</v>
      </c>
      <c r="DT33" s="49">
        <v>3692</v>
      </c>
      <c r="DU33" s="62">
        <v>54531.297698945353</v>
      </c>
      <c r="DV33" s="64">
        <v>2086</v>
      </c>
      <c r="DW33" s="62">
        <v>56992.519230769234</v>
      </c>
      <c r="DX33" s="65">
        <v>3796</v>
      </c>
      <c r="DY33" s="25">
        <v>57705.361055776892</v>
      </c>
      <c r="DZ33" s="65">
        <v>4016</v>
      </c>
      <c r="EA33" s="25">
        <v>59571.103456729594</v>
      </c>
      <c r="EB33" s="65">
        <v>4079</v>
      </c>
      <c r="EC33" s="38">
        <v>61708.140832788318</v>
      </c>
      <c r="ED33" s="33">
        <v>4587</v>
      </c>
      <c r="EE33" s="26">
        <v>62363.645086705204</v>
      </c>
      <c r="EF33" s="33">
        <v>4325</v>
      </c>
      <c r="EG33" s="26">
        <v>62533.498935415191</v>
      </c>
      <c r="EH33" s="33">
        <v>4227</v>
      </c>
      <c r="EI33" s="26">
        <v>63760.506741050674</v>
      </c>
      <c r="EJ33" s="33">
        <v>4302</v>
      </c>
      <c r="EK33" s="67">
        <v>41230</v>
      </c>
      <c r="EL33" s="33">
        <v>1874</v>
      </c>
      <c r="EM33" s="38">
        <v>42481</v>
      </c>
      <c r="EN33" s="33">
        <v>1996</v>
      </c>
      <c r="EO33" s="26">
        <v>44601</v>
      </c>
      <c r="EP33" s="34">
        <v>1986</v>
      </c>
      <c r="EQ33" s="33">
        <v>45542</v>
      </c>
      <c r="ER33" s="33">
        <v>2160</v>
      </c>
      <c r="ES33" s="62">
        <v>47212</v>
      </c>
      <c r="ET33" s="63">
        <v>2080</v>
      </c>
      <c r="EU33" s="37">
        <v>48612</v>
      </c>
      <c r="EV33" s="49">
        <v>2196</v>
      </c>
      <c r="EW33" s="66">
        <v>49514</v>
      </c>
      <c r="EX33" s="164">
        <v>2351</v>
      </c>
      <c r="EY33" s="66">
        <v>51301</v>
      </c>
      <c r="EZ33" s="49">
        <v>2341</v>
      </c>
      <c r="FA33" s="66">
        <v>52604</v>
      </c>
      <c r="FB33" s="49">
        <v>2515</v>
      </c>
      <c r="FC33" s="66">
        <v>53931</v>
      </c>
      <c r="FD33" s="49">
        <v>2353</v>
      </c>
      <c r="FE33" s="66">
        <v>54760.385304659496</v>
      </c>
      <c r="FF33" s="49">
        <v>558</v>
      </c>
      <c r="FG33" s="66">
        <v>55252.184719101126</v>
      </c>
      <c r="FH33" s="49">
        <v>2225</v>
      </c>
      <c r="FI33" s="62">
        <v>51975.822269807279</v>
      </c>
      <c r="FJ33" s="65">
        <v>934</v>
      </c>
      <c r="FK33" s="62">
        <v>56865.755121486422</v>
      </c>
      <c r="FL33" s="65">
        <v>2099</v>
      </c>
      <c r="FM33" s="25">
        <v>59753.053563111316</v>
      </c>
      <c r="FN33" s="65">
        <v>2147</v>
      </c>
      <c r="FO33" s="62">
        <v>60806.687437686938</v>
      </c>
      <c r="FP33" s="65">
        <v>2006</v>
      </c>
      <c r="FQ33" s="62">
        <v>62332.790655339806</v>
      </c>
      <c r="FR33" s="33">
        <v>1648</v>
      </c>
      <c r="FS33" s="25">
        <v>62016.247239263801</v>
      </c>
      <c r="FT33" s="33">
        <v>1630</v>
      </c>
      <c r="FU33" s="25">
        <v>61944.142857142855</v>
      </c>
      <c r="FV33" s="33">
        <v>1631</v>
      </c>
      <c r="FW33" s="26">
        <v>62078.759445843825</v>
      </c>
      <c r="FX33" s="33">
        <v>1588</v>
      </c>
      <c r="FY33" s="67">
        <v>38512</v>
      </c>
      <c r="FZ33" s="33">
        <v>896</v>
      </c>
      <c r="GA33" s="38">
        <v>40474</v>
      </c>
      <c r="GB33" s="33">
        <v>975</v>
      </c>
      <c r="GC33" s="26">
        <v>41016</v>
      </c>
      <c r="GD33" s="34">
        <v>1009</v>
      </c>
      <c r="GE33" s="33">
        <v>41269</v>
      </c>
      <c r="GF33" s="33">
        <v>984</v>
      </c>
      <c r="GG33" s="62">
        <v>43124</v>
      </c>
      <c r="GH33" s="63">
        <v>1071</v>
      </c>
      <c r="GI33" s="37">
        <v>43993</v>
      </c>
      <c r="GJ33" s="49">
        <v>1174</v>
      </c>
      <c r="GK33" s="66">
        <v>45951</v>
      </c>
      <c r="GL33" s="164">
        <v>1094</v>
      </c>
      <c r="GM33" s="66">
        <v>46778</v>
      </c>
      <c r="GN33" s="49">
        <v>983</v>
      </c>
      <c r="GO33" s="66">
        <v>47407</v>
      </c>
      <c r="GP33" s="49">
        <v>1069</v>
      </c>
      <c r="GQ33" s="66">
        <v>49372</v>
      </c>
      <c r="GR33" s="49">
        <v>1026</v>
      </c>
      <c r="GS33" s="66">
        <v>49175.075294117647</v>
      </c>
      <c r="GT33" s="49">
        <v>425</v>
      </c>
      <c r="GU33" s="66">
        <v>51292.599611273079</v>
      </c>
      <c r="GV33" s="49">
        <v>1029</v>
      </c>
      <c r="GW33" s="62">
        <v>51061.665887850468</v>
      </c>
      <c r="GX33" s="64">
        <v>428</v>
      </c>
      <c r="GY33" s="62">
        <v>55734.579588014982</v>
      </c>
      <c r="GZ33" s="65">
        <v>1068</v>
      </c>
      <c r="HA33" s="25">
        <v>57240.305405405408</v>
      </c>
      <c r="HB33" s="65">
        <v>1110</v>
      </c>
      <c r="HC33" s="25">
        <v>59533.256338028172</v>
      </c>
      <c r="HD33" s="65">
        <v>1065</v>
      </c>
      <c r="HE33" s="38">
        <v>60424.284103720405</v>
      </c>
      <c r="HF33" s="33">
        <v>887</v>
      </c>
      <c r="HG33" s="26">
        <v>60637.140186915887</v>
      </c>
      <c r="HH33" s="33">
        <v>856</v>
      </c>
      <c r="HI33" s="26">
        <v>61013.065620542082</v>
      </c>
      <c r="HJ33" s="33">
        <v>701</v>
      </c>
      <c r="HK33" s="26">
        <v>61316.776500638567</v>
      </c>
      <c r="HL33" s="33">
        <v>783</v>
      </c>
      <c r="HM33" s="67">
        <v>35997</v>
      </c>
      <c r="HN33" s="33">
        <v>338</v>
      </c>
      <c r="HO33" s="38">
        <v>37176</v>
      </c>
      <c r="HP33" s="33">
        <v>423</v>
      </c>
      <c r="HQ33" s="38">
        <v>39430</v>
      </c>
      <c r="HR33" s="39">
        <v>563</v>
      </c>
      <c r="HS33" s="33">
        <v>39916</v>
      </c>
      <c r="HT33" s="33">
        <v>580</v>
      </c>
      <c r="HU33" s="62">
        <v>40941</v>
      </c>
      <c r="HV33" s="63">
        <v>304</v>
      </c>
      <c r="HW33" s="164">
        <v>42409</v>
      </c>
      <c r="HX33" s="50">
        <v>618</v>
      </c>
      <c r="HY33" s="164">
        <v>43220</v>
      </c>
      <c r="HZ33" s="279">
        <v>510</v>
      </c>
      <c r="IA33" s="280">
        <v>43342</v>
      </c>
      <c r="IB33" s="164">
        <v>488</v>
      </c>
      <c r="IC33" s="280">
        <v>45511</v>
      </c>
      <c r="ID33" s="49">
        <v>380</v>
      </c>
      <c r="IE33" s="280">
        <v>46288</v>
      </c>
      <c r="IF33" s="49">
        <v>359</v>
      </c>
      <c r="IG33" s="280">
        <v>48206.327102803742</v>
      </c>
      <c r="IH33" s="49">
        <v>214</v>
      </c>
      <c r="II33" s="280">
        <v>48527.383333333331</v>
      </c>
      <c r="IJ33" s="49">
        <v>360</v>
      </c>
      <c r="IK33" s="38">
        <v>51067.30150753769</v>
      </c>
      <c r="IL33" s="39">
        <v>199</v>
      </c>
      <c r="IM33" s="38">
        <v>52986.566860465115</v>
      </c>
      <c r="IN33" s="33">
        <v>344</v>
      </c>
      <c r="IO33" s="38">
        <v>53345.879227053141</v>
      </c>
      <c r="IP33" s="33">
        <v>207</v>
      </c>
      <c r="IQ33" s="38">
        <v>54528</v>
      </c>
      <c r="IR33" s="33">
        <v>265</v>
      </c>
      <c r="IS33" s="38">
        <v>57093.757352941175</v>
      </c>
      <c r="IT33" s="33">
        <v>272</v>
      </c>
      <c r="IU33" s="38">
        <v>56476.28239202658</v>
      </c>
      <c r="IV33" s="33">
        <v>301</v>
      </c>
      <c r="IW33" s="38">
        <v>60440.514084507042</v>
      </c>
      <c r="IX33" s="33">
        <v>284</v>
      </c>
      <c r="IY33" s="38">
        <v>58698.290322580644</v>
      </c>
      <c r="IZ33" s="33">
        <v>310</v>
      </c>
      <c r="JA33" s="26"/>
    </row>
    <row r="34" spans="1:261">
      <c r="A34" s="261">
        <v>31</v>
      </c>
      <c r="B34" s="345"/>
      <c r="C34" s="21"/>
      <c r="D34" s="28"/>
      <c r="E34" s="28"/>
      <c r="F34" s="28"/>
      <c r="G34" s="32"/>
      <c r="H34" s="28"/>
      <c r="I34" s="32"/>
      <c r="J34" s="28"/>
      <c r="K34" s="32"/>
      <c r="L34" s="28"/>
      <c r="M34" s="32"/>
      <c r="N34" s="28"/>
      <c r="O34" s="32"/>
      <c r="P34" s="28"/>
      <c r="Q34" s="32"/>
      <c r="R34" s="28"/>
      <c r="S34" s="32"/>
      <c r="T34" s="28"/>
      <c r="U34" s="68"/>
      <c r="V34" s="28"/>
      <c r="W34" s="15"/>
      <c r="X34" s="28"/>
      <c r="Y34" s="15"/>
      <c r="Z34" s="24"/>
      <c r="AA34" s="28"/>
      <c r="AB34" s="28"/>
      <c r="AC34" s="15"/>
      <c r="AD34" s="22"/>
      <c r="AE34" s="28"/>
      <c r="AF34" s="24"/>
      <c r="AG34" s="28"/>
      <c r="AH34" s="28"/>
      <c r="AI34" s="15"/>
      <c r="AJ34" s="28"/>
      <c r="AK34" s="15"/>
      <c r="AL34" s="28"/>
      <c r="AM34" s="15"/>
      <c r="AN34" s="28"/>
      <c r="AO34" s="15"/>
      <c r="AP34" s="28"/>
      <c r="AQ34" s="15"/>
      <c r="AR34" s="28"/>
      <c r="AS34" s="15"/>
      <c r="AT34" s="24"/>
      <c r="AU34" s="15"/>
      <c r="AV34" s="28"/>
      <c r="AW34" s="32"/>
      <c r="AX34" s="28"/>
      <c r="AY34" s="32"/>
      <c r="AZ34" s="28"/>
      <c r="BA34" s="15"/>
      <c r="BB34" s="28"/>
      <c r="BC34" s="32"/>
      <c r="BD34" s="28"/>
      <c r="BE34" s="32"/>
      <c r="BF34" s="28"/>
      <c r="BG34" s="32"/>
      <c r="BH34" s="28"/>
      <c r="BI34" s="68"/>
      <c r="BJ34" s="28"/>
      <c r="BK34" s="15"/>
      <c r="BL34" s="28"/>
      <c r="BM34" s="32"/>
      <c r="BN34" s="22"/>
      <c r="BO34" s="28"/>
      <c r="BP34" s="28"/>
      <c r="BQ34" s="15"/>
      <c r="BR34" s="28"/>
      <c r="BS34" s="32"/>
      <c r="BT34" s="24"/>
      <c r="BU34" s="264"/>
      <c r="BV34" s="165"/>
      <c r="BW34" s="40"/>
      <c r="BX34" s="45"/>
      <c r="BY34" s="40"/>
      <c r="BZ34" s="45"/>
      <c r="CA34" s="40"/>
      <c r="CB34" s="45"/>
      <c r="CC34" s="40"/>
      <c r="CD34" s="45"/>
      <c r="CE34" s="40"/>
      <c r="CF34" s="45"/>
      <c r="CG34" s="15"/>
      <c r="CH34" s="24"/>
      <c r="CI34" s="15"/>
      <c r="CJ34" s="28"/>
      <c r="CK34" s="32"/>
      <c r="CL34" s="28"/>
      <c r="CM34" s="28"/>
      <c r="CN34" s="28"/>
      <c r="CO34" s="15"/>
      <c r="CP34" s="28"/>
      <c r="CQ34" s="32"/>
      <c r="CR34" s="28"/>
      <c r="CS34" s="32"/>
      <c r="CT34" s="28"/>
      <c r="CU34" s="32"/>
      <c r="CV34" s="28"/>
      <c r="CW34" s="68"/>
      <c r="CX34" s="28"/>
      <c r="CY34" s="15"/>
      <c r="CZ34" s="28"/>
      <c r="DA34" s="15"/>
      <c r="DB34" s="24"/>
      <c r="DC34" s="28"/>
      <c r="DD34" s="28"/>
      <c r="DE34" s="15"/>
      <c r="DF34" s="22"/>
      <c r="DG34" s="28"/>
      <c r="DH34" s="24"/>
      <c r="DI34" s="264"/>
      <c r="DJ34" s="165"/>
      <c r="DK34" s="40"/>
      <c r="DL34" s="45"/>
      <c r="DM34" s="40"/>
      <c r="DN34" s="45"/>
      <c r="DO34" s="40"/>
      <c r="DP34" s="45"/>
      <c r="DQ34" s="40"/>
      <c r="DR34" s="45"/>
      <c r="DS34" s="40"/>
      <c r="DT34" s="45"/>
      <c r="DU34" s="15"/>
      <c r="DV34" s="24"/>
      <c r="DW34" s="15"/>
      <c r="DX34" s="28"/>
      <c r="DY34" s="32"/>
      <c r="DZ34" s="28"/>
      <c r="EA34" s="32"/>
      <c r="EB34" s="28"/>
      <c r="EC34" s="15"/>
      <c r="ED34" s="28"/>
      <c r="EE34" s="32"/>
      <c r="EF34" s="28"/>
      <c r="EG34" s="32"/>
      <c r="EH34" s="28"/>
      <c r="EI34" s="32"/>
      <c r="EJ34" s="28"/>
      <c r="EK34" s="68"/>
      <c r="EL34" s="28"/>
      <c r="EM34" s="15"/>
      <c r="EN34" s="28"/>
      <c r="EO34" s="32"/>
      <c r="EP34" s="22"/>
      <c r="EQ34" s="28"/>
      <c r="ER34" s="28"/>
      <c r="ES34" s="15"/>
      <c r="ET34" s="22"/>
      <c r="EU34" s="46"/>
      <c r="EV34" s="45"/>
      <c r="EW34" s="264"/>
      <c r="EX34" s="165"/>
      <c r="EY34" s="40"/>
      <c r="EZ34" s="45"/>
      <c r="FA34" s="40"/>
      <c r="FB34" s="45"/>
      <c r="FC34" s="40"/>
      <c r="FD34" s="45"/>
      <c r="FE34" s="40"/>
      <c r="FF34" s="45"/>
      <c r="FG34" s="40"/>
      <c r="FH34" s="45"/>
      <c r="FI34" s="15"/>
      <c r="FJ34" s="28"/>
      <c r="FK34" s="15"/>
      <c r="FL34" s="28"/>
      <c r="FM34" s="32"/>
      <c r="FN34" s="28"/>
      <c r="FO34" s="15"/>
      <c r="FP34" s="28"/>
      <c r="FQ34" s="15"/>
      <c r="FR34" s="28"/>
      <c r="FS34" s="32"/>
      <c r="FT34" s="28"/>
      <c r="FU34" s="32"/>
      <c r="FV34" s="28"/>
      <c r="FW34" s="32"/>
      <c r="FX34" s="28"/>
      <c r="FY34" s="68"/>
      <c r="FZ34" s="28"/>
      <c r="GA34" s="15"/>
      <c r="GB34" s="28"/>
      <c r="GC34" s="32"/>
      <c r="GD34" s="22"/>
      <c r="GE34" s="28"/>
      <c r="GF34" s="28"/>
      <c r="GG34" s="15"/>
      <c r="GH34" s="22"/>
      <c r="GI34" s="46"/>
      <c r="GJ34" s="45"/>
      <c r="GK34" s="264"/>
      <c r="GL34" s="165"/>
      <c r="GM34" s="40"/>
      <c r="GN34" s="45"/>
      <c r="GO34" s="40"/>
      <c r="GP34" s="45"/>
      <c r="GQ34" s="40"/>
      <c r="GR34" s="45"/>
      <c r="GS34" s="40"/>
      <c r="GT34" s="45"/>
      <c r="GU34" s="40"/>
      <c r="GV34" s="45"/>
      <c r="GW34" s="15"/>
      <c r="GX34" s="24"/>
      <c r="GY34" s="15"/>
      <c r="GZ34" s="28"/>
      <c r="HA34" s="32"/>
      <c r="HB34" s="28"/>
      <c r="HC34" s="32"/>
      <c r="HD34" s="28"/>
      <c r="HE34" s="15"/>
      <c r="HF34" s="28"/>
      <c r="HG34" s="32"/>
      <c r="HH34" s="28"/>
      <c r="HI34" s="32"/>
      <c r="HJ34" s="28"/>
      <c r="HK34" s="32"/>
      <c r="HL34" s="28"/>
      <c r="HM34" s="68"/>
      <c r="HN34" s="28"/>
      <c r="HO34" s="15"/>
      <c r="HP34" s="28"/>
      <c r="HQ34" s="15"/>
      <c r="HR34" s="24"/>
      <c r="HS34" s="28"/>
      <c r="HT34" s="28"/>
      <c r="HU34" s="15"/>
      <c r="HV34" s="22"/>
      <c r="HW34" s="28"/>
      <c r="HX34" s="24"/>
      <c r="HY34" s="277"/>
      <c r="HZ34" s="265"/>
      <c r="IA34" s="267"/>
      <c r="IB34" s="165"/>
      <c r="IC34" s="267"/>
      <c r="ID34" s="45"/>
      <c r="IE34" s="267"/>
      <c r="IF34" s="45"/>
      <c r="IG34" s="267"/>
      <c r="IH34" s="45"/>
      <c r="II34" s="267"/>
      <c r="IJ34" s="45"/>
      <c r="IK34" s="15"/>
      <c r="IL34" s="24"/>
      <c r="IM34" s="15"/>
      <c r="IN34" s="28"/>
      <c r="IO34" s="15"/>
      <c r="IP34" s="28"/>
      <c r="IQ34" s="15"/>
      <c r="IR34" s="28"/>
      <c r="IS34" s="15"/>
      <c r="IT34" s="28"/>
      <c r="IU34" s="15"/>
      <c r="IV34" s="28"/>
      <c r="IW34" s="15"/>
      <c r="IX34" s="28"/>
      <c r="IY34" s="15"/>
      <c r="IZ34" s="28"/>
      <c r="JA34" s="32"/>
    </row>
    <row r="35" spans="1:261">
      <c r="A35" s="219">
        <v>32</v>
      </c>
      <c r="B35" s="345">
        <v>22</v>
      </c>
      <c r="C35" s="340">
        <v>51.1601</v>
      </c>
      <c r="D35" s="33" t="s">
        <v>62</v>
      </c>
      <c r="E35" s="33">
        <v>64916.457850133811</v>
      </c>
      <c r="F35" s="33">
        <v>4484</v>
      </c>
      <c r="G35" s="26">
        <v>64852.921752342365</v>
      </c>
      <c r="H35" s="33">
        <v>3949</v>
      </c>
      <c r="I35" s="26">
        <v>66162.700799644605</v>
      </c>
      <c r="J35" s="33">
        <v>4502</v>
      </c>
      <c r="K35" s="26"/>
      <c r="L35" s="33"/>
      <c r="M35" s="26"/>
      <c r="N35" s="33"/>
      <c r="O35" s="26">
        <v>70910.997878495662</v>
      </c>
      <c r="P35" s="33">
        <v>5185</v>
      </c>
      <c r="Q35" s="26"/>
      <c r="R35" s="33"/>
      <c r="S35" s="26">
        <v>82513.415366614659</v>
      </c>
      <c r="T35" s="33">
        <v>2564</v>
      </c>
      <c r="U35" s="67">
        <v>41480</v>
      </c>
      <c r="V35" s="33">
        <v>1003</v>
      </c>
      <c r="W35" s="38">
        <v>43461</v>
      </c>
      <c r="X35" s="33">
        <v>904</v>
      </c>
      <c r="Y35" s="38">
        <v>45368</v>
      </c>
      <c r="Z35" s="39">
        <v>1108</v>
      </c>
      <c r="AA35" s="33">
        <v>46787</v>
      </c>
      <c r="AB35" s="33">
        <v>1058</v>
      </c>
      <c r="AC35" s="62">
        <v>49395</v>
      </c>
      <c r="AD35" s="63">
        <v>1010</v>
      </c>
      <c r="AE35" s="65">
        <v>50817</v>
      </c>
      <c r="AF35" s="64">
        <v>905</v>
      </c>
      <c r="AG35" s="65">
        <v>54433</v>
      </c>
      <c r="AH35" s="65">
        <v>1071</v>
      </c>
      <c r="AI35" s="62">
        <v>54367</v>
      </c>
      <c r="AJ35" s="65">
        <v>917</v>
      </c>
      <c r="AK35" s="62">
        <v>57828</v>
      </c>
      <c r="AL35" s="65">
        <v>923</v>
      </c>
      <c r="AM35" s="62">
        <v>60322</v>
      </c>
      <c r="AN35" s="65">
        <v>884</v>
      </c>
      <c r="AO35" s="62">
        <v>61789.744186046511</v>
      </c>
      <c r="AP35" s="65">
        <v>344</v>
      </c>
      <c r="AQ35" s="62">
        <v>64714.209424083769</v>
      </c>
      <c r="AR35" s="65">
        <v>382</v>
      </c>
      <c r="AS35" s="62">
        <v>64270.865168539327</v>
      </c>
      <c r="AT35" s="64">
        <v>178</v>
      </c>
      <c r="AU35" s="62">
        <v>66762.548387096773</v>
      </c>
      <c r="AV35" s="65">
        <v>620</v>
      </c>
      <c r="AW35" s="195">
        <v>70451.824921135645</v>
      </c>
      <c r="AX35" s="193">
        <v>634</v>
      </c>
      <c r="AY35" s="195">
        <v>72019.333791208788</v>
      </c>
      <c r="AZ35" s="193">
        <v>728</v>
      </c>
      <c r="BA35" s="38">
        <v>74477.755148741417</v>
      </c>
      <c r="BB35" s="33">
        <v>874</v>
      </c>
      <c r="BC35" s="26">
        <v>74227.514739229024</v>
      </c>
      <c r="BD35" s="33">
        <v>882</v>
      </c>
      <c r="BE35" s="26">
        <v>74565.986764705885</v>
      </c>
      <c r="BF35" s="33">
        <v>680</v>
      </c>
      <c r="BG35" s="26">
        <v>75760.674711437561</v>
      </c>
      <c r="BH35" s="33">
        <v>953</v>
      </c>
      <c r="BI35" s="67">
        <v>37616</v>
      </c>
      <c r="BJ35" s="33">
        <v>350</v>
      </c>
      <c r="BK35" s="38">
        <v>38396</v>
      </c>
      <c r="BL35" s="33">
        <v>375</v>
      </c>
      <c r="BM35" s="26">
        <v>42201</v>
      </c>
      <c r="BN35" s="34">
        <v>402</v>
      </c>
      <c r="BO35" s="33">
        <v>43033</v>
      </c>
      <c r="BP35" s="33">
        <v>436</v>
      </c>
      <c r="BQ35" s="62">
        <v>44395</v>
      </c>
      <c r="BR35" s="65">
        <v>575</v>
      </c>
      <c r="BS35" s="36">
        <v>50007</v>
      </c>
      <c r="BT35" s="50">
        <v>538</v>
      </c>
      <c r="BU35" s="66">
        <v>47582</v>
      </c>
      <c r="BV35" s="279">
        <v>541</v>
      </c>
      <c r="BW35" s="66">
        <v>51412</v>
      </c>
      <c r="BX35" s="50">
        <v>647</v>
      </c>
      <c r="BY35" s="66">
        <v>52597</v>
      </c>
      <c r="BZ35" s="50">
        <v>626</v>
      </c>
      <c r="CA35" s="66">
        <v>53061</v>
      </c>
      <c r="CB35" s="50">
        <v>691</v>
      </c>
      <c r="CC35" s="66">
        <v>56059.997289972896</v>
      </c>
      <c r="CD35" s="50">
        <v>738</v>
      </c>
      <c r="CE35" s="66">
        <v>57583.74573863636</v>
      </c>
      <c r="CF35" s="50">
        <v>704</v>
      </c>
      <c r="CG35" s="62">
        <v>57846.811209439526</v>
      </c>
      <c r="CH35" s="64">
        <v>339</v>
      </c>
      <c r="CI35" s="62">
        <v>57628.476277372261</v>
      </c>
      <c r="CJ35" s="65">
        <v>548</v>
      </c>
      <c r="CK35" s="25">
        <v>64478.977722772281</v>
      </c>
      <c r="CL35" s="65">
        <v>808</v>
      </c>
      <c r="CM35" s="65">
        <v>66919.806372549021</v>
      </c>
      <c r="CN35" s="65">
        <v>816</v>
      </c>
      <c r="CO35" s="38">
        <v>66836.008149010479</v>
      </c>
      <c r="CP35" s="33">
        <v>859</v>
      </c>
      <c r="CQ35" s="26">
        <v>67077.982864137084</v>
      </c>
      <c r="CR35" s="33">
        <v>817</v>
      </c>
      <c r="CS35" s="26">
        <v>66401.288645690831</v>
      </c>
      <c r="CT35" s="33">
        <v>731</v>
      </c>
      <c r="CU35" s="26">
        <v>66280.286227544915</v>
      </c>
      <c r="CV35" s="33">
        <v>835</v>
      </c>
      <c r="CW35" s="67">
        <v>37993</v>
      </c>
      <c r="CX35" s="33">
        <v>627</v>
      </c>
      <c r="CY35" s="38">
        <v>39145</v>
      </c>
      <c r="CZ35" s="33">
        <v>990</v>
      </c>
      <c r="DA35" s="38">
        <v>39569</v>
      </c>
      <c r="DB35" s="39">
        <v>886</v>
      </c>
      <c r="DC35" s="33">
        <v>40913</v>
      </c>
      <c r="DD35" s="33">
        <v>1074</v>
      </c>
      <c r="DE35" s="62">
        <v>42580</v>
      </c>
      <c r="DF35" s="63">
        <v>1143</v>
      </c>
      <c r="DG35" s="37">
        <v>44876</v>
      </c>
      <c r="DH35" s="49">
        <v>1188</v>
      </c>
      <c r="DI35" s="66">
        <v>46783</v>
      </c>
      <c r="DJ35" s="164">
        <v>1132</v>
      </c>
      <c r="DK35" s="66">
        <v>48435</v>
      </c>
      <c r="DL35" s="49">
        <v>1054</v>
      </c>
      <c r="DM35" s="66">
        <v>50010</v>
      </c>
      <c r="DN35" s="49">
        <v>1138</v>
      </c>
      <c r="DO35" s="66">
        <v>51723</v>
      </c>
      <c r="DP35" s="49">
        <v>1208</v>
      </c>
      <c r="DQ35" s="66">
        <v>53108.684999999998</v>
      </c>
      <c r="DR35" s="49">
        <v>1200</v>
      </c>
      <c r="DS35" s="66">
        <v>52395.672398968185</v>
      </c>
      <c r="DT35" s="49">
        <v>1163</v>
      </c>
      <c r="DU35" s="62">
        <v>52688.900900900902</v>
      </c>
      <c r="DV35" s="64">
        <v>777</v>
      </c>
      <c r="DW35" s="62">
        <v>54952.36230769231</v>
      </c>
      <c r="DX35" s="65">
        <v>1300</v>
      </c>
      <c r="DY35" s="25">
        <v>56201.510330578516</v>
      </c>
      <c r="DZ35" s="65">
        <v>1452</v>
      </c>
      <c r="EA35" s="25">
        <v>60033.35733695652</v>
      </c>
      <c r="EB35" s="65">
        <v>1472</v>
      </c>
      <c r="EC35" s="38">
        <v>63218.615084525358</v>
      </c>
      <c r="ED35" s="33">
        <v>1538</v>
      </c>
      <c r="EE35" s="26">
        <v>63258.705766710351</v>
      </c>
      <c r="EF35" s="33">
        <v>1526</v>
      </c>
      <c r="EG35" s="26">
        <v>63692.335320417289</v>
      </c>
      <c r="EH35" s="33">
        <v>1342</v>
      </c>
      <c r="EI35" s="26">
        <v>64087.055896387188</v>
      </c>
      <c r="EJ35" s="33">
        <v>1467</v>
      </c>
      <c r="EK35" s="67">
        <v>36217</v>
      </c>
      <c r="EL35" s="33">
        <v>683</v>
      </c>
      <c r="EM35" s="38">
        <v>37418</v>
      </c>
      <c r="EN35" s="33">
        <v>776</v>
      </c>
      <c r="EO35" s="26">
        <v>39943</v>
      </c>
      <c r="EP35" s="34">
        <v>792</v>
      </c>
      <c r="EQ35" s="33">
        <v>41650</v>
      </c>
      <c r="ER35" s="33">
        <v>696</v>
      </c>
      <c r="ES35" s="62">
        <v>42707</v>
      </c>
      <c r="ET35" s="63">
        <v>657</v>
      </c>
      <c r="EU35" s="37">
        <v>44451</v>
      </c>
      <c r="EV35" s="50">
        <v>744</v>
      </c>
      <c r="EW35" s="66">
        <v>46069</v>
      </c>
      <c r="EX35" s="279">
        <v>811</v>
      </c>
      <c r="EY35" s="66">
        <v>47511</v>
      </c>
      <c r="EZ35" s="50">
        <v>823</v>
      </c>
      <c r="FA35" s="66">
        <v>48941</v>
      </c>
      <c r="FB35" s="50">
        <v>830</v>
      </c>
      <c r="FC35" s="66">
        <v>51392</v>
      </c>
      <c r="FD35" s="50">
        <v>756</v>
      </c>
      <c r="FE35" s="66">
        <v>52761.985994397757</v>
      </c>
      <c r="FF35" s="50">
        <v>714</v>
      </c>
      <c r="FG35" s="66">
        <v>53512.507382550335</v>
      </c>
      <c r="FH35" s="50">
        <v>745</v>
      </c>
      <c r="FI35" s="62">
        <v>49867.11286089239</v>
      </c>
      <c r="FJ35" s="65">
        <v>381</v>
      </c>
      <c r="FK35" s="62">
        <v>54654.297045101091</v>
      </c>
      <c r="FL35" s="65">
        <v>643</v>
      </c>
      <c r="FM35" s="25">
        <v>58462.101470588233</v>
      </c>
      <c r="FN35" s="65">
        <v>680</v>
      </c>
      <c r="FO35" s="62">
        <v>61381.79455782313</v>
      </c>
      <c r="FP35" s="65">
        <v>735</v>
      </c>
      <c r="FQ35" s="62">
        <v>63065.159722222219</v>
      </c>
      <c r="FR35" s="33">
        <v>720</v>
      </c>
      <c r="FS35" s="25">
        <v>63640.885714285716</v>
      </c>
      <c r="FT35" s="33">
        <v>735</v>
      </c>
      <c r="FU35" s="25">
        <v>65270.476987447699</v>
      </c>
      <c r="FV35" s="33">
        <v>717</v>
      </c>
      <c r="FW35" s="26">
        <v>66008.523936170212</v>
      </c>
      <c r="FX35" s="33">
        <v>752</v>
      </c>
      <c r="FY35" s="67">
        <v>33307</v>
      </c>
      <c r="FZ35" s="33">
        <v>257</v>
      </c>
      <c r="GA35" s="38">
        <v>34762</v>
      </c>
      <c r="GB35" s="33">
        <v>313</v>
      </c>
      <c r="GC35" s="26">
        <v>35985</v>
      </c>
      <c r="GD35" s="34">
        <v>301</v>
      </c>
      <c r="GE35" s="33">
        <v>37187</v>
      </c>
      <c r="GF35" s="33">
        <v>361</v>
      </c>
      <c r="GG35" s="62">
        <v>39910</v>
      </c>
      <c r="GH35" s="63">
        <v>403</v>
      </c>
      <c r="GI35" s="37">
        <v>42005</v>
      </c>
      <c r="GJ35" s="50">
        <v>352</v>
      </c>
      <c r="GK35" s="66">
        <v>43907</v>
      </c>
      <c r="GL35" s="279">
        <v>370</v>
      </c>
      <c r="GM35" s="66">
        <v>45684</v>
      </c>
      <c r="GN35" s="50">
        <v>360</v>
      </c>
      <c r="GO35" s="66">
        <v>46123</v>
      </c>
      <c r="GP35" s="50">
        <v>332</v>
      </c>
      <c r="GQ35" s="66">
        <v>47350</v>
      </c>
      <c r="GR35" s="50">
        <v>296</v>
      </c>
      <c r="GS35" s="66">
        <v>49318.730897009969</v>
      </c>
      <c r="GT35" s="50">
        <v>301</v>
      </c>
      <c r="GU35" s="66">
        <v>50177.616161616163</v>
      </c>
      <c r="GV35" s="50">
        <v>297</v>
      </c>
      <c r="GW35" s="62">
        <v>48428.220430107525</v>
      </c>
      <c r="GX35" s="64">
        <v>186</v>
      </c>
      <c r="GY35" s="62">
        <v>51959.085872576179</v>
      </c>
      <c r="GZ35" s="65">
        <v>361</v>
      </c>
      <c r="HA35" s="25">
        <v>56786.223958333336</v>
      </c>
      <c r="HB35" s="65">
        <v>384</v>
      </c>
      <c r="HC35" s="25">
        <v>60562.044041450776</v>
      </c>
      <c r="HD35" s="65">
        <v>386</v>
      </c>
      <c r="HE35" s="38">
        <v>61731.860465116282</v>
      </c>
      <c r="HF35" s="33">
        <v>301</v>
      </c>
      <c r="HG35" s="26">
        <v>60286.101754385963</v>
      </c>
      <c r="HH35" s="33">
        <v>285</v>
      </c>
      <c r="HI35" s="26">
        <v>57730.874509803922</v>
      </c>
      <c r="HJ35" s="33">
        <v>255</v>
      </c>
      <c r="HK35" s="26">
        <v>61664.705479452052</v>
      </c>
      <c r="HL35" s="33">
        <v>292</v>
      </c>
      <c r="HM35" s="67">
        <v>32002</v>
      </c>
      <c r="HN35" s="33">
        <v>221</v>
      </c>
      <c r="HO35" s="38">
        <v>33031</v>
      </c>
      <c r="HP35" s="33">
        <v>21</v>
      </c>
      <c r="HQ35" s="38">
        <v>35914</v>
      </c>
      <c r="HR35" s="39">
        <v>263</v>
      </c>
      <c r="HS35" s="33">
        <v>37415</v>
      </c>
      <c r="HT35" s="33">
        <v>297</v>
      </c>
      <c r="HU35" s="62">
        <v>37832</v>
      </c>
      <c r="HV35" s="63">
        <v>199</v>
      </c>
      <c r="HW35" s="164">
        <v>40706</v>
      </c>
      <c r="HX35" s="50">
        <v>338</v>
      </c>
      <c r="HY35" s="164">
        <v>42316</v>
      </c>
      <c r="HZ35" s="279">
        <v>265</v>
      </c>
      <c r="IA35" s="280">
        <v>42995</v>
      </c>
      <c r="IB35" s="164">
        <v>233</v>
      </c>
      <c r="IC35" s="280">
        <v>45088</v>
      </c>
      <c r="ID35" s="49">
        <v>198</v>
      </c>
      <c r="IE35" s="280">
        <v>45581</v>
      </c>
      <c r="IF35" s="49">
        <v>201</v>
      </c>
      <c r="IG35" s="280">
        <v>46744.849372384939</v>
      </c>
      <c r="IH35" s="49">
        <v>239</v>
      </c>
      <c r="II35" s="280">
        <v>46637.913043478264</v>
      </c>
      <c r="IJ35" s="49">
        <v>184</v>
      </c>
      <c r="IK35" s="38">
        <v>51760.280991735541</v>
      </c>
      <c r="IL35" s="39">
        <v>121</v>
      </c>
      <c r="IM35" s="38">
        <v>54491.417355371901</v>
      </c>
      <c r="IN35" s="33">
        <v>242</v>
      </c>
      <c r="IO35" s="38">
        <v>55068.15517241379</v>
      </c>
      <c r="IP35" s="33">
        <v>174</v>
      </c>
      <c r="IQ35" s="38">
        <v>55102.373873873876</v>
      </c>
      <c r="IR35" s="33">
        <v>222</v>
      </c>
      <c r="IS35" s="38">
        <v>58127.863468634685</v>
      </c>
      <c r="IT35" s="33">
        <v>271</v>
      </c>
      <c r="IU35" s="38">
        <v>59425.355648535566</v>
      </c>
      <c r="IV35" s="33">
        <v>239</v>
      </c>
      <c r="IW35" s="38">
        <v>57810.522321428572</v>
      </c>
      <c r="IX35" s="33">
        <v>224</v>
      </c>
      <c r="IY35" s="38">
        <v>59310.113300492609</v>
      </c>
      <c r="IZ35" s="33">
        <v>203</v>
      </c>
      <c r="JA35" s="26"/>
    </row>
    <row r="36" spans="1:261" s="47" customFormat="1">
      <c r="A36" s="261">
        <v>33</v>
      </c>
      <c r="B36" s="349"/>
      <c r="C36" s="51"/>
      <c r="D36" s="28"/>
      <c r="E36" s="28"/>
      <c r="F36" s="28"/>
      <c r="G36" s="32"/>
      <c r="H36" s="28"/>
      <c r="I36" s="32"/>
      <c r="J36" s="28"/>
      <c r="K36" s="32"/>
      <c r="L36" s="28"/>
      <c r="M36" s="32"/>
      <c r="N36" s="28"/>
      <c r="O36" s="32"/>
      <c r="P36" s="28"/>
      <c r="Q36" s="32"/>
      <c r="R36" s="28"/>
      <c r="S36" s="32"/>
      <c r="T36" s="28"/>
      <c r="U36" s="68"/>
      <c r="V36" s="28"/>
      <c r="W36" s="15"/>
      <c r="X36" s="28"/>
      <c r="Y36" s="15"/>
      <c r="Z36" s="28"/>
      <c r="AA36" s="28"/>
      <c r="AB36" s="28"/>
      <c r="AC36" s="16"/>
      <c r="AD36" s="18"/>
      <c r="AE36" s="42"/>
      <c r="AF36" s="23"/>
      <c r="AG36" s="42"/>
      <c r="AH36" s="42"/>
      <c r="AI36" s="16"/>
      <c r="AJ36" s="42"/>
      <c r="AK36" s="16"/>
      <c r="AL36" s="42"/>
      <c r="AM36" s="16"/>
      <c r="AN36" s="42"/>
      <c r="AO36" s="16"/>
      <c r="AP36" s="42"/>
      <c r="AQ36" s="16"/>
      <c r="AR36" s="42"/>
      <c r="AS36" s="16"/>
      <c r="AT36" s="23"/>
      <c r="AU36" s="16"/>
      <c r="AV36" s="42"/>
      <c r="AW36" s="194"/>
      <c r="AX36" s="192"/>
      <c r="AY36" s="194"/>
      <c r="AZ36" s="192"/>
      <c r="BA36" s="15"/>
      <c r="BB36" s="28"/>
      <c r="BC36" s="32"/>
      <c r="BD36" s="28"/>
      <c r="BE36" s="32"/>
      <c r="BF36" s="28"/>
      <c r="BG36" s="32"/>
      <c r="BH36" s="28"/>
      <c r="BI36" s="68"/>
      <c r="BJ36" s="28"/>
      <c r="BK36" s="15"/>
      <c r="BL36" s="28"/>
      <c r="BM36" s="32"/>
      <c r="BN36" s="22"/>
      <c r="BO36" s="28"/>
      <c r="BP36" s="28"/>
      <c r="BQ36" s="16"/>
      <c r="BR36" s="42"/>
      <c r="BS36" s="46"/>
      <c r="BT36" s="44"/>
      <c r="BU36" s="40"/>
      <c r="BV36" s="265"/>
      <c r="BW36" s="40"/>
      <c r="BX36" s="44"/>
      <c r="BY36" s="40"/>
      <c r="BZ36" s="44"/>
      <c r="CA36" s="40"/>
      <c r="CB36" s="44"/>
      <c r="CC36" s="40"/>
      <c r="CD36" s="44"/>
      <c r="CE36" s="40"/>
      <c r="CF36" s="44"/>
      <c r="CG36" s="16"/>
      <c r="CH36" s="23"/>
      <c r="CI36" s="16"/>
      <c r="CJ36" s="42"/>
      <c r="CK36" s="181"/>
      <c r="CL36" s="42"/>
      <c r="CM36" s="42"/>
      <c r="CN36" s="42"/>
      <c r="CO36" s="15"/>
      <c r="CP36" s="28"/>
      <c r="CQ36" s="32"/>
      <c r="CR36" s="28"/>
      <c r="CS36" s="32"/>
      <c r="CT36" s="28"/>
      <c r="CU36" s="32"/>
      <c r="CV36" s="28"/>
      <c r="CW36" s="68"/>
      <c r="CX36" s="28"/>
      <c r="CY36" s="15"/>
      <c r="CZ36" s="28"/>
      <c r="DA36" s="15"/>
      <c r="DB36" s="24"/>
      <c r="DC36" s="28"/>
      <c r="DD36" s="28"/>
      <c r="DE36" s="16"/>
      <c r="DF36" s="18"/>
      <c r="DG36" s="46"/>
      <c r="DH36" s="45"/>
      <c r="DI36" s="40"/>
      <c r="DJ36" s="165"/>
      <c r="DK36" s="40"/>
      <c r="DL36" s="45"/>
      <c r="DM36" s="40"/>
      <c r="DN36" s="45"/>
      <c r="DO36" s="40"/>
      <c r="DP36" s="45"/>
      <c r="DQ36" s="40"/>
      <c r="DR36" s="45"/>
      <c r="DS36" s="40"/>
      <c r="DT36" s="45"/>
      <c r="DU36" s="16"/>
      <c r="DV36" s="23"/>
      <c r="DW36" s="16"/>
      <c r="DX36" s="42"/>
      <c r="DY36" s="181"/>
      <c r="DZ36" s="42"/>
      <c r="EA36" s="181"/>
      <c r="EB36" s="42"/>
      <c r="EC36" s="15"/>
      <c r="ED36" s="28"/>
      <c r="EE36" s="32"/>
      <c r="EF36" s="28"/>
      <c r="EG36" s="32"/>
      <c r="EH36" s="28"/>
      <c r="EI36" s="32"/>
      <c r="EJ36" s="28"/>
      <c r="EK36" s="68"/>
      <c r="EL36" s="28"/>
      <c r="EM36" s="15"/>
      <c r="EN36" s="28"/>
      <c r="EO36" s="32"/>
      <c r="EP36" s="22"/>
      <c r="EQ36" s="28"/>
      <c r="ER36" s="28"/>
      <c r="ES36" s="16"/>
      <c r="ET36" s="42"/>
      <c r="EU36" s="46"/>
      <c r="EV36" s="44"/>
      <c r="EW36" s="40"/>
      <c r="EX36" s="265"/>
      <c r="EY36" s="40"/>
      <c r="EZ36" s="44"/>
      <c r="FA36" s="40"/>
      <c r="FB36" s="44"/>
      <c r="FC36" s="40"/>
      <c r="FD36" s="44"/>
      <c r="FE36" s="40"/>
      <c r="FF36" s="44"/>
      <c r="FG36" s="40"/>
      <c r="FH36" s="44"/>
      <c r="FI36" s="16"/>
      <c r="FJ36" s="42"/>
      <c r="FK36" s="16"/>
      <c r="FL36" s="42"/>
      <c r="FM36" s="181"/>
      <c r="FN36" s="42"/>
      <c r="FO36" s="16"/>
      <c r="FP36" s="42"/>
      <c r="FQ36" s="16"/>
      <c r="FR36" s="28"/>
      <c r="FS36" s="181"/>
      <c r="FT36" s="28"/>
      <c r="FU36" s="181"/>
      <c r="FV36" s="28"/>
      <c r="FW36" s="32"/>
      <c r="FX36" s="28"/>
      <c r="FY36" s="68"/>
      <c r="FZ36" s="28"/>
      <c r="GA36" s="28"/>
      <c r="GB36" s="28"/>
      <c r="GC36" s="32"/>
      <c r="GD36" s="22"/>
      <c r="GE36" s="28"/>
      <c r="GF36" s="28"/>
      <c r="GG36" s="42"/>
      <c r="GH36" s="18"/>
      <c r="GI36" s="46"/>
      <c r="GJ36" s="44"/>
      <c r="GK36" s="40"/>
      <c r="GL36" s="265"/>
      <c r="GM36" s="40"/>
      <c r="GN36" s="44"/>
      <c r="GO36" s="40"/>
      <c r="GP36" s="44"/>
      <c r="GQ36" s="40"/>
      <c r="GR36" s="44"/>
      <c r="GS36" s="40"/>
      <c r="GT36" s="44"/>
      <c r="GU36" s="40"/>
      <c r="GV36" s="44"/>
      <c r="GW36" s="16"/>
      <c r="GX36" s="23"/>
      <c r="GY36" s="16"/>
      <c r="GZ36" s="42"/>
      <c r="HA36" s="181"/>
      <c r="HB36" s="42"/>
      <c r="HC36" s="181"/>
      <c r="HD36" s="42"/>
      <c r="HE36" s="15"/>
      <c r="HF36" s="28"/>
      <c r="HG36" s="32"/>
      <c r="HH36" s="28"/>
      <c r="HI36" s="32"/>
      <c r="HJ36" s="28"/>
      <c r="HK36" s="32"/>
      <c r="HL36" s="28"/>
      <c r="HM36" s="68"/>
      <c r="HN36" s="28"/>
      <c r="HO36" s="28"/>
      <c r="HP36" s="28"/>
      <c r="HQ36" s="15"/>
      <c r="HR36" s="24"/>
      <c r="HS36" s="28"/>
      <c r="HT36" s="28"/>
      <c r="HU36" s="42"/>
      <c r="HV36" s="18"/>
      <c r="HW36" s="165"/>
      <c r="HX36" s="44"/>
      <c r="HY36" s="165"/>
      <c r="HZ36" s="265"/>
      <c r="IA36" s="267"/>
      <c r="IB36" s="165"/>
      <c r="IC36" s="267"/>
      <c r="ID36" s="45"/>
      <c r="IE36" s="267"/>
      <c r="IF36" s="45"/>
      <c r="IG36" s="267"/>
      <c r="IH36" s="165"/>
      <c r="II36" s="165"/>
      <c r="IJ36" s="45"/>
      <c r="IK36" s="15"/>
      <c r="IL36" s="24"/>
      <c r="IM36" s="15"/>
      <c r="IN36" s="28"/>
      <c r="IO36" s="15"/>
      <c r="IP36" s="28"/>
      <c r="IQ36" s="15"/>
      <c r="IR36" s="28"/>
      <c r="IS36" s="15"/>
      <c r="IT36" s="28"/>
      <c r="IU36" s="15"/>
      <c r="IV36" s="28"/>
      <c r="IW36" s="15"/>
      <c r="IX36" s="28"/>
      <c r="IY36" s="15"/>
      <c r="IZ36" s="28"/>
      <c r="JA36" s="32"/>
    </row>
    <row r="37" spans="1:261" s="261" customFormat="1">
      <c r="A37" s="219">
        <v>34</v>
      </c>
      <c r="B37" s="346"/>
      <c r="C37" s="342"/>
      <c r="D37" s="103" t="s">
        <v>63</v>
      </c>
      <c r="E37" s="103"/>
      <c r="F37" s="103"/>
      <c r="G37" s="113"/>
      <c r="H37" s="103"/>
      <c r="I37" s="113"/>
      <c r="J37" s="103"/>
      <c r="K37" s="113"/>
      <c r="L37" s="103"/>
      <c r="M37" s="113"/>
      <c r="N37" s="103"/>
      <c r="O37" s="113"/>
      <c r="P37" s="103"/>
      <c r="Q37" s="113"/>
      <c r="R37" s="103"/>
      <c r="S37" s="113"/>
      <c r="T37" s="103"/>
      <c r="U37" s="114"/>
      <c r="V37" s="103"/>
      <c r="W37" s="111"/>
      <c r="X37" s="103"/>
      <c r="Y37" s="111"/>
      <c r="Z37" s="110"/>
      <c r="AA37" s="103"/>
      <c r="AB37" s="103"/>
      <c r="AC37" s="111"/>
      <c r="AD37" s="110"/>
      <c r="AE37" s="113"/>
      <c r="AF37" s="105"/>
      <c r="AG37" s="103"/>
      <c r="AH37" s="103"/>
      <c r="AI37" s="111"/>
      <c r="AJ37" s="103"/>
      <c r="AK37" s="111"/>
      <c r="AL37" s="103"/>
      <c r="AM37" s="111"/>
      <c r="AN37" s="103"/>
      <c r="AO37" s="111"/>
      <c r="AP37" s="103"/>
      <c r="AQ37" s="111"/>
      <c r="AR37" s="103"/>
      <c r="AS37" s="111"/>
      <c r="AT37" s="105"/>
      <c r="AU37" s="111"/>
      <c r="AV37" s="103"/>
      <c r="AW37" s="113"/>
      <c r="AX37" s="103"/>
      <c r="AY37" s="113"/>
      <c r="AZ37" s="103"/>
      <c r="BA37" s="111"/>
      <c r="BB37" s="103"/>
      <c r="BC37" s="113"/>
      <c r="BD37" s="103"/>
      <c r="BE37" s="113"/>
      <c r="BF37" s="103"/>
      <c r="BG37" s="113"/>
      <c r="BH37" s="103"/>
      <c r="BI37" s="114"/>
      <c r="BJ37" s="103"/>
      <c r="BK37" s="111"/>
      <c r="BL37" s="103"/>
      <c r="BM37" s="113"/>
      <c r="BN37" s="110"/>
      <c r="BO37" s="103"/>
      <c r="BP37" s="103"/>
      <c r="BQ37" s="111"/>
      <c r="BR37" s="105"/>
      <c r="BS37" s="103"/>
      <c r="BT37" s="105"/>
      <c r="BU37" s="281"/>
      <c r="BV37" s="103"/>
      <c r="BW37" s="281"/>
      <c r="BX37" s="105"/>
      <c r="BY37" s="281"/>
      <c r="BZ37" s="105"/>
      <c r="CA37" s="281"/>
      <c r="CB37" s="105"/>
      <c r="CC37" s="281"/>
      <c r="CD37" s="105"/>
      <c r="CE37" s="281"/>
      <c r="CF37" s="105"/>
      <c r="CG37" s="111"/>
      <c r="CH37" s="105"/>
      <c r="CI37" s="111"/>
      <c r="CJ37" s="103"/>
      <c r="CK37" s="113"/>
      <c r="CL37" s="103"/>
      <c r="CM37" s="103"/>
      <c r="CN37" s="103"/>
      <c r="CO37" s="111"/>
      <c r="CP37" s="103"/>
      <c r="CQ37" s="113"/>
      <c r="CR37" s="103"/>
      <c r="CS37" s="113"/>
      <c r="CT37" s="103"/>
      <c r="CU37" s="113"/>
      <c r="CV37" s="103"/>
      <c r="CW37" s="114"/>
      <c r="CX37" s="103"/>
      <c r="CY37" s="111"/>
      <c r="CZ37" s="103"/>
      <c r="DA37" s="111"/>
      <c r="DB37" s="105"/>
      <c r="DC37" s="103"/>
      <c r="DD37" s="103"/>
      <c r="DE37" s="111"/>
      <c r="DF37" s="110"/>
      <c r="DG37" s="113"/>
      <c r="DH37" s="105"/>
      <c r="DI37" s="281"/>
      <c r="DJ37" s="103"/>
      <c r="DK37" s="281"/>
      <c r="DL37" s="105"/>
      <c r="DM37" s="281"/>
      <c r="DN37" s="105"/>
      <c r="DO37" s="281"/>
      <c r="DP37" s="105"/>
      <c r="DQ37" s="281"/>
      <c r="DR37" s="105"/>
      <c r="DS37" s="281"/>
      <c r="DT37" s="105"/>
      <c r="DU37" s="111"/>
      <c r="DV37" s="105"/>
      <c r="DW37" s="111"/>
      <c r="DX37" s="103"/>
      <c r="DY37" s="113"/>
      <c r="DZ37" s="103"/>
      <c r="EA37" s="113"/>
      <c r="EB37" s="103"/>
      <c r="EC37" s="111"/>
      <c r="ED37" s="103"/>
      <c r="EE37" s="113"/>
      <c r="EF37" s="103"/>
      <c r="EG37" s="113"/>
      <c r="EH37" s="103"/>
      <c r="EI37" s="113"/>
      <c r="EJ37" s="103"/>
      <c r="EK37" s="114"/>
      <c r="EL37" s="103"/>
      <c r="EM37" s="111"/>
      <c r="EN37" s="103"/>
      <c r="EO37" s="113"/>
      <c r="EP37" s="110"/>
      <c r="EQ37" s="103"/>
      <c r="ER37" s="103"/>
      <c r="ES37" s="111"/>
      <c r="ET37" s="103"/>
      <c r="EU37" s="115"/>
      <c r="EV37" s="105"/>
      <c r="EW37" s="281"/>
      <c r="EX37" s="103"/>
      <c r="EY37" s="281"/>
      <c r="EZ37" s="105"/>
      <c r="FA37" s="281"/>
      <c r="FB37" s="105"/>
      <c r="FC37" s="281"/>
      <c r="FD37" s="105"/>
      <c r="FE37" s="281"/>
      <c r="FF37" s="105"/>
      <c r="FG37" s="281"/>
      <c r="FH37" s="105"/>
      <c r="FI37" s="111"/>
      <c r="FJ37" s="103"/>
      <c r="FK37" s="111"/>
      <c r="FL37" s="103"/>
      <c r="FM37" s="113"/>
      <c r="FN37" s="103"/>
      <c r="FO37" s="111"/>
      <c r="FP37" s="103"/>
      <c r="FQ37" s="111"/>
      <c r="FR37" s="103"/>
      <c r="FS37" s="113"/>
      <c r="FT37" s="103"/>
      <c r="FU37" s="113"/>
      <c r="FV37" s="103"/>
      <c r="FW37" s="113"/>
      <c r="FX37" s="103"/>
      <c r="FY37" s="114"/>
      <c r="FZ37" s="103"/>
      <c r="GA37" s="103"/>
      <c r="GB37" s="103"/>
      <c r="GC37" s="113"/>
      <c r="GD37" s="110"/>
      <c r="GE37" s="103"/>
      <c r="GF37" s="110"/>
      <c r="GG37" s="103"/>
      <c r="GH37" s="110"/>
      <c r="GI37" s="113"/>
      <c r="GJ37" s="105"/>
      <c r="GK37" s="281"/>
      <c r="GL37" s="103"/>
      <c r="GM37" s="281"/>
      <c r="GN37" s="105"/>
      <c r="GO37" s="281"/>
      <c r="GP37" s="105"/>
      <c r="GQ37" s="281"/>
      <c r="GR37" s="105"/>
      <c r="GS37" s="281"/>
      <c r="GT37" s="105"/>
      <c r="GU37" s="281"/>
      <c r="GV37" s="105"/>
      <c r="GW37" s="111"/>
      <c r="GX37" s="105"/>
      <c r="GY37" s="111"/>
      <c r="GZ37" s="103"/>
      <c r="HA37" s="113"/>
      <c r="HB37" s="103"/>
      <c r="HC37" s="113"/>
      <c r="HD37" s="103"/>
      <c r="HE37" s="111"/>
      <c r="HF37" s="103"/>
      <c r="HG37" s="113"/>
      <c r="HH37" s="103"/>
      <c r="HI37" s="113"/>
      <c r="HJ37" s="103"/>
      <c r="HK37" s="113"/>
      <c r="HL37" s="103"/>
      <c r="HM37" s="114"/>
      <c r="HN37" s="110"/>
      <c r="HO37" s="103"/>
      <c r="HP37" s="103"/>
      <c r="HQ37" s="111"/>
      <c r="HR37" s="105"/>
      <c r="HS37" s="103"/>
      <c r="HT37" s="110"/>
      <c r="HU37" s="103"/>
      <c r="HV37" s="110"/>
      <c r="HW37" s="113"/>
      <c r="HX37" s="105"/>
      <c r="HY37" s="282"/>
      <c r="HZ37" s="103"/>
      <c r="IA37" s="283"/>
      <c r="IB37" s="103"/>
      <c r="IC37" s="283"/>
      <c r="ID37" s="105"/>
      <c r="IE37" s="283"/>
      <c r="IF37" s="105"/>
      <c r="IG37" s="283"/>
      <c r="IH37" s="284"/>
      <c r="II37" s="285"/>
      <c r="IJ37" s="105"/>
      <c r="IK37" s="111"/>
      <c r="IL37" s="105"/>
      <c r="IM37" s="111"/>
      <c r="IN37" s="103"/>
      <c r="IO37" s="111"/>
      <c r="IP37" s="103"/>
      <c r="IQ37" s="111"/>
      <c r="IR37" s="103"/>
      <c r="IS37" s="111"/>
      <c r="IT37" s="103"/>
      <c r="IU37" s="111"/>
      <c r="IV37" s="103"/>
      <c r="IW37" s="111"/>
      <c r="IX37" s="103"/>
      <c r="IY37" s="111"/>
      <c r="IZ37" s="103"/>
      <c r="JA37" s="113"/>
    </row>
    <row r="38" spans="1:261">
      <c r="A38" s="261">
        <v>35</v>
      </c>
      <c r="B38" s="345">
        <v>23</v>
      </c>
      <c r="C38" s="21" t="s">
        <v>64</v>
      </c>
      <c r="D38" s="28" t="s">
        <v>65</v>
      </c>
      <c r="E38" s="28">
        <v>63223.882554161915</v>
      </c>
      <c r="F38" s="28">
        <v>3508</v>
      </c>
      <c r="G38" s="32">
        <v>63351.650450942878</v>
      </c>
      <c r="H38" s="28">
        <v>3659</v>
      </c>
      <c r="I38" s="32">
        <v>64033.265311244977</v>
      </c>
      <c r="J38" s="28">
        <v>3984</v>
      </c>
      <c r="K38" s="32"/>
      <c r="L38" s="28"/>
      <c r="M38" s="32"/>
      <c r="N38" s="28"/>
      <c r="O38" s="32">
        <v>65805.768549280183</v>
      </c>
      <c r="P38" s="28">
        <v>4515</v>
      </c>
      <c r="Q38" s="32"/>
      <c r="R38" s="28"/>
      <c r="S38" s="32">
        <v>73825.935761589397</v>
      </c>
      <c r="T38" s="28">
        <v>3020</v>
      </c>
      <c r="U38" s="68">
        <v>43800</v>
      </c>
      <c r="V38" s="28">
        <v>1151</v>
      </c>
      <c r="W38" s="15">
        <v>45416</v>
      </c>
      <c r="X38" s="28">
        <v>1091</v>
      </c>
      <c r="Y38" s="15">
        <v>47678</v>
      </c>
      <c r="Z38" s="24">
        <v>1358</v>
      </c>
      <c r="AA38" s="28">
        <v>49305</v>
      </c>
      <c r="AB38" s="28">
        <v>1362</v>
      </c>
      <c r="AC38" s="16">
        <v>51799</v>
      </c>
      <c r="AD38" s="18">
        <v>1426</v>
      </c>
      <c r="AE38" s="42">
        <v>53519</v>
      </c>
      <c r="AF38" s="23">
        <v>1225</v>
      </c>
      <c r="AG38" s="42">
        <v>55016</v>
      </c>
      <c r="AH38" s="42">
        <v>1221</v>
      </c>
      <c r="AI38" s="16">
        <v>56702</v>
      </c>
      <c r="AJ38" s="42">
        <v>1215</v>
      </c>
      <c r="AK38" s="16">
        <v>59669</v>
      </c>
      <c r="AL38" s="42">
        <v>1285</v>
      </c>
      <c r="AM38" s="16">
        <v>61591</v>
      </c>
      <c r="AN38" s="42">
        <v>1220</v>
      </c>
      <c r="AO38" s="16">
        <v>62036.091666666667</v>
      </c>
      <c r="AP38" s="42">
        <v>480</v>
      </c>
      <c r="AQ38" s="16">
        <v>66272.777219430485</v>
      </c>
      <c r="AR38" s="42">
        <v>597</v>
      </c>
      <c r="AS38" s="16">
        <v>64814.972508591069</v>
      </c>
      <c r="AT38" s="23">
        <v>291</v>
      </c>
      <c r="AU38" s="16">
        <v>69476.734491315132</v>
      </c>
      <c r="AV38" s="42">
        <v>806</v>
      </c>
      <c r="AW38" s="194">
        <v>74207.547116736983</v>
      </c>
      <c r="AX38" s="42">
        <v>711</v>
      </c>
      <c r="AY38" s="181">
        <v>74674.104242424248</v>
      </c>
      <c r="AZ38" s="42">
        <v>825</v>
      </c>
      <c r="BA38" s="15">
        <v>74632.415794481451</v>
      </c>
      <c r="BB38" s="28">
        <v>1051</v>
      </c>
      <c r="BC38" s="32">
        <v>75233.786453433684</v>
      </c>
      <c r="BD38" s="28">
        <v>1063</v>
      </c>
      <c r="BE38" s="32">
        <v>76812.402277039844</v>
      </c>
      <c r="BF38" s="28">
        <v>1054</v>
      </c>
      <c r="BG38" s="32">
        <v>76380.13801652893</v>
      </c>
      <c r="BH38" s="28">
        <v>1210</v>
      </c>
      <c r="BI38" s="68">
        <v>39526</v>
      </c>
      <c r="BJ38" s="28">
        <v>236</v>
      </c>
      <c r="BK38" s="15">
        <v>39516</v>
      </c>
      <c r="BL38" s="28">
        <v>250</v>
      </c>
      <c r="BM38" s="32">
        <v>39947</v>
      </c>
      <c r="BN38" s="22">
        <v>273</v>
      </c>
      <c r="BO38" s="28">
        <v>41380</v>
      </c>
      <c r="BP38" s="28">
        <v>282</v>
      </c>
      <c r="BQ38" s="16">
        <v>42997</v>
      </c>
      <c r="BR38" s="42">
        <v>388</v>
      </c>
      <c r="BS38" s="40">
        <v>45742</v>
      </c>
      <c r="BT38" s="44">
        <v>334</v>
      </c>
      <c r="BU38" s="264">
        <v>49190</v>
      </c>
      <c r="BV38" s="265">
        <v>396</v>
      </c>
      <c r="BW38" s="40">
        <v>50610</v>
      </c>
      <c r="BX38" s="44">
        <v>410</v>
      </c>
      <c r="BY38" s="40">
        <v>50962</v>
      </c>
      <c r="BZ38" s="44">
        <v>431</v>
      </c>
      <c r="CA38" s="40">
        <v>51987</v>
      </c>
      <c r="CB38" s="44">
        <v>429</v>
      </c>
      <c r="CC38" s="40">
        <v>55324.483516483517</v>
      </c>
      <c r="CD38" s="44">
        <v>455</v>
      </c>
      <c r="CE38" s="40">
        <v>55922.164383561641</v>
      </c>
      <c r="CF38" s="44">
        <v>438</v>
      </c>
      <c r="CG38" s="16">
        <v>65186.946524064173</v>
      </c>
      <c r="CH38" s="23">
        <v>187</v>
      </c>
      <c r="CI38" s="16">
        <v>59786.724007561439</v>
      </c>
      <c r="CJ38" s="42">
        <v>529</v>
      </c>
      <c r="CK38" s="181">
        <v>60646.855750487332</v>
      </c>
      <c r="CL38" s="42">
        <v>513</v>
      </c>
      <c r="CM38" s="42">
        <v>64050.448979591834</v>
      </c>
      <c r="CN38" s="42">
        <v>539</v>
      </c>
      <c r="CO38" s="15">
        <v>65008.532608695656</v>
      </c>
      <c r="CP38" s="28">
        <v>552</v>
      </c>
      <c r="CQ38" s="32">
        <v>66339.780040733196</v>
      </c>
      <c r="CR38" s="28">
        <v>491</v>
      </c>
      <c r="CS38" s="32">
        <v>64137.092885375496</v>
      </c>
      <c r="CT38" s="28">
        <v>506</v>
      </c>
      <c r="CU38" s="32">
        <v>62956.195121951219</v>
      </c>
      <c r="CV38" s="28">
        <v>574</v>
      </c>
      <c r="CW38" s="68">
        <v>39467</v>
      </c>
      <c r="CX38" s="28">
        <v>667</v>
      </c>
      <c r="CY38" s="15">
        <v>39917</v>
      </c>
      <c r="CZ38" s="28">
        <v>806</v>
      </c>
      <c r="DA38" s="15">
        <v>41170</v>
      </c>
      <c r="DB38" s="24">
        <v>788</v>
      </c>
      <c r="DC38" s="28">
        <v>41938</v>
      </c>
      <c r="DD38" s="28">
        <v>914</v>
      </c>
      <c r="DE38" s="16">
        <v>44237</v>
      </c>
      <c r="DF38" s="18">
        <v>939</v>
      </c>
      <c r="DG38" s="46">
        <v>45578</v>
      </c>
      <c r="DH38" s="45">
        <v>1004</v>
      </c>
      <c r="DI38" s="264">
        <v>47887</v>
      </c>
      <c r="DJ38" s="165">
        <v>1058</v>
      </c>
      <c r="DK38" s="40">
        <v>48662</v>
      </c>
      <c r="DL38" s="45">
        <v>958</v>
      </c>
      <c r="DM38" s="40">
        <v>49810</v>
      </c>
      <c r="DN38" s="45">
        <v>918</v>
      </c>
      <c r="DO38" s="40">
        <v>50489</v>
      </c>
      <c r="DP38" s="45">
        <v>896</v>
      </c>
      <c r="DQ38" s="40">
        <v>51374</v>
      </c>
      <c r="DR38" s="45">
        <v>892</v>
      </c>
      <c r="DS38" s="40">
        <v>52216</v>
      </c>
      <c r="DT38" s="45">
        <v>993</v>
      </c>
      <c r="DU38" s="16">
        <v>51943.723756906074</v>
      </c>
      <c r="DV38" s="23">
        <v>543</v>
      </c>
      <c r="DW38" s="16">
        <v>54578.8818359375</v>
      </c>
      <c r="DX38" s="42">
        <v>1024</v>
      </c>
      <c r="DY38" s="181">
        <v>55792.761576354678</v>
      </c>
      <c r="DZ38" s="42">
        <v>1015</v>
      </c>
      <c r="EA38" s="181">
        <v>58012.23586744639</v>
      </c>
      <c r="EB38" s="42">
        <v>1026</v>
      </c>
      <c r="EC38" s="15">
        <v>58860.760991207033</v>
      </c>
      <c r="ED38" s="28">
        <v>1251</v>
      </c>
      <c r="EE38" s="32">
        <v>59420.034120734905</v>
      </c>
      <c r="EF38" s="28">
        <v>1143</v>
      </c>
      <c r="EG38" s="32">
        <v>59987.120661157023</v>
      </c>
      <c r="EH38" s="28">
        <v>1210</v>
      </c>
      <c r="EI38" s="32">
        <v>61068.599545798636</v>
      </c>
      <c r="EJ38" s="28">
        <v>1321</v>
      </c>
      <c r="EK38" s="68">
        <v>37903</v>
      </c>
      <c r="EL38" s="28">
        <v>446</v>
      </c>
      <c r="EM38" s="15">
        <v>39410</v>
      </c>
      <c r="EN38" s="28">
        <v>434</v>
      </c>
      <c r="EO38" s="32">
        <v>42442</v>
      </c>
      <c r="EP38" s="22">
        <v>474</v>
      </c>
      <c r="EQ38" s="28">
        <v>44321</v>
      </c>
      <c r="ER38" s="28">
        <v>513</v>
      </c>
      <c r="ES38" s="16">
        <v>45020</v>
      </c>
      <c r="ET38" s="18">
        <v>516</v>
      </c>
      <c r="EU38" s="46">
        <v>46776</v>
      </c>
      <c r="EV38" s="44">
        <v>564</v>
      </c>
      <c r="EW38" s="264">
        <v>47335</v>
      </c>
      <c r="EX38" s="265">
        <v>531</v>
      </c>
      <c r="EY38" s="40">
        <v>47963</v>
      </c>
      <c r="EZ38" s="44">
        <v>577</v>
      </c>
      <c r="FA38" s="40">
        <v>50253</v>
      </c>
      <c r="FB38" s="44">
        <v>572</v>
      </c>
      <c r="FC38" s="40">
        <v>52100</v>
      </c>
      <c r="FD38" s="286">
        <v>589</v>
      </c>
      <c r="FE38" s="40">
        <v>52910</v>
      </c>
      <c r="FF38" s="286">
        <v>539</v>
      </c>
      <c r="FG38" s="40">
        <v>52997</v>
      </c>
      <c r="FH38" s="44">
        <v>664</v>
      </c>
      <c r="FI38" s="16">
        <v>48166.949494949498</v>
      </c>
      <c r="FJ38" s="42">
        <v>198</v>
      </c>
      <c r="FK38" s="16">
        <v>54225.413793103449</v>
      </c>
      <c r="FL38" s="42">
        <v>580</v>
      </c>
      <c r="FM38" s="181">
        <v>57341.048333333332</v>
      </c>
      <c r="FN38" s="42">
        <v>600</v>
      </c>
      <c r="FO38" s="16">
        <v>58464.818476499189</v>
      </c>
      <c r="FP38" s="42">
        <v>617</v>
      </c>
      <c r="FQ38" s="16">
        <v>60603.37109375</v>
      </c>
      <c r="FR38" s="28">
        <v>512</v>
      </c>
      <c r="FS38" s="181">
        <v>59838.716</v>
      </c>
      <c r="FT38" s="28">
        <v>500</v>
      </c>
      <c r="FU38" s="181">
        <v>59020.284991568296</v>
      </c>
      <c r="FV38" s="28">
        <v>593</v>
      </c>
      <c r="FW38" s="32">
        <v>59548.137992831544</v>
      </c>
      <c r="FX38" s="28">
        <v>558</v>
      </c>
      <c r="FY38" s="68">
        <v>36117</v>
      </c>
      <c r="FZ38" s="28">
        <v>212</v>
      </c>
      <c r="GA38" s="15">
        <v>38647</v>
      </c>
      <c r="GB38" s="28">
        <v>230</v>
      </c>
      <c r="GC38" s="32">
        <v>37932</v>
      </c>
      <c r="GD38" s="22">
        <v>191</v>
      </c>
      <c r="GE38" s="28">
        <v>37706</v>
      </c>
      <c r="GF38" s="28">
        <v>180</v>
      </c>
      <c r="GG38" s="16">
        <v>40721</v>
      </c>
      <c r="GH38" s="18">
        <v>202</v>
      </c>
      <c r="GI38" s="46">
        <v>40262</v>
      </c>
      <c r="GJ38" s="44">
        <v>190</v>
      </c>
      <c r="GK38" s="264">
        <v>43213</v>
      </c>
      <c r="GL38" s="265">
        <v>184</v>
      </c>
      <c r="GM38" s="40">
        <v>45051</v>
      </c>
      <c r="GN38" s="44">
        <v>183</v>
      </c>
      <c r="GO38" s="40">
        <v>45016</v>
      </c>
      <c r="GP38" s="44">
        <v>246</v>
      </c>
      <c r="GQ38" s="40">
        <v>48176</v>
      </c>
      <c r="GR38" s="44">
        <v>224</v>
      </c>
      <c r="GS38" s="40">
        <v>49094.326315789476</v>
      </c>
      <c r="GT38" s="44">
        <v>190</v>
      </c>
      <c r="GU38" s="40">
        <v>50132.829787234041</v>
      </c>
      <c r="GV38" s="44">
        <v>235</v>
      </c>
      <c r="GW38" s="16">
        <v>45382.16</v>
      </c>
      <c r="GX38" s="23">
        <v>75</v>
      </c>
      <c r="GY38" s="16">
        <v>53961.269387755099</v>
      </c>
      <c r="GZ38" s="42">
        <v>245</v>
      </c>
      <c r="HA38" s="181">
        <v>53827.799212598424</v>
      </c>
      <c r="HB38" s="42">
        <v>254</v>
      </c>
      <c r="HC38" s="181">
        <v>54960.538461538461</v>
      </c>
      <c r="HD38" s="42">
        <v>273</v>
      </c>
      <c r="HE38" s="15">
        <v>58130.331818181818</v>
      </c>
      <c r="HF38" s="28">
        <v>220</v>
      </c>
      <c r="HG38" s="32">
        <v>56956.928571428572</v>
      </c>
      <c r="HH38" s="28">
        <v>210</v>
      </c>
      <c r="HI38" s="32">
        <v>56370.812182741116</v>
      </c>
      <c r="HJ38" s="28">
        <v>197</v>
      </c>
      <c r="HK38" s="32">
        <v>58073.44651162791</v>
      </c>
      <c r="HL38" s="28">
        <v>215</v>
      </c>
      <c r="HM38" s="68">
        <v>34306</v>
      </c>
      <c r="HN38" s="28">
        <v>65</v>
      </c>
      <c r="HO38" s="16">
        <v>35271</v>
      </c>
      <c r="HP38" s="82">
        <v>70</v>
      </c>
      <c r="HQ38" s="182">
        <v>40166</v>
      </c>
      <c r="HR38" s="82">
        <v>130</v>
      </c>
      <c r="HS38" s="182">
        <v>40306</v>
      </c>
      <c r="HT38" s="82">
        <v>100</v>
      </c>
      <c r="HU38" s="180">
        <v>38502</v>
      </c>
      <c r="HV38" s="179">
        <v>42</v>
      </c>
      <c r="HW38" s="184">
        <v>42889</v>
      </c>
      <c r="HX38" s="176">
        <v>140</v>
      </c>
      <c r="HY38" s="184">
        <v>44957</v>
      </c>
      <c r="HZ38" s="176">
        <v>107</v>
      </c>
      <c r="IA38" s="184">
        <v>46432</v>
      </c>
      <c r="IB38" s="287">
        <v>105</v>
      </c>
      <c r="IC38" s="184">
        <v>46525</v>
      </c>
      <c r="ID38" s="287">
        <v>84</v>
      </c>
      <c r="IE38" s="184">
        <v>46034</v>
      </c>
      <c r="IF38" s="287">
        <v>67</v>
      </c>
      <c r="IG38" s="184">
        <v>47266.967741935485</v>
      </c>
      <c r="IH38" s="288">
        <v>93</v>
      </c>
      <c r="II38" s="165">
        <v>46900.717948717946</v>
      </c>
      <c r="IJ38" s="45">
        <v>78</v>
      </c>
      <c r="IK38" s="15">
        <v>50648.92682926829</v>
      </c>
      <c r="IL38" s="24">
        <v>41</v>
      </c>
      <c r="IM38" s="15">
        <v>51742.81904761905</v>
      </c>
      <c r="IN38" s="28">
        <v>105</v>
      </c>
      <c r="IO38" s="15">
        <v>51826.26315789474</v>
      </c>
      <c r="IP38" s="28">
        <v>95</v>
      </c>
      <c r="IQ38" s="15">
        <v>52033.876190476192</v>
      </c>
      <c r="IR38" s="28">
        <v>105</v>
      </c>
      <c r="IS38" s="15">
        <v>53613.592233009709</v>
      </c>
      <c r="IT38" s="28">
        <v>103</v>
      </c>
      <c r="IU38" s="15">
        <v>53998.930693069306</v>
      </c>
      <c r="IV38" s="28">
        <v>101</v>
      </c>
      <c r="IW38" s="15">
        <v>56494.353535353534</v>
      </c>
      <c r="IX38" s="28">
        <v>99</v>
      </c>
      <c r="IY38" s="15">
        <v>56917.481132075474</v>
      </c>
      <c r="IZ38" s="28">
        <v>106</v>
      </c>
      <c r="JA38" s="32"/>
    </row>
    <row r="39" spans="1:261">
      <c r="A39" s="219">
        <v>36</v>
      </c>
      <c r="B39" s="345">
        <v>24</v>
      </c>
      <c r="C39" s="341">
        <v>22.010100000000001</v>
      </c>
      <c r="D39" s="11" t="s">
        <v>67</v>
      </c>
      <c r="E39" s="11">
        <v>123626.67018683997</v>
      </c>
      <c r="F39" s="11">
        <v>1231</v>
      </c>
      <c r="G39" s="32">
        <v>125357.90444258173</v>
      </c>
      <c r="H39" s="11">
        <v>1193</v>
      </c>
      <c r="I39" s="32">
        <v>130965.8515850144</v>
      </c>
      <c r="J39" s="11">
        <v>1388</v>
      </c>
      <c r="K39" s="32"/>
      <c r="L39" s="11"/>
      <c r="M39" s="32"/>
      <c r="N39" s="11"/>
      <c r="O39" s="32">
        <v>126951.13243761996</v>
      </c>
      <c r="P39" s="11">
        <v>1563</v>
      </c>
      <c r="Q39" s="32"/>
      <c r="R39" s="11"/>
      <c r="S39" s="32">
        <v>147236.92566897918</v>
      </c>
      <c r="T39" s="11">
        <v>1009</v>
      </c>
      <c r="U39" s="68">
        <v>78898</v>
      </c>
      <c r="V39" s="11">
        <v>1146</v>
      </c>
      <c r="W39" s="15">
        <v>82273</v>
      </c>
      <c r="X39" s="11">
        <v>965</v>
      </c>
      <c r="Y39" s="15">
        <v>86787</v>
      </c>
      <c r="Z39" s="24">
        <v>1239</v>
      </c>
      <c r="AA39" s="28">
        <v>90206</v>
      </c>
      <c r="AB39" s="11">
        <v>1232</v>
      </c>
      <c r="AC39" s="16">
        <v>92348</v>
      </c>
      <c r="AD39" s="18">
        <v>858</v>
      </c>
      <c r="AE39" s="17">
        <v>97835</v>
      </c>
      <c r="AF39" s="23">
        <v>1077</v>
      </c>
      <c r="AG39" s="42">
        <v>102975</v>
      </c>
      <c r="AH39" s="42">
        <v>1274</v>
      </c>
      <c r="AI39" s="16">
        <v>108276</v>
      </c>
      <c r="AJ39" s="42">
        <v>1204</v>
      </c>
      <c r="AK39" s="16">
        <v>112055</v>
      </c>
      <c r="AL39" s="42">
        <v>1247</v>
      </c>
      <c r="AM39" s="16">
        <v>118375</v>
      </c>
      <c r="AN39" s="42">
        <v>1141</v>
      </c>
      <c r="AO39" s="16">
        <v>120854.9598108747</v>
      </c>
      <c r="AP39" s="42">
        <v>423</v>
      </c>
      <c r="AQ39" s="16">
        <v>120881.14314115308</v>
      </c>
      <c r="AR39" s="42">
        <v>503</v>
      </c>
      <c r="AS39" s="16">
        <v>127074.88256227758</v>
      </c>
      <c r="AT39" s="23">
        <v>281</v>
      </c>
      <c r="AU39" s="16">
        <v>132028.25107604018</v>
      </c>
      <c r="AV39" s="42">
        <v>697</v>
      </c>
      <c r="AW39" s="194">
        <v>133618.50319488818</v>
      </c>
      <c r="AX39" s="42">
        <v>626</v>
      </c>
      <c r="AY39" s="181">
        <v>139611.68162083937</v>
      </c>
      <c r="AZ39" s="42">
        <v>691</v>
      </c>
      <c r="BA39" s="15">
        <v>138754.89120370371</v>
      </c>
      <c r="BB39" s="28">
        <v>864</v>
      </c>
      <c r="BC39" s="32">
        <v>138864.95411764705</v>
      </c>
      <c r="BD39" s="28">
        <v>850</v>
      </c>
      <c r="BE39" s="32">
        <v>141656.14087759814</v>
      </c>
      <c r="BF39" s="28">
        <v>866</v>
      </c>
      <c r="BG39" s="32">
        <v>143547.89731285989</v>
      </c>
      <c r="BH39" s="28">
        <v>1042</v>
      </c>
      <c r="BI39" s="68">
        <v>65996</v>
      </c>
      <c r="BJ39" s="11">
        <v>67</v>
      </c>
      <c r="BK39" s="19"/>
      <c r="BL39" s="21"/>
      <c r="BM39" s="35"/>
      <c r="BN39" s="20"/>
      <c r="BO39" s="51"/>
      <c r="BP39" s="21"/>
      <c r="BQ39" s="16">
        <v>72689</v>
      </c>
      <c r="BR39" s="17">
        <v>76</v>
      </c>
      <c r="BS39" s="40"/>
      <c r="BT39" s="45"/>
      <c r="BU39" s="264"/>
      <c r="BV39" s="265"/>
      <c r="BW39" s="40"/>
      <c r="BX39" s="44"/>
      <c r="BY39" s="40"/>
      <c r="BZ39" s="44"/>
      <c r="CA39" s="40"/>
      <c r="CB39" s="44"/>
      <c r="CC39" s="40">
        <v>110111.1619047619</v>
      </c>
      <c r="CD39" s="44">
        <v>315</v>
      </c>
      <c r="CE39" s="40">
        <v>112791.46394984327</v>
      </c>
      <c r="CF39" s="44">
        <v>319</v>
      </c>
      <c r="CG39" s="16"/>
      <c r="CH39" s="23"/>
      <c r="CI39" s="16">
        <v>102486.42608695652</v>
      </c>
      <c r="CJ39" s="42">
        <v>230</v>
      </c>
      <c r="CK39" s="181">
        <v>105062.49344978166</v>
      </c>
      <c r="CL39" s="42">
        <v>229</v>
      </c>
      <c r="CM39" s="42">
        <v>109626.31515151515</v>
      </c>
      <c r="CN39" s="42">
        <v>330</v>
      </c>
      <c r="CO39" s="15">
        <v>110558.75732217573</v>
      </c>
      <c r="CP39" s="28">
        <v>239</v>
      </c>
      <c r="CQ39" s="32">
        <v>100718.17061611374</v>
      </c>
      <c r="CR39" s="28">
        <v>211</v>
      </c>
      <c r="CS39" s="32">
        <v>104729.94152046784</v>
      </c>
      <c r="CT39" s="28">
        <v>171</v>
      </c>
      <c r="CU39" s="32">
        <v>106871.47126436782</v>
      </c>
      <c r="CV39" s="28">
        <v>174</v>
      </c>
      <c r="CW39" s="68">
        <v>51921</v>
      </c>
      <c r="CX39" s="11">
        <v>13</v>
      </c>
      <c r="CY39" s="19"/>
      <c r="CZ39" s="21"/>
      <c r="DA39" s="19"/>
      <c r="DB39" s="43"/>
      <c r="DC39" s="51"/>
      <c r="DD39" s="21"/>
      <c r="DE39" s="19"/>
      <c r="DF39" s="20"/>
      <c r="DG39" s="46"/>
      <c r="DH39" s="45"/>
      <c r="DI39" s="289"/>
      <c r="DJ39" s="265"/>
      <c r="DK39" s="290"/>
      <c r="DL39" s="44"/>
      <c r="DM39" s="290"/>
      <c r="DN39" s="44"/>
      <c r="DO39" s="290"/>
      <c r="DP39" s="44"/>
      <c r="DQ39" s="40">
        <v>81226</v>
      </c>
      <c r="DR39" s="44">
        <v>85</v>
      </c>
      <c r="DS39" s="40">
        <v>81147</v>
      </c>
      <c r="DT39" s="44">
        <v>73</v>
      </c>
      <c r="DU39" s="16">
        <v>96215.670886075954</v>
      </c>
      <c r="DV39" s="23">
        <v>79</v>
      </c>
      <c r="DW39" s="16">
        <v>102612.11764705883</v>
      </c>
      <c r="DX39" s="42">
        <v>85</v>
      </c>
      <c r="DY39" s="181">
        <v>94037.261363636368</v>
      </c>
      <c r="DZ39" s="42">
        <v>88</v>
      </c>
      <c r="EA39" s="181"/>
      <c r="EB39" s="42"/>
      <c r="EC39" s="15"/>
      <c r="ED39" s="28"/>
      <c r="EE39" s="32">
        <v>0</v>
      </c>
      <c r="EF39" s="28">
        <v>0</v>
      </c>
      <c r="EG39" s="32">
        <v>0</v>
      </c>
      <c r="EH39" s="28">
        <v>0</v>
      </c>
      <c r="EI39" s="32">
        <v>90352</v>
      </c>
      <c r="EJ39" s="28">
        <v>9</v>
      </c>
      <c r="EK39" s="69"/>
      <c r="EL39" s="21"/>
      <c r="EM39" s="19"/>
      <c r="EN39" s="21"/>
      <c r="EO39" s="35"/>
      <c r="EP39" s="20"/>
      <c r="EQ39" s="51"/>
      <c r="ER39" s="21"/>
      <c r="ES39" s="19"/>
      <c r="ET39" s="20"/>
      <c r="EU39" s="46"/>
      <c r="EV39" s="45"/>
      <c r="EW39" s="289"/>
      <c r="EX39" s="265"/>
      <c r="EY39" s="290"/>
      <c r="EZ39" s="44"/>
      <c r="FA39" s="290"/>
      <c r="FB39" s="44"/>
      <c r="FC39" s="290"/>
      <c r="FD39" s="288"/>
      <c r="FF39" s="288"/>
      <c r="FH39" s="44"/>
      <c r="FI39" s="16"/>
      <c r="FJ39" s="42"/>
      <c r="FK39" s="16">
        <v>98732.037735849051</v>
      </c>
      <c r="FL39" s="42">
        <v>106</v>
      </c>
      <c r="FM39" s="181"/>
      <c r="FN39" s="42">
        <v>0</v>
      </c>
      <c r="FO39" s="16"/>
      <c r="FP39" s="42"/>
      <c r="FQ39" s="16"/>
      <c r="FR39" s="28"/>
      <c r="FS39" s="181">
        <v>0</v>
      </c>
      <c r="FT39" s="28">
        <v>0</v>
      </c>
      <c r="FU39" s="181">
        <v>0</v>
      </c>
      <c r="FV39" s="28">
        <v>0</v>
      </c>
      <c r="FW39" s="32">
        <v>0</v>
      </c>
      <c r="FX39" s="28">
        <v>0</v>
      </c>
      <c r="FY39" s="68"/>
      <c r="FZ39" s="11"/>
      <c r="GA39" s="19"/>
      <c r="GB39" s="21"/>
      <c r="GC39" s="35"/>
      <c r="GD39" s="20"/>
      <c r="GE39" s="51"/>
      <c r="GF39" s="21"/>
      <c r="GG39" s="19"/>
      <c r="GH39" s="20"/>
      <c r="GI39" s="46"/>
      <c r="GJ39" s="44"/>
      <c r="GK39" s="289"/>
      <c r="GL39" s="265"/>
      <c r="GM39" s="290"/>
      <c r="GN39" s="44"/>
      <c r="GO39" s="290"/>
      <c r="GP39" s="44"/>
      <c r="GQ39" s="290"/>
      <c r="GR39" s="44"/>
      <c r="GS39" s="290"/>
      <c r="GT39" s="44"/>
      <c r="GU39" s="290"/>
      <c r="GV39" s="44"/>
      <c r="GW39" s="16"/>
      <c r="GX39" s="23"/>
      <c r="GY39" s="16"/>
      <c r="GZ39" s="42"/>
      <c r="HA39" s="181"/>
      <c r="HB39" s="42"/>
      <c r="HC39" s="181"/>
      <c r="HD39" s="42"/>
      <c r="HE39" s="15"/>
      <c r="HF39" s="28"/>
      <c r="HG39" s="32">
        <v>0</v>
      </c>
      <c r="HH39" s="28">
        <v>0</v>
      </c>
      <c r="HI39" s="32">
        <v>0</v>
      </c>
      <c r="HJ39" s="28">
        <v>0</v>
      </c>
      <c r="HK39" s="32">
        <v>0</v>
      </c>
      <c r="HL39" s="28">
        <v>0</v>
      </c>
      <c r="HM39" s="69">
        <v>0</v>
      </c>
      <c r="HN39" s="51">
        <v>0</v>
      </c>
      <c r="HO39" s="19">
        <v>0</v>
      </c>
      <c r="HP39" s="20">
        <v>0</v>
      </c>
      <c r="HQ39" s="35">
        <v>0</v>
      </c>
      <c r="HR39" s="20">
        <v>0</v>
      </c>
      <c r="HS39" s="35">
        <v>0</v>
      </c>
      <c r="HT39" s="20">
        <v>0</v>
      </c>
      <c r="HU39" s="35">
        <v>0</v>
      </c>
      <c r="HV39" s="20">
        <v>0</v>
      </c>
      <c r="HW39" s="35">
        <v>0</v>
      </c>
      <c r="HX39" s="20">
        <v>0</v>
      </c>
      <c r="HY39" s="35">
        <v>0</v>
      </c>
      <c r="HZ39" s="20">
        <v>0</v>
      </c>
      <c r="IA39" s="35">
        <v>0</v>
      </c>
      <c r="IB39" s="20">
        <v>0</v>
      </c>
      <c r="IC39" s="35">
        <v>0</v>
      </c>
      <c r="ID39" s="20">
        <v>0</v>
      </c>
      <c r="IE39" s="35">
        <v>0</v>
      </c>
      <c r="IF39" s="20">
        <v>0</v>
      </c>
      <c r="IG39" s="35"/>
      <c r="IH39" s="288"/>
      <c r="IJ39" s="43"/>
      <c r="IK39" s="15"/>
      <c r="IL39" s="24"/>
      <c r="IM39" s="15"/>
      <c r="IN39" s="28"/>
      <c r="IO39" s="15"/>
      <c r="IP39" s="28"/>
      <c r="IQ39" s="15"/>
      <c r="IR39" s="28"/>
      <c r="IS39" s="15"/>
      <c r="IT39" s="28"/>
      <c r="IU39" s="15">
        <v>0</v>
      </c>
      <c r="IV39" s="28">
        <v>0</v>
      </c>
      <c r="IW39" s="15">
        <v>0</v>
      </c>
      <c r="IX39" s="28">
        <v>0</v>
      </c>
      <c r="IY39" s="15">
        <v>0</v>
      </c>
      <c r="IZ39" s="28">
        <v>0</v>
      </c>
      <c r="JA39" s="32"/>
    </row>
    <row r="40" spans="1:261">
      <c r="A40" s="261">
        <v>37</v>
      </c>
      <c r="B40" s="345">
        <v>25</v>
      </c>
      <c r="C40" s="21" t="s">
        <v>68</v>
      </c>
      <c r="D40" s="11" t="s">
        <v>78</v>
      </c>
      <c r="E40" s="11">
        <v>65478.114919354841</v>
      </c>
      <c r="F40" s="11">
        <v>496</v>
      </c>
      <c r="G40" s="32">
        <v>64138.437037037038</v>
      </c>
      <c r="H40" s="11">
        <v>405</v>
      </c>
      <c r="I40" s="32">
        <v>64640.743326488708</v>
      </c>
      <c r="J40" s="11">
        <v>487</v>
      </c>
      <c r="K40" s="32"/>
      <c r="L40" s="11"/>
      <c r="M40" s="32"/>
      <c r="N40" s="11"/>
      <c r="O40" s="32">
        <v>64976.223938223935</v>
      </c>
      <c r="P40" s="11">
        <v>518</v>
      </c>
      <c r="Q40" s="32"/>
      <c r="R40" s="11"/>
      <c r="S40" s="32">
        <v>69854.25675675676</v>
      </c>
      <c r="T40" s="11">
        <v>444</v>
      </c>
      <c r="U40" s="68">
        <v>47510</v>
      </c>
      <c r="V40" s="11">
        <v>186</v>
      </c>
      <c r="W40" s="15">
        <v>48241</v>
      </c>
      <c r="X40" s="11">
        <v>160</v>
      </c>
      <c r="Y40" s="15">
        <v>51077</v>
      </c>
      <c r="Z40" s="24">
        <v>225</v>
      </c>
      <c r="AA40" s="28">
        <v>51843</v>
      </c>
      <c r="AB40" s="11">
        <v>231</v>
      </c>
      <c r="AC40" s="16">
        <v>55384</v>
      </c>
      <c r="AD40" s="18">
        <v>376</v>
      </c>
      <c r="AE40" s="17">
        <v>56049</v>
      </c>
      <c r="AF40" s="23">
        <v>232</v>
      </c>
      <c r="AG40" s="42">
        <v>59962</v>
      </c>
      <c r="AH40" s="42">
        <v>271</v>
      </c>
      <c r="AI40" s="16">
        <v>64034</v>
      </c>
      <c r="AJ40" s="42">
        <v>189</v>
      </c>
      <c r="AK40" s="16">
        <v>66316</v>
      </c>
      <c r="AL40" s="42">
        <v>215</v>
      </c>
      <c r="AM40" s="16">
        <v>72055</v>
      </c>
      <c r="AN40" s="288">
        <v>223</v>
      </c>
      <c r="AO40" s="263">
        <v>64802</v>
      </c>
      <c r="AP40" s="47">
        <v>56</v>
      </c>
      <c r="AQ40" s="16">
        <v>73352.748427672952</v>
      </c>
      <c r="AR40" s="42">
        <v>159</v>
      </c>
      <c r="AS40" s="16">
        <v>61826.576923076922</v>
      </c>
      <c r="AT40" s="23">
        <v>52</v>
      </c>
      <c r="AU40" s="16">
        <v>70919.789719626162</v>
      </c>
      <c r="AV40" s="42">
        <v>214</v>
      </c>
      <c r="AW40" s="194">
        <v>70030.876146788985</v>
      </c>
      <c r="AX40" s="42">
        <v>218</v>
      </c>
      <c r="AY40" s="181">
        <v>71349.960431654676</v>
      </c>
      <c r="AZ40" s="42">
        <v>278</v>
      </c>
      <c r="BA40" s="16">
        <v>73586.217665615142</v>
      </c>
      <c r="BB40" s="42">
        <v>317</v>
      </c>
      <c r="BC40" s="181">
        <v>75734.901408450707</v>
      </c>
      <c r="BD40" s="42">
        <v>284</v>
      </c>
      <c r="BE40" s="32">
        <v>75132.061797752802</v>
      </c>
      <c r="BF40" s="42">
        <v>178</v>
      </c>
      <c r="BG40" s="32">
        <v>74295.181434599159</v>
      </c>
      <c r="BH40" s="42">
        <v>237</v>
      </c>
      <c r="BI40" s="68">
        <v>43378</v>
      </c>
      <c r="BJ40" s="11">
        <v>16</v>
      </c>
      <c r="BK40" s="15">
        <v>44798</v>
      </c>
      <c r="BL40" s="11">
        <v>42</v>
      </c>
      <c r="BM40" s="32">
        <v>49573</v>
      </c>
      <c r="BN40" s="22">
        <v>12</v>
      </c>
      <c r="BO40" s="28">
        <v>45956</v>
      </c>
      <c r="BP40" s="11">
        <v>35</v>
      </c>
      <c r="BQ40" s="16">
        <v>44182</v>
      </c>
      <c r="BR40" s="17">
        <v>37</v>
      </c>
      <c r="BS40" s="40">
        <v>47403</v>
      </c>
      <c r="BT40" s="44">
        <v>30</v>
      </c>
      <c r="BU40" s="264">
        <v>47245</v>
      </c>
      <c r="BV40" s="265">
        <v>52</v>
      </c>
      <c r="BW40" s="40">
        <v>46713</v>
      </c>
      <c r="BX40" s="44">
        <v>89</v>
      </c>
      <c r="BY40" s="40">
        <v>46656</v>
      </c>
      <c r="BZ40" s="44">
        <v>92</v>
      </c>
      <c r="CA40" s="40">
        <v>51944</v>
      </c>
      <c r="CB40" s="44">
        <v>67</v>
      </c>
      <c r="CC40" s="40">
        <v>53802.754098360652</v>
      </c>
      <c r="CD40" s="44">
        <v>61</v>
      </c>
      <c r="CE40" s="40">
        <v>56493.043478260872</v>
      </c>
      <c r="CF40" s="44">
        <v>69</v>
      </c>
      <c r="CG40" s="16"/>
      <c r="CH40" s="23"/>
      <c r="CI40" s="16">
        <v>65879.428571428565</v>
      </c>
      <c r="CJ40" s="42">
        <v>63</v>
      </c>
      <c r="CK40" s="181">
        <v>67739.209677419349</v>
      </c>
      <c r="CL40" s="42">
        <v>62</v>
      </c>
      <c r="CM40" s="42"/>
      <c r="CN40" s="42"/>
      <c r="CO40" s="16">
        <v>70328.666666666672</v>
      </c>
      <c r="CP40" s="42">
        <v>63</v>
      </c>
      <c r="CQ40" s="181">
        <v>0</v>
      </c>
      <c r="CR40" s="42">
        <v>0</v>
      </c>
      <c r="CS40" s="181">
        <v>67741.706666666665</v>
      </c>
      <c r="CT40" s="42">
        <v>75</v>
      </c>
      <c r="CU40" s="32">
        <v>63418.760869565216</v>
      </c>
      <c r="CV40" s="42">
        <v>92</v>
      </c>
      <c r="CW40" s="68">
        <v>36970</v>
      </c>
      <c r="CX40" s="11">
        <v>155</v>
      </c>
      <c r="CY40" s="15">
        <v>37684</v>
      </c>
      <c r="CZ40" s="11">
        <v>263</v>
      </c>
      <c r="DA40" s="15">
        <v>38271</v>
      </c>
      <c r="DB40" s="24">
        <v>167</v>
      </c>
      <c r="DC40" s="28">
        <v>37503</v>
      </c>
      <c r="DD40" s="11">
        <v>220</v>
      </c>
      <c r="DE40" s="16">
        <v>44031</v>
      </c>
      <c r="DF40" s="18">
        <v>221</v>
      </c>
      <c r="DG40" s="46">
        <v>45861</v>
      </c>
      <c r="DH40" s="44">
        <v>233</v>
      </c>
      <c r="DI40" s="264">
        <v>46433</v>
      </c>
      <c r="DJ40" s="265">
        <v>191</v>
      </c>
      <c r="DK40" s="40">
        <v>48410</v>
      </c>
      <c r="DL40" s="44">
        <v>144</v>
      </c>
      <c r="DM40" s="40">
        <v>49027</v>
      </c>
      <c r="DN40" s="44">
        <v>188</v>
      </c>
      <c r="DO40" s="40">
        <v>52079</v>
      </c>
      <c r="DP40" s="44">
        <v>180</v>
      </c>
      <c r="DQ40" s="40">
        <v>53468</v>
      </c>
      <c r="DR40" s="44">
        <v>140</v>
      </c>
      <c r="DS40" s="40">
        <v>53776</v>
      </c>
      <c r="DT40" s="44">
        <v>192</v>
      </c>
      <c r="DU40" s="16">
        <v>49804.983050847455</v>
      </c>
      <c r="DV40" s="23">
        <v>59</v>
      </c>
      <c r="DW40" s="16">
        <v>52572.1</v>
      </c>
      <c r="DX40" s="42">
        <v>160</v>
      </c>
      <c r="DY40" s="181">
        <v>56089.401197604791</v>
      </c>
      <c r="DZ40" s="42">
        <v>167</v>
      </c>
      <c r="EA40" s="181">
        <v>58598.495327102806</v>
      </c>
      <c r="EB40" s="42">
        <v>107</v>
      </c>
      <c r="EC40" s="16">
        <v>55862.547826086957</v>
      </c>
      <c r="ED40" s="42">
        <v>115</v>
      </c>
      <c r="EE40" s="181">
        <v>58803.221311475412</v>
      </c>
      <c r="EF40" s="42">
        <v>122</v>
      </c>
      <c r="EG40" s="181">
        <v>56338.819148936171</v>
      </c>
      <c r="EH40" s="42">
        <v>94</v>
      </c>
      <c r="EI40" s="32">
        <v>57658.260416666664</v>
      </c>
      <c r="EJ40" s="42">
        <v>96</v>
      </c>
      <c r="EK40" s="68">
        <v>35228</v>
      </c>
      <c r="EL40" s="11">
        <v>92</v>
      </c>
      <c r="EM40" s="15">
        <v>34973</v>
      </c>
      <c r="EN40" s="11">
        <v>73</v>
      </c>
      <c r="EO40" s="32">
        <v>34048</v>
      </c>
      <c r="EP40" s="22">
        <v>85</v>
      </c>
      <c r="EQ40" s="28">
        <v>38887</v>
      </c>
      <c r="ER40" s="11">
        <v>73</v>
      </c>
      <c r="ES40" s="16">
        <v>35174</v>
      </c>
      <c r="ET40" s="18">
        <v>71</v>
      </c>
      <c r="EU40" s="46">
        <v>40645</v>
      </c>
      <c r="EV40" s="44">
        <v>86</v>
      </c>
      <c r="EW40" s="264">
        <v>42467</v>
      </c>
      <c r="EX40" s="265">
        <v>82</v>
      </c>
      <c r="EY40" s="40">
        <v>47871</v>
      </c>
      <c r="EZ40" s="44">
        <v>65</v>
      </c>
      <c r="FA40" s="40">
        <v>48198</v>
      </c>
      <c r="FB40" s="44">
        <v>142</v>
      </c>
      <c r="FC40" s="40">
        <v>45290</v>
      </c>
      <c r="FD40" s="288">
        <v>111</v>
      </c>
      <c r="FE40" s="40">
        <v>48509</v>
      </c>
      <c r="FF40" s="288">
        <v>63</v>
      </c>
      <c r="FG40" s="40">
        <v>50741</v>
      </c>
      <c r="FH40" s="44">
        <v>79</v>
      </c>
      <c r="FI40" s="16"/>
      <c r="FJ40" s="42"/>
      <c r="FK40" s="16">
        <v>46629.37142857143</v>
      </c>
      <c r="FL40" s="42">
        <v>35</v>
      </c>
      <c r="FM40" s="181">
        <v>52851.315789473687</v>
      </c>
      <c r="FN40" s="42">
        <v>57</v>
      </c>
      <c r="FO40" s="16"/>
      <c r="FP40" s="42"/>
      <c r="FQ40" s="16"/>
      <c r="FR40" s="42"/>
      <c r="FS40" s="181">
        <v>47642</v>
      </c>
      <c r="FT40" s="42">
        <v>12</v>
      </c>
      <c r="FU40" s="181">
        <v>48715</v>
      </c>
      <c r="FV40" s="42">
        <v>13</v>
      </c>
      <c r="FW40" s="32">
        <v>46954</v>
      </c>
      <c r="FX40" s="42">
        <v>13</v>
      </c>
      <c r="FY40" s="68">
        <v>32349</v>
      </c>
      <c r="FZ40" s="11">
        <v>17</v>
      </c>
      <c r="GA40" s="15">
        <v>30955</v>
      </c>
      <c r="GB40" s="11">
        <v>22</v>
      </c>
      <c r="GC40" s="32">
        <v>34070</v>
      </c>
      <c r="GD40" s="22">
        <v>44</v>
      </c>
      <c r="GE40" s="28">
        <v>30285</v>
      </c>
      <c r="GF40" s="11">
        <v>34</v>
      </c>
      <c r="GG40" s="16">
        <v>36769</v>
      </c>
      <c r="GH40" s="18">
        <v>39</v>
      </c>
      <c r="GI40" s="46">
        <v>34590</v>
      </c>
      <c r="GJ40" s="44">
        <v>34</v>
      </c>
      <c r="GK40" s="264">
        <v>39266</v>
      </c>
      <c r="GL40" s="265">
        <v>53</v>
      </c>
      <c r="GM40" s="40">
        <v>37527</v>
      </c>
      <c r="GN40" s="44">
        <v>52</v>
      </c>
      <c r="GO40" s="40">
        <v>41147</v>
      </c>
      <c r="GP40" s="44">
        <v>69</v>
      </c>
      <c r="GQ40" s="40">
        <v>40904</v>
      </c>
      <c r="GR40" s="44">
        <v>65</v>
      </c>
      <c r="GS40" s="40"/>
      <c r="GT40" s="44"/>
      <c r="GU40" s="40">
        <v>48230.633333333331</v>
      </c>
      <c r="GV40" s="44">
        <v>30</v>
      </c>
      <c r="GW40" s="16"/>
      <c r="GX40" s="23"/>
      <c r="GY40" s="16">
        <v>41844</v>
      </c>
      <c r="GZ40" s="42">
        <v>8</v>
      </c>
      <c r="HA40" s="181"/>
      <c r="HB40" s="42"/>
      <c r="HC40" s="181"/>
      <c r="HD40" s="42"/>
      <c r="HE40" s="16"/>
      <c r="HF40" s="42"/>
      <c r="HG40" s="181">
        <v>0</v>
      </c>
      <c r="HH40" s="42">
        <v>0</v>
      </c>
      <c r="HI40" s="181">
        <v>0</v>
      </c>
      <c r="HJ40" s="42">
        <v>0</v>
      </c>
      <c r="HK40" s="32">
        <v>0</v>
      </c>
      <c r="HL40" s="42">
        <v>0</v>
      </c>
      <c r="HM40" s="68">
        <v>39605</v>
      </c>
      <c r="HN40" s="11">
        <v>7</v>
      </c>
      <c r="HO40" s="16">
        <v>33734</v>
      </c>
      <c r="HP40" s="22">
        <v>10</v>
      </c>
      <c r="HQ40" s="32">
        <v>36893</v>
      </c>
      <c r="HR40" s="22">
        <v>33</v>
      </c>
      <c r="HS40" s="32">
        <v>36333</v>
      </c>
      <c r="HT40" s="22">
        <v>19</v>
      </c>
      <c r="HU40" s="181">
        <v>38413</v>
      </c>
      <c r="HV40" s="18">
        <v>22</v>
      </c>
      <c r="HW40" s="185">
        <v>39252</v>
      </c>
      <c r="HX40" s="177">
        <v>48</v>
      </c>
      <c r="HY40" s="185">
        <v>40704</v>
      </c>
      <c r="HZ40" s="177">
        <v>12</v>
      </c>
      <c r="IA40" s="185">
        <v>37741</v>
      </c>
      <c r="IB40" s="291">
        <v>18</v>
      </c>
      <c r="IC40" s="185">
        <v>41033</v>
      </c>
      <c r="ID40" s="291">
        <v>8</v>
      </c>
      <c r="IE40" s="185">
        <v>35775</v>
      </c>
      <c r="IF40" s="291">
        <v>13</v>
      </c>
      <c r="IG40" s="185"/>
      <c r="IH40" s="288"/>
      <c r="II40" s="165">
        <v>43211</v>
      </c>
      <c r="IJ40" s="45">
        <v>7</v>
      </c>
      <c r="IK40" s="15"/>
      <c r="IL40" s="24"/>
      <c r="IM40" s="16"/>
      <c r="IN40" s="42"/>
      <c r="IO40" s="16"/>
      <c r="IP40" s="42"/>
      <c r="IQ40" s="16"/>
      <c r="IR40" s="42"/>
      <c r="IS40" s="16"/>
      <c r="IT40" s="42"/>
      <c r="IU40" s="16">
        <v>0</v>
      </c>
      <c r="IV40" s="42">
        <v>0</v>
      </c>
      <c r="IW40" s="16">
        <v>0</v>
      </c>
      <c r="IX40" s="42">
        <v>0</v>
      </c>
      <c r="IY40" s="16">
        <v>0</v>
      </c>
      <c r="IZ40" s="42">
        <v>0</v>
      </c>
      <c r="JA40" s="32"/>
    </row>
    <row r="41" spans="1:261">
      <c r="A41" s="219">
        <v>38</v>
      </c>
      <c r="B41" s="345">
        <v>26</v>
      </c>
      <c r="C41" s="344" t="s">
        <v>70</v>
      </c>
      <c r="D41" s="33" t="s">
        <v>71</v>
      </c>
      <c r="E41" s="33">
        <v>76839.333832335324</v>
      </c>
      <c r="F41" s="33">
        <v>668</v>
      </c>
      <c r="G41" s="26">
        <v>76427.092814371252</v>
      </c>
      <c r="H41" s="33">
        <v>668</v>
      </c>
      <c r="I41" s="26">
        <v>76736.826086956527</v>
      </c>
      <c r="J41" s="33">
        <v>759</v>
      </c>
      <c r="K41" s="26"/>
      <c r="L41" s="33"/>
      <c r="M41" s="26"/>
      <c r="N41" s="33"/>
      <c r="O41" s="26">
        <v>75099.372727272726</v>
      </c>
      <c r="P41" s="33">
        <v>880</v>
      </c>
      <c r="Q41" s="26"/>
      <c r="R41" s="33"/>
      <c r="S41" s="26">
        <v>91393.610894941638</v>
      </c>
      <c r="T41" s="33">
        <v>514</v>
      </c>
      <c r="U41" s="67">
        <v>41024</v>
      </c>
      <c r="V41" s="33">
        <v>323</v>
      </c>
      <c r="W41" s="38">
        <v>42872</v>
      </c>
      <c r="X41" s="33">
        <v>318</v>
      </c>
      <c r="Y41" s="38">
        <v>47967</v>
      </c>
      <c r="Z41" s="39">
        <v>494</v>
      </c>
      <c r="AA41" s="33">
        <v>49298</v>
      </c>
      <c r="AB41" s="33">
        <v>437</v>
      </c>
      <c r="AC41" s="62">
        <v>57756</v>
      </c>
      <c r="AD41" s="63">
        <v>355</v>
      </c>
      <c r="AE41" s="25">
        <v>60550</v>
      </c>
      <c r="AF41" s="64">
        <v>297</v>
      </c>
      <c r="AG41" s="65">
        <v>59957</v>
      </c>
      <c r="AH41" s="65">
        <v>200</v>
      </c>
      <c r="AI41" s="62">
        <v>66442</v>
      </c>
      <c r="AJ41" s="65">
        <v>243</v>
      </c>
      <c r="AK41" s="62">
        <v>66579</v>
      </c>
      <c r="AL41" s="65">
        <v>263</v>
      </c>
      <c r="AM41" s="62">
        <v>73599</v>
      </c>
      <c r="AN41" s="65">
        <v>337</v>
      </c>
      <c r="AO41" s="62">
        <v>76503.526315789481</v>
      </c>
      <c r="AP41" s="65">
        <v>57</v>
      </c>
      <c r="AQ41" s="62">
        <v>71904.875</v>
      </c>
      <c r="AR41" s="65">
        <v>120</v>
      </c>
      <c r="AS41" s="62">
        <v>66835.155172413797</v>
      </c>
      <c r="AT41" s="292">
        <v>58</v>
      </c>
      <c r="AU41" s="293">
        <v>78322.844444444447</v>
      </c>
      <c r="AV41" s="294">
        <v>180</v>
      </c>
      <c r="AW41" s="195">
        <v>82770.50446428571</v>
      </c>
      <c r="AX41" s="294">
        <v>224</v>
      </c>
      <c r="AY41" s="278">
        <v>79486.768181818188</v>
      </c>
      <c r="AZ41" s="294">
        <v>220</v>
      </c>
      <c r="BA41" s="62">
        <v>88794.194871794869</v>
      </c>
      <c r="BB41" s="65">
        <v>195</v>
      </c>
      <c r="BC41" s="25">
        <v>88157.771428571432</v>
      </c>
      <c r="BD41" s="65">
        <v>210</v>
      </c>
      <c r="BE41" s="26">
        <v>86925.188340807174</v>
      </c>
      <c r="BF41" s="65">
        <v>223</v>
      </c>
      <c r="BG41" s="26">
        <v>88945.784375000003</v>
      </c>
      <c r="BH41" s="65">
        <v>320</v>
      </c>
      <c r="BI41" s="295">
        <v>37185</v>
      </c>
      <c r="BJ41" s="33">
        <v>67</v>
      </c>
      <c r="BK41" s="38">
        <v>44088</v>
      </c>
      <c r="BL41" s="33">
        <v>21</v>
      </c>
      <c r="BM41" s="26">
        <v>60133</v>
      </c>
      <c r="BN41" s="34">
        <v>39</v>
      </c>
      <c r="BO41" s="33">
        <v>67641</v>
      </c>
      <c r="BP41" s="33">
        <v>34</v>
      </c>
      <c r="BQ41" s="62">
        <v>52961</v>
      </c>
      <c r="BR41" s="65">
        <v>35</v>
      </c>
      <c r="BS41" s="66">
        <v>47236</v>
      </c>
      <c r="BT41" s="50">
        <v>41</v>
      </c>
      <c r="BU41" s="66">
        <v>52982</v>
      </c>
      <c r="BV41" s="279">
        <v>82</v>
      </c>
      <c r="BW41" s="66">
        <v>53768</v>
      </c>
      <c r="BX41" s="50">
        <v>95</v>
      </c>
      <c r="BY41" s="66">
        <v>54018</v>
      </c>
      <c r="BZ41" s="50">
        <v>108</v>
      </c>
      <c r="CA41" s="66">
        <v>52061</v>
      </c>
      <c r="CB41" s="50">
        <v>136</v>
      </c>
      <c r="CC41" s="66">
        <v>57631.012658227846</v>
      </c>
      <c r="CD41" s="50">
        <v>79</v>
      </c>
      <c r="CE41" s="66">
        <v>68208.783783783787</v>
      </c>
      <c r="CF41" s="50">
        <v>37</v>
      </c>
      <c r="CG41" s="62">
        <v>101046</v>
      </c>
      <c r="CH41" s="292">
        <v>25</v>
      </c>
      <c r="CI41" s="293">
        <v>78858.076923076922</v>
      </c>
      <c r="CJ41" s="294">
        <v>130</v>
      </c>
      <c r="CK41" s="278">
        <v>75641.981481481474</v>
      </c>
      <c r="CL41" s="294">
        <v>108</v>
      </c>
      <c r="CM41" s="294">
        <v>79763.953333333338</v>
      </c>
      <c r="CN41" s="294">
        <v>150</v>
      </c>
      <c r="CO41" s="62">
        <v>80276.97872340426</v>
      </c>
      <c r="CP41" s="65">
        <v>141</v>
      </c>
      <c r="CQ41" s="25">
        <v>85366.991803278695</v>
      </c>
      <c r="CR41" s="65">
        <v>122</v>
      </c>
      <c r="CS41" s="25">
        <v>82965.448275862072</v>
      </c>
      <c r="CT41" s="65">
        <v>116</v>
      </c>
      <c r="CU41" s="26">
        <v>86156.629629629635</v>
      </c>
      <c r="CV41" s="65">
        <v>81</v>
      </c>
      <c r="CW41" s="296">
        <v>45072</v>
      </c>
      <c r="CX41" s="33">
        <v>90</v>
      </c>
      <c r="CY41" s="38">
        <v>42377</v>
      </c>
      <c r="CZ41" s="33">
        <v>93</v>
      </c>
      <c r="DA41" s="38">
        <v>45362</v>
      </c>
      <c r="DB41" s="39">
        <v>93</v>
      </c>
      <c r="DC41" s="33">
        <v>46939</v>
      </c>
      <c r="DD41" s="33">
        <v>144</v>
      </c>
      <c r="DE41" s="62">
        <v>45470</v>
      </c>
      <c r="DF41" s="63">
        <v>153</v>
      </c>
      <c r="DG41" s="37">
        <v>50248</v>
      </c>
      <c r="DH41" s="50">
        <v>180</v>
      </c>
      <c r="DI41" s="66">
        <v>50865</v>
      </c>
      <c r="DJ41" s="279">
        <v>176</v>
      </c>
      <c r="DK41" s="66">
        <v>55817</v>
      </c>
      <c r="DL41" s="50">
        <v>166</v>
      </c>
      <c r="DM41" s="66">
        <v>55549</v>
      </c>
      <c r="DN41" s="50">
        <v>176</v>
      </c>
      <c r="DO41" s="66">
        <v>58050</v>
      </c>
      <c r="DP41" s="50">
        <v>193</v>
      </c>
      <c r="DQ41" s="66">
        <v>58284</v>
      </c>
      <c r="DR41" s="50">
        <v>180</v>
      </c>
      <c r="DS41" s="66">
        <v>59826</v>
      </c>
      <c r="DT41" s="50">
        <v>243</v>
      </c>
      <c r="DU41" s="62">
        <v>61462.776699029127</v>
      </c>
      <c r="DV41" s="64">
        <v>103</v>
      </c>
      <c r="DW41" s="62">
        <v>63703.764285714286</v>
      </c>
      <c r="DX41" s="65">
        <v>140</v>
      </c>
      <c r="DY41" s="25">
        <v>67246.169230769228</v>
      </c>
      <c r="DZ41" s="65">
        <v>130</v>
      </c>
      <c r="EA41" s="25">
        <v>64090.402366863906</v>
      </c>
      <c r="EB41" s="65">
        <v>169</v>
      </c>
      <c r="EC41" s="62">
        <v>68798.273255813954</v>
      </c>
      <c r="ED41" s="65">
        <v>172</v>
      </c>
      <c r="EE41" s="25">
        <v>72795.251396648047</v>
      </c>
      <c r="EF41" s="65">
        <v>179</v>
      </c>
      <c r="EG41" s="25">
        <v>73859.456521739135</v>
      </c>
      <c r="EH41" s="65">
        <v>184</v>
      </c>
      <c r="EI41" s="26">
        <v>71263.984693877544</v>
      </c>
      <c r="EJ41" s="65">
        <v>196</v>
      </c>
      <c r="EK41" s="67">
        <v>49968</v>
      </c>
      <c r="EL41" s="33">
        <v>32</v>
      </c>
      <c r="EM41" s="38">
        <v>43011</v>
      </c>
      <c r="EN41" s="33">
        <v>90</v>
      </c>
      <c r="EO41" s="26">
        <v>45204</v>
      </c>
      <c r="EP41" s="34">
        <v>46</v>
      </c>
      <c r="EQ41" s="33">
        <v>47283</v>
      </c>
      <c r="ER41" s="33">
        <v>70</v>
      </c>
      <c r="ES41" s="62">
        <v>42056</v>
      </c>
      <c r="ET41" s="63">
        <v>45</v>
      </c>
      <c r="EU41" s="36">
        <v>52923</v>
      </c>
      <c r="EV41" s="50">
        <v>75</v>
      </c>
      <c r="EW41" s="66">
        <v>48021</v>
      </c>
      <c r="EX41" s="279">
        <v>48</v>
      </c>
      <c r="EY41" s="66">
        <v>60695</v>
      </c>
      <c r="EZ41" s="50">
        <v>29</v>
      </c>
      <c r="FA41" s="66">
        <v>54507</v>
      </c>
      <c r="FB41" s="50">
        <v>49</v>
      </c>
      <c r="FC41" s="66">
        <v>51461</v>
      </c>
      <c r="FD41" s="297">
        <v>37</v>
      </c>
      <c r="FE41" s="66">
        <v>64463</v>
      </c>
      <c r="FF41" s="297">
        <v>29</v>
      </c>
      <c r="FG41" s="66">
        <v>59924</v>
      </c>
      <c r="FH41" s="50">
        <v>65</v>
      </c>
      <c r="FI41" s="62"/>
      <c r="FJ41" s="65"/>
      <c r="FK41" s="62">
        <v>60408.805194805194</v>
      </c>
      <c r="FL41" s="65">
        <v>77</v>
      </c>
      <c r="FM41" s="25"/>
      <c r="FN41" s="65"/>
      <c r="FO41" s="62">
        <v>57589</v>
      </c>
      <c r="FP41" s="65">
        <v>36</v>
      </c>
      <c r="FQ41" s="62">
        <v>61693.309523809527</v>
      </c>
      <c r="FR41" s="65">
        <v>84</v>
      </c>
      <c r="FS41" s="62">
        <v>61880.141025641024</v>
      </c>
      <c r="FT41" s="65">
        <v>78</v>
      </c>
      <c r="FU41" s="62">
        <v>63097.780821917811</v>
      </c>
      <c r="FV41" s="65">
        <v>73</v>
      </c>
      <c r="FW41" s="26">
        <v>64555.161290322583</v>
      </c>
      <c r="FX41" s="65">
        <v>62</v>
      </c>
      <c r="FY41" s="67">
        <v>31178</v>
      </c>
      <c r="FZ41" s="33">
        <v>7</v>
      </c>
      <c r="GA41" s="38">
        <v>43020</v>
      </c>
      <c r="GB41" s="33">
        <v>186</v>
      </c>
      <c r="GC41" s="26">
        <v>43635</v>
      </c>
      <c r="GD41" s="34">
        <v>22</v>
      </c>
      <c r="GE41" s="33">
        <v>38367</v>
      </c>
      <c r="GF41" s="33">
        <v>29</v>
      </c>
      <c r="GG41" s="62">
        <v>39815</v>
      </c>
      <c r="GH41" s="63">
        <v>6</v>
      </c>
      <c r="GI41" s="37">
        <v>44392</v>
      </c>
      <c r="GJ41" s="50">
        <v>47</v>
      </c>
      <c r="GK41" s="66">
        <v>47069</v>
      </c>
      <c r="GL41" s="279">
        <v>27</v>
      </c>
      <c r="GM41" s="66">
        <v>46540</v>
      </c>
      <c r="GN41" s="50">
        <v>24</v>
      </c>
      <c r="GO41" s="66">
        <v>55818</v>
      </c>
      <c r="GP41" s="50">
        <v>23</v>
      </c>
      <c r="GQ41" s="66">
        <v>56634</v>
      </c>
      <c r="GR41" s="50">
        <v>27</v>
      </c>
      <c r="GS41" s="66">
        <v>56349.191011235955</v>
      </c>
      <c r="GT41" s="50">
        <v>89</v>
      </c>
      <c r="GU41" s="66">
        <v>60498.382978723406</v>
      </c>
      <c r="GV41" s="50">
        <v>47</v>
      </c>
      <c r="GW41" s="62"/>
      <c r="GX41" s="64"/>
      <c r="GY41" s="62">
        <v>54961.388888888891</v>
      </c>
      <c r="GZ41" s="65">
        <v>36</v>
      </c>
      <c r="HA41" s="25">
        <v>65876.197183098586</v>
      </c>
      <c r="HB41" s="65">
        <v>71</v>
      </c>
      <c r="HC41" s="25">
        <v>61284</v>
      </c>
      <c r="HD41" s="65">
        <v>26</v>
      </c>
      <c r="HE41" s="62">
        <v>62379.571428571428</v>
      </c>
      <c r="HF41" s="65">
        <v>35</v>
      </c>
      <c r="HG41" s="25">
        <v>58327.555555555555</v>
      </c>
      <c r="HH41" s="65">
        <v>36</v>
      </c>
      <c r="HI41" s="25">
        <v>57728.305555555555</v>
      </c>
      <c r="HJ41" s="65">
        <v>36</v>
      </c>
      <c r="HK41" s="26">
        <v>64613.976190476191</v>
      </c>
      <c r="HL41" s="65">
        <v>42</v>
      </c>
      <c r="HM41" s="67">
        <v>38164</v>
      </c>
      <c r="HN41" s="33">
        <v>35</v>
      </c>
      <c r="HO41" s="62">
        <v>39303</v>
      </c>
      <c r="HP41" s="34">
        <v>12</v>
      </c>
      <c r="HQ41" s="26">
        <v>40846</v>
      </c>
      <c r="HR41" s="34">
        <v>21</v>
      </c>
      <c r="HS41" s="26">
        <v>39905</v>
      </c>
      <c r="HT41" s="34">
        <v>42</v>
      </c>
      <c r="HU41" s="25">
        <v>35641</v>
      </c>
      <c r="HV41" s="63">
        <v>10</v>
      </c>
      <c r="HW41" s="183">
        <v>45435</v>
      </c>
      <c r="HX41" s="178">
        <v>54</v>
      </c>
      <c r="HY41" s="183">
        <v>55252</v>
      </c>
      <c r="HZ41" s="178">
        <v>7</v>
      </c>
      <c r="IA41" s="183">
        <v>49913</v>
      </c>
      <c r="IB41" s="298">
        <v>11</v>
      </c>
      <c r="IC41" s="183">
        <v>49968</v>
      </c>
      <c r="ID41" s="298">
        <v>16</v>
      </c>
      <c r="IE41" s="183">
        <v>52441</v>
      </c>
      <c r="IF41" s="297">
        <v>16</v>
      </c>
      <c r="IG41" s="278">
        <v>49920</v>
      </c>
      <c r="IH41" s="297">
        <v>29</v>
      </c>
      <c r="II41" s="183">
        <v>51597.23684210526</v>
      </c>
      <c r="IJ41" s="49">
        <v>38</v>
      </c>
      <c r="IK41" s="38"/>
      <c r="IL41" s="39"/>
      <c r="IM41" s="62">
        <v>44281</v>
      </c>
      <c r="IN41" s="65">
        <v>12</v>
      </c>
      <c r="IO41" s="62"/>
      <c r="IP41" s="65"/>
      <c r="IQ41" s="62"/>
      <c r="IR41" s="65"/>
      <c r="IS41" s="62"/>
      <c r="IT41" s="65"/>
      <c r="IU41" s="62">
        <v>68160.65217391304</v>
      </c>
      <c r="IV41" s="65">
        <v>23</v>
      </c>
      <c r="IW41" s="62">
        <v>0</v>
      </c>
      <c r="IX41" s="65">
        <v>0</v>
      </c>
      <c r="IY41" s="62">
        <v>70998</v>
      </c>
      <c r="IZ41" s="65">
        <v>18</v>
      </c>
      <c r="JA41" s="26"/>
    </row>
    <row r="42" spans="1:261">
      <c r="B42" s="262"/>
      <c r="C42" s="11"/>
      <c r="D42" s="144" t="s">
        <v>100</v>
      </c>
      <c r="E42" s="144"/>
      <c r="F42" s="143">
        <f>F4+F10+F19+F31+F33+F35+F38+F39+F40+F41</f>
        <v>123843</v>
      </c>
      <c r="G42" s="143"/>
      <c r="H42" s="143">
        <f>H4+H10+H19+H31+H33+H35+H38+H39+H40+H41</f>
        <v>120548</v>
      </c>
      <c r="I42" s="143"/>
      <c r="J42" s="143">
        <f>J4+J10+J19+J31+J33+J35+J38+J39+J40+J41</f>
        <v>128740</v>
      </c>
      <c r="K42" s="143"/>
      <c r="L42" s="143"/>
      <c r="M42" s="143"/>
      <c r="N42" s="143"/>
      <c r="O42" s="143"/>
      <c r="P42" s="143">
        <f>P4+P10+P19+P31+P33+P35+P38+P39+P40+P41</f>
        <v>138033</v>
      </c>
      <c r="Q42" s="143"/>
      <c r="R42" s="143">
        <f>R4+R10+R19+R31+R33+R35+R38+R39+R40+R41</f>
        <v>0</v>
      </c>
      <c r="S42" s="143"/>
      <c r="T42" s="143">
        <f>T4+T10+T19+T31+T33+T35+T38+T39+T40+T41</f>
        <v>100750</v>
      </c>
      <c r="U42" s="68"/>
      <c r="V42" s="143">
        <f>V4+V10+V19+V31+V33+V35+V38+V39+V40+V41</f>
        <v>57588</v>
      </c>
      <c r="W42" s="11"/>
      <c r="X42" s="143">
        <f>X4+X10+X19+X31+X33+X35+X38+X39+X40+X41</f>
        <v>51954</v>
      </c>
      <c r="Y42" s="28"/>
      <c r="Z42" s="145">
        <f>Z4+Z10+Z19+Z31+Z33+Z35+Z38+Z39+Z40+Z41</f>
        <v>64940</v>
      </c>
      <c r="AA42" s="28"/>
      <c r="AB42" s="143">
        <f>AB4+AB10+AB19+AB31+AB33+AB35+AB38+AB39+AB40+AB41</f>
        <v>62576</v>
      </c>
      <c r="AC42" s="11"/>
      <c r="AD42" s="143">
        <f>AD4+AD10+AD19+AD31+AD33+AD35+AD38+AD39+AD40+AD41</f>
        <v>66454.5</v>
      </c>
      <c r="AE42" s="11"/>
      <c r="AF42" s="143">
        <f>AF4+AF10+AF19+AF31+AF33+AF35+AF38+AF39+AF40+AF41</f>
        <v>57823</v>
      </c>
      <c r="AG42" s="28"/>
      <c r="AH42" s="143">
        <f>AH4+AH10+AH19+AH31+AH33+AH35+AH38+AH39+AH40+AH41</f>
        <v>61244</v>
      </c>
      <c r="AI42" s="28"/>
      <c r="AJ42" s="143">
        <f>AJ4+AJ10+AJ19+AJ31+AJ33+AJ35+AJ38+AJ39+AJ40+AJ41</f>
        <v>61063</v>
      </c>
      <c r="AK42" s="28"/>
      <c r="AL42" s="143">
        <f>AL4+AL10+AL19+AL31+AL33+AL35+AL38+AL39+AL40+AL41</f>
        <v>63518</v>
      </c>
      <c r="AM42" s="28"/>
      <c r="AN42" s="143">
        <v>61806</v>
      </c>
      <c r="AO42" s="28"/>
      <c r="AP42" s="143">
        <v>13378</v>
      </c>
      <c r="AQ42" s="28"/>
      <c r="AR42" s="143">
        <f>AR4+AR10+AR19+AR31+AR33+AR35+AR38+AR39+AR40+AR41</f>
        <v>28747</v>
      </c>
      <c r="AS42" s="143"/>
      <c r="AT42" s="143">
        <f>AT4+AT10+AT19+AT31+AT33+AT35+AT38+AT39+AT40+AT41</f>
        <v>13602</v>
      </c>
      <c r="AU42" s="143"/>
      <c r="AV42" s="143">
        <f>AV4+AV10+AV19+AV31+AV33+AV35+AV38+AV39+AV40+AV41</f>
        <v>34774</v>
      </c>
      <c r="AW42" s="143"/>
      <c r="AX42" s="143">
        <f>AX4+AX10+AX19+AX31+AX33+AX35+AX38+AX39+AX40+AX41</f>
        <v>32953</v>
      </c>
      <c r="AY42" s="143"/>
      <c r="AZ42" s="143">
        <f>AZ4+AZ10+AZ19+AZ31+AZ33+AZ35+AZ38+AZ39+AZ40+AZ41</f>
        <v>35983</v>
      </c>
      <c r="BB42" s="143">
        <f>BB4+BB10+BB19+BB31+BB33+BB35+BB38+BB39+BB40+BB41</f>
        <v>41546</v>
      </c>
      <c r="BC42" s="143"/>
      <c r="BD42" s="143">
        <f>BD4+BD10+BD19+BD31+BD33+BD35+BD38+BD39+BD40+BD41</f>
        <v>41620</v>
      </c>
      <c r="BE42" s="143"/>
      <c r="BF42" s="143">
        <f>BF4+BF10+BF19+BF31+BF33+BF35+BF38+BF39+BF40+BF41</f>
        <v>40044</v>
      </c>
      <c r="BG42" s="143"/>
      <c r="BH42" s="143">
        <f>BH4+BH10+BH19+BH31+BH33+BH35+BH38+BH39+BH40+BH41</f>
        <v>47323</v>
      </c>
      <c r="BI42" s="11"/>
      <c r="BJ42" s="143">
        <f>BJ4+BJ10+BJ19+BJ31+BJ33+BJ35+BJ38+BJ39+BJ40+BJ41</f>
        <v>12520</v>
      </c>
      <c r="BK42" s="11"/>
      <c r="BL42" s="143">
        <f>BL4+BL10+BL19+BL31+BL33+BL35+BL38+BL39+BL40+BL41</f>
        <v>12792</v>
      </c>
      <c r="BM42" s="11"/>
      <c r="BN42" s="143">
        <f>BN4+BN10+BN19+BN31+BN33+BN35+BN38+BN39+BN40+BN41</f>
        <v>11023</v>
      </c>
      <c r="BO42" s="11"/>
      <c r="BP42" s="143">
        <f>BP4+BP10+BP19+BP31+BP33+BP35+BP38+BP39+BP40+BP41</f>
        <v>13188</v>
      </c>
      <c r="BQ42" s="11"/>
      <c r="BR42" s="143">
        <f>BR4+BR10+BR19+BR31+BR33+BR35+BR38+BR39+BR40+BR41</f>
        <v>18436</v>
      </c>
      <c r="BS42" s="11"/>
      <c r="BT42" s="143">
        <f>BT4+BT10+BT19+BT31+BT33+BT35+BT38+BT39+BT40+BT41</f>
        <v>17131</v>
      </c>
      <c r="BU42" s="11"/>
      <c r="BV42" s="143">
        <f>BV4+BV10+BV19+BV31+BV33+BV35+BV38+BV39+BV40+BV41</f>
        <v>19188</v>
      </c>
      <c r="BW42" s="28"/>
      <c r="BX42" s="143">
        <f>BX4+BX10+BX19+BX31+BX33+BX35+BX38+BX39+BX40+BX41</f>
        <v>21302</v>
      </c>
      <c r="BY42" s="28"/>
      <c r="BZ42" s="143">
        <f>BZ4+BZ10+BZ19+BZ31+BZ33+BZ35+BZ38+BZ39+BZ40+BZ41</f>
        <v>19431</v>
      </c>
      <c r="CA42" s="28"/>
      <c r="CB42" s="143">
        <f>CB4+CB10+CB19+CB31+CB33+CB35+CB38+CB39+CB40+CB41</f>
        <v>20650</v>
      </c>
      <c r="CC42" s="28"/>
      <c r="CD42" s="143">
        <f>CD4+CD10+CD19+CD31+CD33+CD35+CD38+CD39+CD40+CD41</f>
        <v>10203</v>
      </c>
      <c r="CE42" s="28"/>
      <c r="CF42" s="143">
        <f>CF4+CF10+CF19+CF31+CF33+CF35+CF38+CF39+CF40+CF41</f>
        <v>21679</v>
      </c>
      <c r="CG42" s="143"/>
      <c r="CH42" s="143">
        <f>CH4+CH10+CH19+CH31+CH33+CH35+CH38+CH39+CH40+CH41</f>
        <v>8872</v>
      </c>
      <c r="CI42" s="143"/>
      <c r="CJ42" s="143">
        <f>CJ4+CJ10+CJ19+CJ31+CJ33+CJ35+CJ38+CJ39+CJ40+CJ41</f>
        <v>22727</v>
      </c>
      <c r="CK42" s="143"/>
      <c r="CL42" s="143">
        <f>CL4+CL10+CL19+CL31+CL33+CL35+CL38+CL39+CL40+CL41</f>
        <v>22956</v>
      </c>
      <c r="CM42" s="143"/>
      <c r="CN42" s="143">
        <f>CN4+CN10+CN19+CN31+CN33+CN35+CN38+CN39+CN40+CN41</f>
        <v>25141</v>
      </c>
      <c r="CP42" s="143">
        <f>CP4+CP10+CP19+CP31+CP33+CP35+CP38+CP39+CP40+CP41</f>
        <v>23693</v>
      </c>
      <c r="CQ42" s="143"/>
      <c r="CR42" s="143">
        <f>CR4+CR10+CR19+CR31+CR33+CR35+CR38+CR39+CR40+CR41</f>
        <v>21708</v>
      </c>
      <c r="CS42" s="143"/>
      <c r="CT42" s="143">
        <f>CT4+CT10+CT19+CT31+CT33+CT35+CT38+CT39+CT40+CT41</f>
        <v>21387</v>
      </c>
      <c r="CU42" s="143"/>
      <c r="CV42" s="143">
        <f>CV4+CV10+CV19+CV31+CV33+CV35+CV38+CV39+CV40+CV41</f>
        <v>20766</v>
      </c>
      <c r="CW42" s="11"/>
      <c r="CX42" s="143">
        <f>CX4+CX10+CX19+CX31+CX33+CX35+CX38+CX39+CX40+CX41</f>
        <v>24549</v>
      </c>
      <c r="CY42" s="11"/>
      <c r="CZ42" s="143">
        <f>CZ4+CZ10+CZ19+CZ31+CZ33+CZ35+CZ38+CZ39+CZ40+CZ41</f>
        <v>29753</v>
      </c>
      <c r="DA42" s="11"/>
      <c r="DB42" s="143">
        <f>DB4+DB10+DB19+DB31+DB33+DB35+DB38+DB39+DB40+DB41</f>
        <v>27005</v>
      </c>
      <c r="DC42" s="11"/>
      <c r="DD42" s="143">
        <f>DD4+DD10+DD19+DD31+DD33+DD35+DD38+DD39+DD40+DD41</f>
        <v>30627</v>
      </c>
      <c r="DE42" s="11"/>
      <c r="DF42" s="143">
        <f>DF4+DF10+DF19+DF31+DF33+DF35+DF38+DF39+DF40+DF41</f>
        <v>31954</v>
      </c>
      <c r="DG42" s="11"/>
      <c r="DH42" s="143">
        <f>DH4+DH10+DH19+DH31+DH33+DH35+DH38+DH39+DH40+DH41</f>
        <v>34685</v>
      </c>
      <c r="DI42" s="11"/>
      <c r="DJ42" s="143">
        <f>DJ4+DJ10+DJ19+DJ31+DJ33+DJ35+DJ38+DJ39+DJ40+DJ41</f>
        <v>32081</v>
      </c>
      <c r="DK42" s="28"/>
      <c r="DL42" s="143">
        <f>DL4+DL10+DL19+DL31+DL33+DL35+DL38+DL39+DL40+DL41</f>
        <v>29609</v>
      </c>
      <c r="DM42" s="28"/>
      <c r="DN42" s="143">
        <f>DN4+DN10+DN19+DN31+DN33+DN35+DN38+DN39+DN40+DN41</f>
        <v>31685</v>
      </c>
      <c r="DO42" s="28"/>
      <c r="DP42" s="143">
        <f>DP4+DP10+DP19+DP31+DP33+DP35+DP38+DP39+DP40+DP41</f>
        <v>32031</v>
      </c>
      <c r="DQ42" s="28"/>
      <c r="DR42" s="143">
        <f>DR4+DR10+DR19+DR31+DR33+DR35+DR38+DR39+DR40+DR41</f>
        <v>16021</v>
      </c>
      <c r="DS42" s="28"/>
      <c r="DT42" s="143">
        <f>DT4+DT10+DT19+DT31+DT33+DT35+DT38+DT39+DT40+DT41</f>
        <v>31234</v>
      </c>
      <c r="DU42" s="143"/>
      <c r="DV42" s="143">
        <f>DV4+DV10+DV19+DV31+DV33+DV35+DV38+DV39+DV40+DV41</f>
        <v>17166</v>
      </c>
      <c r="DW42" s="143"/>
      <c r="DX42" s="143">
        <f>DX4+DX10+DX19+DX31+DX33+DX35+DX38+DX39+DX40+DX41</f>
        <v>31640</v>
      </c>
      <c r="DY42" s="143"/>
      <c r="DZ42" s="143">
        <f>DZ4+DZ10+DZ19+DZ31+DZ33+DZ35+DZ38+DZ39+DZ40+DZ41</f>
        <v>32810</v>
      </c>
      <c r="EA42" s="143"/>
      <c r="EB42" s="143">
        <f>EB4+EB10+EB19+EB31+EB33+EB35+EB38+EB39+EB40+EB41</f>
        <v>32851</v>
      </c>
      <c r="ED42" s="143">
        <f>ED4+ED10+ED19+ED31+ED33+ED35+ED38+ED39+ED40+ED41</f>
        <v>37382</v>
      </c>
      <c r="EE42" s="143"/>
      <c r="EF42" s="143">
        <f>EF4+EF10+EF19+EF31+EF33+EF35+EF38+EF39+EF40+EF41</f>
        <v>35088</v>
      </c>
      <c r="EG42" s="143"/>
      <c r="EH42" s="143">
        <f>EH4+EH10+EH19+EH31+EH33+EH35+EH38+EH39+EH40+EH41</f>
        <v>34444</v>
      </c>
      <c r="EI42" s="143"/>
      <c r="EJ42" s="143">
        <f>EJ4+EJ10+EJ19+EJ31+EJ33+EJ35+EJ38+EJ39+EJ40+EJ41</f>
        <v>35993</v>
      </c>
      <c r="EK42" s="11"/>
      <c r="EL42" s="143">
        <f>EL4+EL10+EL19+EL31+EL33+EL35+EL38+EL39+EL40+EL41</f>
        <v>14841</v>
      </c>
      <c r="EM42" s="11"/>
      <c r="EN42" s="143">
        <f>EN4+EN10+EN19+EN31+EN33+EN35+EN38+EN39+EN40+EN41</f>
        <v>16004</v>
      </c>
      <c r="EO42" s="11"/>
      <c r="EP42" s="143">
        <f>EP4+EP10+EP19+EP31+EP33+EP35+EP38+EP39+EP40+EP41</f>
        <v>15721</v>
      </c>
      <c r="EQ42" s="11"/>
      <c r="ER42" s="143">
        <f>ER4+ER10+ER19+ER31+ER33+ER35+ER38+ER39+ER40+ER41</f>
        <v>16679</v>
      </c>
      <c r="ES42" s="11"/>
      <c r="ET42" s="143">
        <f>ET4+ET10+ET19+ET31+ET33+ET35+ET38+ET39+ET40+ET41</f>
        <v>16498</v>
      </c>
      <c r="EU42" s="11"/>
      <c r="EV42" s="143">
        <f>EV4+EV10+EV19+EV31+EV33+EV35+EV38+EV39+EV40+EV41</f>
        <v>17840</v>
      </c>
      <c r="EW42" s="11"/>
      <c r="EX42" s="143">
        <f>EX4+EX10+EX19+EX31+EX33+EX35+EX38+EX39+EX40+EX41</f>
        <v>19238</v>
      </c>
      <c r="EY42" s="28"/>
      <c r="EZ42" s="143">
        <f>EZ4+EZ10+EZ19+EZ31+EZ33+EZ35+EZ38+EZ39+EZ40+EZ41</f>
        <v>19641</v>
      </c>
      <c r="FA42" s="28"/>
      <c r="FB42" s="143">
        <f>FB4+FB10+FB19+FB31+FB33+FB35+FB38+FB39+FB40+FB41</f>
        <v>20568</v>
      </c>
      <c r="FC42" s="28"/>
      <c r="FD42" s="143">
        <f>FD4+FD10+FD19+FD31+FD33+FD35+FD38+FD39+FD40+FD41</f>
        <v>19428</v>
      </c>
      <c r="FF42" s="143">
        <f>FF4+FF10+FF19+FF31+FF33+FF35+FF38+FF39+FF40+FF41</f>
        <v>9662</v>
      </c>
      <c r="FH42" s="143">
        <f>FH4+FH10+FH19+FH31+FH33+FH35+FH38+FH39+FH40+FH41</f>
        <v>19266</v>
      </c>
      <c r="FI42" s="143"/>
      <c r="FJ42" s="143">
        <f>FJ4+FJ10+FJ19+FJ31+FJ33+FJ35+FJ38+FJ39+FJ40+FJ41</f>
        <v>7459</v>
      </c>
      <c r="FK42" s="143"/>
      <c r="FL42" s="143">
        <f>FL4+FL10+FL19+FL31+FL33+FL35+FL38+FL39+FL40+FL41</f>
        <v>16539</v>
      </c>
      <c r="FM42" s="143"/>
      <c r="FN42" s="143">
        <f>FN4+FN10+FN19+FN31+FN33+FN35+FN38+FN39+FN40+FN41</f>
        <v>16931</v>
      </c>
      <c r="FO42" s="143"/>
      <c r="FP42" s="143">
        <f>FP4+FP10+FP19+FP31+FP33+FP35+FP38+FP39+FP40+FP41</f>
        <v>16827</v>
      </c>
      <c r="FQ42" s="143"/>
      <c r="FR42" s="143">
        <f>FR4+FR10+FR19+FR31+FR33+FR35+FR38+FR39+FR40+FR41</f>
        <v>14995</v>
      </c>
      <c r="FS42" s="143"/>
      <c r="FT42" s="143">
        <f>FT4+FT10+FT19+FT31+FT33+FT35+FT38+FT39+FT40+FT41</f>
        <v>14928</v>
      </c>
      <c r="FU42" s="143"/>
      <c r="FV42" s="143">
        <f>FV4+FV10+FV19+FV31+FV33+FV35+FV38+FV39+FV40+FV41</f>
        <v>14715</v>
      </c>
      <c r="FW42" s="143"/>
      <c r="FX42" s="143">
        <f>FX4+FX10+FX19+FX31+FX33+FX35+FX38+FX39+FX40+FX41</f>
        <v>14222</v>
      </c>
      <c r="FY42" s="68"/>
      <c r="FZ42" s="143">
        <f>FZ4+FZ10+FZ19+FZ31+FZ33+FZ35+FZ38+FZ39+FZ40+FZ41</f>
        <v>7175</v>
      </c>
      <c r="GA42" s="11"/>
      <c r="GB42" s="143">
        <f>GB4+GB10+GB19+GB31+GB33+GB35+GB38+GB39+GB40+GB41</f>
        <v>7337</v>
      </c>
      <c r="GC42" s="11"/>
      <c r="GD42" s="143">
        <f>GD4+GD10+GD19+GD31+GD33+GD35+GD38+GD39+GD40+GD41</f>
        <v>8349</v>
      </c>
      <c r="GE42" s="11"/>
      <c r="GF42" s="143">
        <f>GF4+GF10+GF19+GF31+GF33+GF35+GF38+GF39+GF40+GF41</f>
        <v>7831</v>
      </c>
      <c r="GG42" s="11"/>
      <c r="GH42" s="143">
        <f>GH4+GH10+GH19+GH31+GH33+GH35+GH38+GH39+GH40+GH41</f>
        <v>8670</v>
      </c>
      <c r="GI42" s="11"/>
      <c r="GJ42" s="143">
        <f>GJ4+GJ10+GJ19+GJ31+GJ33+GJ35+GJ38+GJ39+GJ40+GJ41</f>
        <v>10656</v>
      </c>
      <c r="GK42" s="11"/>
      <c r="GL42" s="143">
        <f>GL4+GL10+GL19+GL31+GL33+GL35+GL38+GL39+GL40+GL41</f>
        <v>8823</v>
      </c>
      <c r="GM42" s="28"/>
      <c r="GN42" s="143">
        <f>GN4+GN10+GN19+GN31+GN33+GN35+GN38+GN39+GN40+GN41</f>
        <v>8354</v>
      </c>
      <c r="GO42" s="28"/>
      <c r="GP42" s="143">
        <f>GP4+GP10+GP19+GP31+GP33+GP35+GP38+GP39+GP40+GP41</f>
        <v>8640</v>
      </c>
      <c r="GQ42" s="28"/>
      <c r="GR42" s="143">
        <f>GR4+GR10+GR19+GR31+GR33+GR35+GR38+GR39+GR40+GR41</f>
        <v>8372</v>
      </c>
      <c r="GS42" s="28"/>
      <c r="GT42" s="143">
        <f>GT4+GT10+GT19+GT31+GT33+GT35+GT38+GT39+GT40+GT41</f>
        <v>4660</v>
      </c>
      <c r="GU42" s="28"/>
      <c r="GV42" s="143">
        <f>GV4+GV10+GV19+GV31+GV33+GV35+GV38+GV39+GV40+GV41</f>
        <v>8028</v>
      </c>
      <c r="GW42" s="143"/>
      <c r="GX42" s="143">
        <f>GX4+GX10+GX19+GX31+GX33+GX35+GX38+GX39+GX40+GX41</f>
        <v>3143</v>
      </c>
      <c r="GY42" s="143"/>
      <c r="GZ42" s="143">
        <f>GZ4+GZ10+GZ19+GZ31+GZ33+GZ35+GZ38+GZ39+GZ40+GZ41</f>
        <v>8927</v>
      </c>
      <c r="HA42" s="143"/>
      <c r="HB42" s="143">
        <f>HB4+HB10+HB19+HB31+HB33+HB35+HB38+HB39+HB40+HB41</f>
        <v>9187</v>
      </c>
      <c r="HC42" s="143"/>
      <c r="HD42" s="143">
        <f>HD4+HD10+HD19+HD31+HD33+HD35+HD38+HD39+HD40+HD41</f>
        <v>9701</v>
      </c>
      <c r="HF42" s="143">
        <f>HF4+HF10+HF19+HF31+HF33+HF35+HF38+HF39+HF40+HF41</f>
        <v>6752</v>
      </c>
      <c r="HG42" s="143"/>
      <c r="HH42" s="143">
        <f>HH4+HH10+HH19+HH31+HH33+HH35+HH38+HH39+HH40+HH41</f>
        <v>6664</v>
      </c>
      <c r="HI42" s="143"/>
      <c r="HJ42" s="143">
        <f>HJ4+HJ10+HJ19+HJ31+HJ33+HJ35+HJ38+HJ39+HJ40+HJ41</f>
        <v>5930</v>
      </c>
      <c r="HK42" s="143"/>
      <c r="HL42" s="143">
        <f>HL4+HL10+HL19+HL31+HL33+HL35+HL38+HL39+HL40+HL41</f>
        <v>6161</v>
      </c>
      <c r="HM42" s="11"/>
      <c r="HN42" s="143">
        <f>HN4+HN10+HN19+HN31+HN33+HN35+HN38+HN39+HN40+HN41</f>
        <v>3688</v>
      </c>
      <c r="HO42" s="11"/>
      <c r="HP42" s="143">
        <f>HP4+HP10+HP19+HP31+HP33+HP35+HP38+HP39+HP40+HP41</f>
        <v>3680</v>
      </c>
      <c r="HQ42" s="11"/>
      <c r="HR42" s="143">
        <f>HR4+HR10+HR19+HR31+HR33+HR35+HR38+HR39+HR40+HR41</f>
        <v>5687</v>
      </c>
      <c r="HS42" s="11"/>
      <c r="HT42" s="143">
        <f>HT4+HT10+HT19+HT31+HT33+HT35+HT38+HT39+HT40+HT41</f>
        <v>5439</v>
      </c>
      <c r="HU42" s="11"/>
      <c r="HV42" s="143">
        <f>HV4+HV10+HV19+HV31+HV33+HV35+HV38+HV39+HV40+HV41</f>
        <v>2937</v>
      </c>
      <c r="HW42" s="11"/>
      <c r="HX42" s="143">
        <f>HX4+HX10+HX19+HX31+HX33+HX35+HX38+HX39+HX40+HX41</f>
        <v>6121</v>
      </c>
      <c r="HY42" s="11"/>
      <c r="HZ42" s="143">
        <f>HZ4+HZ10+HZ19+HZ31+HZ33+HZ35+HZ38+HZ39+HZ40+HZ41</f>
        <v>5241</v>
      </c>
      <c r="IA42" s="28"/>
      <c r="IB42" s="143">
        <f>IB4+IB10+IB19+IB31+IB33+IB35+IB38+IB39+IB40+IB41</f>
        <v>5032</v>
      </c>
      <c r="IC42" s="28"/>
      <c r="ID42" s="143">
        <f>ID4+ID10+ID19+ID31+ID33+ID35+ID38+ID39+ID40+ID41</f>
        <v>4513</v>
      </c>
      <c r="IE42" s="28"/>
      <c r="IF42" s="143">
        <f>IF4+IF10+IF19+IF31+IF33+IF35+IF38+IF39+IF40+IF41</f>
        <v>3991</v>
      </c>
      <c r="IH42" s="158">
        <v>2692</v>
      </c>
      <c r="II42" s="46"/>
      <c r="IJ42" s="143">
        <f>IJ4+IJ10+IJ19+IJ31+IJ33+IJ35+IJ38+IJ39+IJ40+IJ41</f>
        <v>4021</v>
      </c>
      <c r="IK42" s="143"/>
      <c r="IL42" s="143">
        <f>IL4+IL10+IL19+IL31+IL33+IL35+IL38+IL39+IL40+IL41</f>
        <v>1727</v>
      </c>
      <c r="IM42" s="143"/>
      <c r="IN42" s="143">
        <f>IN4+IN10+IN19+IN31+IN33+IN35+IN38+IN39+IN40+IN41</f>
        <v>4164</v>
      </c>
      <c r="IO42" s="143"/>
      <c r="IP42" s="143">
        <f>IP4+IP10+IP19+IP31+IP33+IP35+IP38+IP39+IP40+IP41</f>
        <v>2981</v>
      </c>
      <c r="IR42" s="143">
        <f>IR4+IR10+IR19+IR31+IR33+IR35+IR38+IR39+IR40+IR41</f>
        <v>3851</v>
      </c>
      <c r="IT42" s="143">
        <f>IT4+IT10+IT19+IT31+IT33+IT35+IT38+IT39+IT40+IT41</f>
        <v>3410</v>
      </c>
      <c r="IV42" s="143">
        <f>IV4+IV10+IV19+IV31+IV33+IV35+IV38+IV39+IV40+IV41</f>
        <v>3367</v>
      </c>
      <c r="IX42" s="143">
        <f>IX4+IX10+IX19+IX31+IX33+IX35+IX38+IX39+IX40+IX41</f>
        <v>3541</v>
      </c>
      <c r="IZ42" s="143">
        <f>IZ4+IZ10+IZ19+IZ31+IZ33+IZ35+IZ38+IZ39+IZ40+IZ41</f>
        <v>3797</v>
      </c>
    </row>
    <row r="43" spans="1:261">
      <c r="B43" s="262"/>
    </row>
    <row r="44" spans="1:261">
      <c r="B44" s="262"/>
      <c r="C44" s="521" t="s">
        <v>123</v>
      </c>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W44" s="197" t="s">
        <v>105</v>
      </c>
    </row>
    <row r="45" spans="1:261">
      <c r="AW45" s="197"/>
    </row>
    <row r="46" spans="1:261">
      <c r="AW46" s="197" t="s">
        <v>106</v>
      </c>
    </row>
    <row r="47" spans="1:261">
      <c r="AW47" s="197" t="s">
        <v>107</v>
      </c>
    </row>
    <row r="48" spans="1:261">
      <c r="AW48" s="197" t="s">
        <v>108</v>
      </c>
    </row>
    <row r="49" spans="49:49">
      <c r="AW49" s="197" t="s">
        <v>109</v>
      </c>
    </row>
    <row r="50" spans="49:49">
      <c r="AW50" s="197" t="s">
        <v>110</v>
      </c>
    </row>
    <row r="52" spans="49:49">
      <c r="AW52" s="47" t="s">
        <v>116</v>
      </c>
    </row>
  </sheetData>
  <sortState ref="A4:IU42">
    <sortCondition ref="A4:A42"/>
  </sortState>
  <mergeCells count="1">
    <mergeCell ref="C44:AA44"/>
  </mergeCells>
  <phoneticPr fontId="8" type="noConversion"/>
  <pageMargins left="0.75" right="0.75" top="1" bottom="1" header="0.5" footer="0.5"/>
  <pageSetup orientation="portrait" horizontalDpi="1200" verticalDpi="12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62"/>
  </sheetPr>
  <dimension ref="A1:JB52"/>
  <sheetViews>
    <sheetView topLeftCell="B1" workbookViewId="0">
      <pane xSplit="3" ySplit="3" topLeftCell="O4" activePane="bottomRight" state="frozen"/>
      <selection activeCell="B1" sqref="B1"/>
      <selection pane="topRight" activeCell="E1" sqref="E1"/>
      <selection pane="bottomLeft" activeCell="B4" sqref="B4"/>
      <selection pane="bottomRight" activeCell="P48" sqref="P48"/>
    </sheetView>
  </sheetViews>
  <sheetFormatPr defaultColWidth="12.5703125" defaultRowHeight="12.75"/>
  <cols>
    <col min="1" max="1" width="0" style="219" hidden="1" customWidth="1"/>
    <col min="2" max="2" width="8.42578125" style="219" customWidth="1"/>
    <col min="3" max="3" width="9.42578125" style="219" customWidth="1"/>
    <col min="4" max="4" width="33.140625" style="219" customWidth="1"/>
    <col min="5" max="16" width="14.28515625" style="219" customWidth="1"/>
    <col min="17" max="20" width="9.42578125" style="219" customWidth="1"/>
    <col min="21" max="24" width="12.5703125" style="219" customWidth="1"/>
    <col min="25" max="27" width="12.5703125" style="47" customWidth="1"/>
    <col min="28" max="32" width="12.5703125" style="219" customWidth="1"/>
    <col min="33" max="52" width="12.5703125" style="47" customWidth="1"/>
    <col min="53" max="73" width="12.5703125" style="219" customWidth="1"/>
    <col min="74" max="92" width="12.5703125" style="47" customWidth="1"/>
    <col min="93" max="113" width="12.5703125" style="219" customWidth="1"/>
    <col min="114" max="132" width="12.5703125" style="47" customWidth="1"/>
    <col min="133" max="153" width="12.5703125" style="219" customWidth="1"/>
    <col min="154" max="173" width="12.5703125" style="47" customWidth="1"/>
    <col min="174" max="174" width="12.5703125" style="219" customWidth="1"/>
    <col min="175" max="175" width="12.5703125" style="47" customWidth="1"/>
    <col min="176" max="176" width="12.5703125" style="219" customWidth="1"/>
    <col min="177" max="177" width="12.5703125" style="47" customWidth="1"/>
    <col min="178" max="193" width="12.5703125" style="219" customWidth="1"/>
    <col min="194" max="212" width="12.5703125" style="47" customWidth="1"/>
    <col min="213" max="233" width="12.5703125" style="219" customWidth="1"/>
    <col min="234" max="250" width="12.5703125" style="47" customWidth="1"/>
    <col min="251" max="16384" width="12.5703125" style="219"/>
  </cols>
  <sheetData>
    <row r="1" spans="1:262" s="258" customFormat="1">
      <c r="C1" s="241"/>
      <c r="D1" s="241"/>
      <c r="E1" s="14" t="s">
        <v>134</v>
      </c>
      <c r="F1" s="13"/>
      <c r="G1" s="13"/>
      <c r="H1" s="13"/>
      <c r="I1" s="13"/>
      <c r="J1" s="13"/>
      <c r="K1" s="13"/>
      <c r="L1" s="13"/>
      <c r="M1" s="13"/>
      <c r="N1" s="13"/>
      <c r="O1" s="13"/>
      <c r="P1" s="13"/>
      <c r="Q1" s="13"/>
      <c r="R1" s="13"/>
      <c r="S1" s="13"/>
      <c r="T1" s="13"/>
      <c r="U1" s="244" t="s">
        <v>4</v>
      </c>
      <c r="V1" s="242"/>
      <c r="W1" s="242"/>
      <c r="X1" s="242"/>
      <c r="Y1" s="242"/>
      <c r="Z1" s="242"/>
      <c r="AA1" s="243"/>
      <c r="AB1" s="242"/>
      <c r="AC1" s="242"/>
      <c r="AD1" s="242"/>
      <c r="AE1" s="242"/>
      <c r="AF1" s="242"/>
      <c r="AG1" s="242"/>
      <c r="AH1" s="242"/>
      <c r="AI1" s="242"/>
      <c r="AJ1" s="242"/>
      <c r="AK1" s="242"/>
      <c r="AL1" s="242"/>
      <c r="AM1" s="242"/>
      <c r="AN1" s="242"/>
      <c r="AO1" s="242"/>
      <c r="AP1" s="242"/>
      <c r="AQ1" s="242"/>
      <c r="AR1" s="242"/>
      <c r="AS1" s="242"/>
      <c r="AT1" s="242"/>
      <c r="AU1" s="243"/>
      <c r="AV1" s="242"/>
      <c r="AW1" s="242"/>
      <c r="AX1" s="242"/>
      <c r="AY1" s="242"/>
      <c r="AZ1" s="242"/>
      <c r="BI1" s="244" t="s">
        <v>5</v>
      </c>
      <c r="BJ1" s="242"/>
      <c r="BK1" s="242"/>
      <c r="BL1" s="242"/>
      <c r="BM1" s="242"/>
      <c r="BN1" s="242"/>
      <c r="BO1" s="242"/>
      <c r="BP1" s="242"/>
      <c r="BQ1" s="242"/>
      <c r="BR1" s="242"/>
      <c r="BS1" s="242"/>
      <c r="BT1" s="242"/>
      <c r="BU1" s="242"/>
      <c r="BV1" s="242"/>
      <c r="BW1" s="242"/>
      <c r="BX1" s="242"/>
      <c r="BY1" s="242"/>
      <c r="BZ1" s="242"/>
      <c r="CA1" s="242"/>
      <c r="CB1" s="242"/>
      <c r="CC1" s="242"/>
      <c r="CD1" s="242"/>
      <c r="CE1" s="242"/>
      <c r="CF1" s="242"/>
      <c r="CG1" s="242"/>
      <c r="CH1" s="242"/>
      <c r="CI1" s="242"/>
      <c r="CJ1" s="242"/>
      <c r="CK1" s="242"/>
      <c r="CL1" s="242"/>
      <c r="CM1" s="242"/>
      <c r="CN1" s="242"/>
      <c r="CW1" s="244" t="s">
        <v>6</v>
      </c>
      <c r="CX1" s="242"/>
      <c r="CY1" s="242"/>
      <c r="CZ1" s="242"/>
      <c r="DA1" s="242"/>
      <c r="DB1" s="242"/>
      <c r="DC1" s="242"/>
      <c r="DD1" s="242"/>
      <c r="DE1" s="242"/>
      <c r="DF1" s="242"/>
      <c r="DG1" s="242"/>
      <c r="DH1" s="242"/>
      <c r="DI1" s="242"/>
      <c r="DJ1" s="243"/>
      <c r="DK1" s="242"/>
      <c r="DL1" s="242"/>
      <c r="DM1" s="242"/>
      <c r="DN1" s="242"/>
      <c r="DO1" s="242"/>
      <c r="DP1" s="242"/>
      <c r="DQ1" s="242"/>
      <c r="DR1" s="242"/>
      <c r="DS1" s="242"/>
      <c r="DT1" s="242"/>
      <c r="DU1" s="242"/>
      <c r="DV1" s="242"/>
      <c r="DW1" s="242"/>
      <c r="DX1" s="242"/>
      <c r="DY1" s="242"/>
      <c r="DZ1" s="242"/>
      <c r="EA1" s="242"/>
      <c r="EB1" s="242"/>
      <c r="EK1" s="244" t="s">
        <v>7</v>
      </c>
      <c r="EL1" s="242"/>
      <c r="EM1" s="242"/>
      <c r="EN1" s="242"/>
      <c r="EO1" s="242"/>
      <c r="EP1" s="242"/>
      <c r="EQ1" s="242"/>
      <c r="ER1" s="242"/>
      <c r="ES1" s="242"/>
      <c r="ET1" s="242"/>
      <c r="EU1" s="242"/>
      <c r="EV1" s="242"/>
      <c r="EW1" s="242"/>
      <c r="EX1" s="242"/>
      <c r="EY1" s="242"/>
      <c r="EZ1" s="242"/>
      <c r="FA1" s="242"/>
      <c r="FB1" s="242"/>
      <c r="FC1" s="242"/>
      <c r="FD1" s="242"/>
      <c r="FE1" s="242"/>
      <c r="FF1" s="242"/>
      <c r="FG1" s="242"/>
      <c r="FH1" s="242"/>
      <c r="FI1" s="242"/>
      <c r="FJ1" s="242"/>
      <c r="FK1" s="242"/>
      <c r="FL1" s="243"/>
      <c r="FM1" s="243"/>
      <c r="FN1" s="243"/>
      <c r="FO1" s="243"/>
      <c r="FP1" s="243"/>
      <c r="FQ1" s="243"/>
      <c r="FR1" s="259"/>
      <c r="FS1" s="243"/>
      <c r="FU1" s="243"/>
      <c r="FY1" s="244" t="s">
        <v>8</v>
      </c>
      <c r="FZ1" s="242"/>
      <c r="GA1" s="242"/>
      <c r="GB1" s="242"/>
      <c r="GC1" s="242"/>
      <c r="GD1" s="242"/>
      <c r="GE1" s="242"/>
      <c r="GF1" s="242"/>
      <c r="GG1" s="242"/>
      <c r="GH1" s="242"/>
      <c r="GI1" s="242"/>
      <c r="GJ1" s="242"/>
      <c r="GK1" s="242"/>
      <c r="GL1" s="242"/>
      <c r="GM1" s="242"/>
      <c r="GN1" s="242"/>
      <c r="GO1" s="242"/>
      <c r="GP1" s="242"/>
      <c r="GQ1" s="242"/>
      <c r="GR1" s="242"/>
      <c r="GS1" s="242"/>
      <c r="GT1" s="242"/>
      <c r="GU1" s="242"/>
      <c r="GV1" s="242"/>
      <c r="GW1" s="242"/>
      <c r="GX1" s="242"/>
      <c r="GY1" s="242"/>
      <c r="GZ1" s="242"/>
      <c r="HA1" s="242"/>
      <c r="HB1" s="242"/>
      <c r="HC1" s="242"/>
      <c r="HD1" s="242"/>
      <c r="HM1" s="244" t="s">
        <v>9</v>
      </c>
      <c r="HN1" s="242"/>
      <c r="HO1" s="242"/>
      <c r="HP1" s="242"/>
      <c r="HQ1" s="242"/>
      <c r="HR1" s="242"/>
      <c r="HS1" s="242"/>
      <c r="HT1" s="242"/>
      <c r="HU1" s="242"/>
      <c r="HV1" s="242"/>
      <c r="HW1" s="242"/>
      <c r="HX1" s="242"/>
      <c r="HY1" s="242"/>
      <c r="HZ1" s="242"/>
      <c r="IA1" s="242"/>
      <c r="IB1" s="242"/>
      <c r="IC1" s="242"/>
      <c r="ID1" s="242"/>
      <c r="IE1" s="242"/>
      <c r="IF1" s="242"/>
      <c r="IG1" s="242"/>
      <c r="IH1" s="242"/>
      <c r="II1" s="242"/>
      <c r="IJ1" s="242"/>
      <c r="IK1" s="242"/>
      <c r="IL1" s="242"/>
      <c r="IM1" s="242"/>
      <c r="IN1" s="246"/>
      <c r="IO1" s="245"/>
      <c r="IP1" s="246"/>
    </row>
    <row r="2" spans="1:262" s="260" customFormat="1">
      <c r="C2" s="27"/>
      <c r="D2" s="237"/>
      <c r="E2" s="14" t="s">
        <v>125</v>
      </c>
      <c r="F2" s="13"/>
      <c r="G2" s="14" t="s">
        <v>137</v>
      </c>
      <c r="H2" s="13"/>
      <c r="I2" s="14" t="s">
        <v>140</v>
      </c>
      <c r="J2" s="13"/>
      <c r="K2" s="187" t="s">
        <v>148</v>
      </c>
      <c r="L2" s="13"/>
      <c r="M2" s="187" t="s">
        <v>149</v>
      </c>
      <c r="N2" s="13"/>
      <c r="O2" s="187" t="s">
        <v>150</v>
      </c>
      <c r="P2" s="13"/>
      <c r="Q2" s="13" t="s">
        <v>157</v>
      </c>
      <c r="R2" s="13"/>
      <c r="S2" s="13" t="s">
        <v>158</v>
      </c>
      <c r="T2" s="13"/>
      <c r="U2" s="79" t="s">
        <v>11</v>
      </c>
      <c r="V2" s="13"/>
      <c r="W2" s="14" t="s">
        <v>12</v>
      </c>
      <c r="X2" s="13"/>
      <c r="Y2" s="81" t="s">
        <v>87</v>
      </c>
      <c r="Z2" s="86"/>
      <c r="AA2" s="87" t="s">
        <v>13</v>
      </c>
      <c r="AB2" s="86"/>
      <c r="AC2" s="81" t="s">
        <v>14</v>
      </c>
      <c r="AD2" s="86"/>
      <c r="AE2" s="248" t="s">
        <v>75</v>
      </c>
      <c r="AF2" s="80"/>
      <c r="AG2" s="249" t="s">
        <v>85</v>
      </c>
      <c r="AH2" s="80"/>
      <c r="AI2" s="250" t="s">
        <v>86</v>
      </c>
      <c r="AJ2" s="80"/>
      <c r="AK2" s="250" t="s">
        <v>90</v>
      </c>
      <c r="AL2" s="80"/>
      <c r="AM2" s="250" t="s">
        <v>91</v>
      </c>
      <c r="AN2" s="80"/>
      <c r="AO2" s="250" t="s">
        <v>96</v>
      </c>
      <c r="AP2" s="80"/>
      <c r="AQ2" s="250" t="s">
        <v>97</v>
      </c>
      <c r="AR2" s="80"/>
      <c r="AS2" s="251" t="s">
        <v>102</v>
      </c>
      <c r="AT2" s="251"/>
      <c r="AU2" s="251" t="s">
        <v>103</v>
      </c>
      <c r="AV2" s="250"/>
      <c r="AW2" s="252" t="s">
        <v>104</v>
      </c>
      <c r="AX2" s="250"/>
      <c r="AY2" s="252" t="s">
        <v>117</v>
      </c>
      <c r="AZ2" s="250"/>
      <c r="BA2" s="252" t="s">
        <v>122</v>
      </c>
      <c r="BB2" s="250"/>
      <c r="BC2" s="14" t="s">
        <v>125</v>
      </c>
      <c r="BD2" s="87"/>
      <c r="BE2" s="14" t="s">
        <v>137</v>
      </c>
      <c r="BF2" s="87"/>
      <c r="BG2" s="14" t="s">
        <v>140</v>
      </c>
      <c r="BH2" s="87"/>
      <c r="BI2" s="79" t="s">
        <v>11</v>
      </c>
      <c r="BJ2" s="13"/>
      <c r="BK2" s="14" t="s">
        <v>12</v>
      </c>
      <c r="BL2" s="13"/>
      <c r="BM2" s="81" t="s">
        <v>87</v>
      </c>
      <c r="BN2" s="86"/>
      <c r="BO2" s="81" t="s">
        <v>13</v>
      </c>
      <c r="BP2" s="86"/>
      <c r="BQ2" s="14" t="s">
        <v>14</v>
      </c>
      <c r="BR2" s="29"/>
      <c r="BS2" s="248" t="s">
        <v>75</v>
      </c>
      <c r="BT2" s="86"/>
      <c r="BU2" s="250" t="s">
        <v>85</v>
      </c>
      <c r="BV2" s="86"/>
      <c r="BW2" s="253" t="s">
        <v>86</v>
      </c>
      <c r="BX2" s="86"/>
      <c r="BY2" s="253" t="s">
        <v>90</v>
      </c>
      <c r="BZ2" s="80"/>
      <c r="CA2" s="253" t="s">
        <v>91</v>
      </c>
      <c r="CB2" s="80"/>
      <c r="CC2" s="253" t="s">
        <v>96</v>
      </c>
      <c r="CD2" s="80"/>
      <c r="CE2" s="253" t="s">
        <v>97</v>
      </c>
      <c r="CF2" s="80"/>
      <c r="CG2" s="251" t="s">
        <v>102</v>
      </c>
      <c r="CH2" s="251"/>
      <c r="CI2" s="251" t="s">
        <v>103</v>
      </c>
      <c r="CJ2" s="250"/>
      <c r="CK2" s="252" t="s">
        <v>104</v>
      </c>
      <c r="CL2" s="250"/>
      <c r="CM2" s="252" t="s">
        <v>117</v>
      </c>
      <c r="CN2" s="250"/>
      <c r="CO2" s="252" t="s">
        <v>122</v>
      </c>
      <c r="CP2" s="250"/>
      <c r="CQ2" s="14" t="s">
        <v>125</v>
      </c>
      <c r="CR2" s="87"/>
      <c r="CS2" s="14" t="s">
        <v>137</v>
      </c>
      <c r="CT2" s="87"/>
      <c r="CU2" s="14" t="s">
        <v>140</v>
      </c>
      <c r="CV2" s="87"/>
      <c r="CW2" s="79" t="s">
        <v>11</v>
      </c>
      <c r="CX2" s="13"/>
      <c r="CY2" s="14" t="s">
        <v>12</v>
      </c>
      <c r="CZ2" s="13"/>
      <c r="DA2" s="81" t="s">
        <v>87</v>
      </c>
      <c r="DB2" s="86"/>
      <c r="DC2" s="14" t="s">
        <v>13</v>
      </c>
      <c r="DD2" s="13"/>
      <c r="DE2" s="14" t="s">
        <v>14</v>
      </c>
      <c r="DF2" s="29"/>
      <c r="DG2" s="248" t="s">
        <v>75</v>
      </c>
      <c r="DH2" s="86"/>
      <c r="DI2" s="253" t="s">
        <v>85</v>
      </c>
      <c r="DJ2" s="80"/>
      <c r="DK2" s="250" t="s">
        <v>86</v>
      </c>
      <c r="DL2" s="86"/>
      <c r="DM2" s="250" t="s">
        <v>90</v>
      </c>
      <c r="DN2" s="86"/>
      <c r="DO2" s="250" t="s">
        <v>91</v>
      </c>
      <c r="DP2" s="86"/>
      <c r="DQ2" s="254" t="s">
        <v>96</v>
      </c>
      <c r="DR2" s="86"/>
      <c r="DS2" s="254" t="s">
        <v>97</v>
      </c>
      <c r="DT2" s="86"/>
      <c r="DU2" s="254" t="s">
        <v>102</v>
      </c>
      <c r="DV2" s="86"/>
      <c r="DW2" s="250" t="s">
        <v>103</v>
      </c>
      <c r="DX2" s="253"/>
      <c r="DY2" s="249" t="s">
        <v>104</v>
      </c>
      <c r="DZ2" s="253"/>
      <c r="EA2" s="249" t="s">
        <v>117</v>
      </c>
      <c r="EB2" s="253"/>
      <c r="EC2" s="252" t="s">
        <v>122</v>
      </c>
      <c r="ED2" s="250"/>
      <c r="EE2" s="14" t="s">
        <v>125</v>
      </c>
      <c r="EF2" s="87"/>
      <c r="EG2" s="14" t="s">
        <v>137</v>
      </c>
      <c r="EH2" s="87"/>
      <c r="EI2" s="14" t="s">
        <v>140</v>
      </c>
      <c r="EJ2" s="87"/>
      <c r="EK2" s="79" t="s">
        <v>11</v>
      </c>
      <c r="EL2" s="13"/>
      <c r="EM2" s="14" t="s">
        <v>12</v>
      </c>
      <c r="EN2" s="13"/>
      <c r="EO2" s="81" t="s">
        <v>87</v>
      </c>
      <c r="EP2" s="86"/>
      <c r="EQ2" s="14" t="s">
        <v>13</v>
      </c>
      <c r="ER2" s="13"/>
      <c r="ES2" s="14" t="s">
        <v>14</v>
      </c>
      <c r="ET2" s="29"/>
      <c r="EU2" s="248" t="s">
        <v>75</v>
      </c>
      <c r="EV2" s="86"/>
      <c r="EW2" s="253" t="s">
        <v>85</v>
      </c>
      <c r="EX2" s="80"/>
      <c r="EY2" s="251" t="s">
        <v>86</v>
      </c>
      <c r="EZ2" s="255"/>
      <c r="FA2" s="251" t="s">
        <v>90</v>
      </c>
      <c r="FB2" s="255"/>
      <c r="FC2" s="251" t="s">
        <v>91</v>
      </c>
      <c r="FD2" s="255"/>
      <c r="FE2" s="251" t="s">
        <v>96</v>
      </c>
      <c r="FF2" s="255"/>
      <c r="FG2" s="251" t="s">
        <v>97</v>
      </c>
      <c r="FH2" s="255"/>
      <c r="FI2" s="250" t="s">
        <v>102</v>
      </c>
      <c r="FJ2" s="253"/>
      <c r="FK2" s="250" t="s">
        <v>103</v>
      </c>
      <c r="FL2" s="253"/>
      <c r="FM2" s="249" t="s">
        <v>104</v>
      </c>
      <c r="FN2" s="253"/>
      <c r="FO2" s="250" t="s">
        <v>117</v>
      </c>
      <c r="FP2" s="253"/>
      <c r="FQ2" s="250" t="s">
        <v>122</v>
      </c>
      <c r="FR2" s="250"/>
      <c r="FS2" s="248" t="s">
        <v>125</v>
      </c>
      <c r="FT2" s="250"/>
      <c r="FU2" s="248" t="s">
        <v>137</v>
      </c>
      <c r="FV2" s="250"/>
      <c r="FW2" s="14" t="s">
        <v>140</v>
      </c>
      <c r="FX2" s="250"/>
      <c r="FY2" s="79" t="s">
        <v>11</v>
      </c>
      <c r="FZ2" s="13"/>
      <c r="GA2" s="14" t="s">
        <v>12</v>
      </c>
      <c r="GB2" s="13"/>
      <c r="GC2" s="81" t="s">
        <v>87</v>
      </c>
      <c r="GD2" s="86"/>
      <c r="GE2" s="14" t="s">
        <v>13</v>
      </c>
      <c r="GF2" s="13"/>
      <c r="GG2" s="14" t="s">
        <v>14</v>
      </c>
      <c r="GH2" s="29"/>
      <c r="GI2" s="248" t="s">
        <v>75</v>
      </c>
      <c r="GJ2" s="86"/>
      <c r="GK2" s="251" t="s">
        <v>85</v>
      </c>
      <c r="GL2" s="251"/>
      <c r="GM2" s="251" t="s">
        <v>86</v>
      </c>
      <c r="GN2" s="251"/>
      <c r="GO2" s="251" t="s">
        <v>90</v>
      </c>
      <c r="GP2" s="251"/>
      <c r="GQ2" s="251" t="s">
        <v>91</v>
      </c>
      <c r="GR2" s="251"/>
      <c r="GS2" s="255" t="s">
        <v>96</v>
      </c>
      <c r="GT2" s="251"/>
      <c r="GU2" s="255" t="s">
        <v>97</v>
      </c>
      <c r="GV2" s="251"/>
      <c r="GW2" s="250" t="s">
        <v>102</v>
      </c>
      <c r="GX2" s="256"/>
      <c r="GY2" s="250" t="s">
        <v>103</v>
      </c>
      <c r="GZ2" s="253"/>
      <c r="HA2" s="250" t="s">
        <v>104</v>
      </c>
      <c r="HB2" s="253"/>
      <c r="HC2" s="249" t="s">
        <v>117</v>
      </c>
      <c r="HD2" s="253"/>
      <c r="HE2" s="252" t="s">
        <v>122</v>
      </c>
      <c r="HF2" s="250"/>
      <c r="HG2" s="257" t="s">
        <v>125</v>
      </c>
      <c r="HH2" s="250"/>
      <c r="HI2" s="257" t="s">
        <v>137</v>
      </c>
      <c r="HJ2" s="250"/>
      <c r="HK2" s="14" t="s">
        <v>140</v>
      </c>
      <c r="HL2" s="250"/>
      <c r="HM2" s="79" t="s">
        <v>11</v>
      </c>
      <c r="HN2" s="13"/>
      <c r="HO2" s="14" t="s">
        <v>12</v>
      </c>
      <c r="HP2" s="13"/>
      <c r="HQ2" s="81" t="s">
        <v>87</v>
      </c>
      <c r="HR2" s="86"/>
      <c r="HS2" s="13" t="s">
        <v>13</v>
      </c>
      <c r="HT2" s="13"/>
      <c r="HU2" s="14" t="s">
        <v>14</v>
      </c>
      <c r="HV2" s="29"/>
      <c r="HW2" s="248" t="s">
        <v>75</v>
      </c>
      <c r="HX2" s="86"/>
      <c r="HY2" s="253" t="s">
        <v>85</v>
      </c>
      <c r="HZ2" s="80"/>
      <c r="IA2" s="250" t="s">
        <v>86</v>
      </c>
      <c r="IB2" s="80"/>
      <c r="IC2" s="250" t="s">
        <v>90</v>
      </c>
      <c r="ID2" s="86"/>
      <c r="IE2" s="250" t="s">
        <v>91</v>
      </c>
      <c r="IF2" s="86"/>
      <c r="IG2" s="250" t="s">
        <v>96</v>
      </c>
      <c r="IH2" s="86"/>
      <c r="II2" s="250" t="s">
        <v>97</v>
      </c>
      <c r="IJ2" s="86"/>
      <c r="IK2" s="251" t="s">
        <v>102</v>
      </c>
      <c r="IL2" s="251"/>
      <c r="IM2" s="251" t="s">
        <v>103</v>
      </c>
      <c r="IN2" s="250"/>
      <c r="IO2" s="251" t="s">
        <v>104</v>
      </c>
      <c r="IP2" s="250"/>
      <c r="IQ2" s="252" t="s">
        <v>117</v>
      </c>
      <c r="IR2" s="250"/>
      <c r="IS2" s="257" t="s">
        <v>122</v>
      </c>
      <c r="IT2" s="250"/>
      <c r="IU2" s="257" t="s">
        <v>125</v>
      </c>
      <c r="IV2" s="250"/>
      <c r="IW2" s="257" t="s">
        <v>137</v>
      </c>
      <c r="IX2" s="250"/>
      <c r="IY2" s="257" t="s">
        <v>140</v>
      </c>
      <c r="IZ2" s="250"/>
      <c r="JA2" s="370" t="s">
        <v>141</v>
      </c>
    </row>
    <row r="3" spans="1:262">
      <c r="A3" s="219" t="s">
        <v>139</v>
      </c>
      <c r="B3" s="219" t="s">
        <v>93</v>
      </c>
      <c r="C3" s="33" t="s">
        <v>92</v>
      </c>
      <c r="D3" s="33"/>
      <c r="E3" s="30" t="s">
        <v>10</v>
      </c>
      <c r="F3" s="74" t="s">
        <v>15</v>
      </c>
      <c r="G3" s="30" t="s">
        <v>10</v>
      </c>
      <c r="H3" s="74" t="s">
        <v>15</v>
      </c>
      <c r="I3" s="30" t="s">
        <v>10</v>
      </c>
      <c r="J3" s="74" t="s">
        <v>15</v>
      </c>
      <c r="K3" s="30" t="s">
        <v>10</v>
      </c>
      <c r="L3" s="74" t="s">
        <v>15</v>
      </c>
      <c r="M3" s="30" t="s">
        <v>10</v>
      </c>
      <c r="N3" s="74" t="s">
        <v>15</v>
      </c>
      <c r="O3" s="30" t="s">
        <v>10</v>
      </c>
      <c r="P3" s="74" t="s">
        <v>15</v>
      </c>
      <c r="Q3" s="190" t="s">
        <v>10</v>
      </c>
      <c r="R3" s="74" t="s">
        <v>15</v>
      </c>
      <c r="S3" s="190" t="s">
        <v>10</v>
      </c>
      <c r="T3" s="74" t="s">
        <v>15</v>
      </c>
      <c r="U3" s="76" t="s">
        <v>10</v>
      </c>
      <c r="V3" s="74" t="s">
        <v>15</v>
      </c>
      <c r="W3" s="30" t="s">
        <v>10</v>
      </c>
      <c r="X3" s="74" t="s">
        <v>15</v>
      </c>
      <c r="Y3" s="30" t="s">
        <v>10</v>
      </c>
      <c r="Z3" s="75" t="s">
        <v>15</v>
      </c>
      <c r="AA3" s="74" t="s">
        <v>10</v>
      </c>
      <c r="AB3" s="74" t="s">
        <v>15</v>
      </c>
      <c r="AC3" s="30" t="s">
        <v>10</v>
      </c>
      <c r="AD3" s="74" t="s">
        <v>15</v>
      </c>
      <c r="AE3" s="30" t="s">
        <v>10</v>
      </c>
      <c r="AF3" s="75" t="s">
        <v>15</v>
      </c>
      <c r="AG3" s="74" t="s">
        <v>10</v>
      </c>
      <c r="AH3" s="74" t="s">
        <v>15</v>
      </c>
      <c r="AI3" s="30" t="s">
        <v>10</v>
      </c>
      <c r="AJ3" s="74" t="s">
        <v>15</v>
      </c>
      <c r="AK3" s="30" t="s">
        <v>10</v>
      </c>
      <c r="AL3" s="74" t="s">
        <v>15</v>
      </c>
      <c r="AM3" s="30" t="s">
        <v>10</v>
      </c>
      <c r="AN3" s="74" t="s">
        <v>15</v>
      </c>
      <c r="AO3" s="30" t="s">
        <v>10</v>
      </c>
      <c r="AP3" s="74" t="s">
        <v>15</v>
      </c>
      <c r="AQ3" s="30" t="s">
        <v>10</v>
      </c>
      <c r="AR3" s="74" t="s">
        <v>15</v>
      </c>
      <c r="AS3" s="30" t="s">
        <v>10</v>
      </c>
      <c r="AT3" s="75" t="s">
        <v>15</v>
      </c>
      <c r="AU3" s="30" t="s">
        <v>10</v>
      </c>
      <c r="AV3" s="74" t="s">
        <v>15</v>
      </c>
      <c r="AW3" s="190" t="s">
        <v>10</v>
      </c>
      <c r="AX3" s="74" t="s">
        <v>15</v>
      </c>
      <c r="AY3" s="190" t="s">
        <v>10</v>
      </c>
      <c r="AZ3" s="74" t="s">
        <v>15</v>
      </c>
      <c r="BA3" s="190" t="s">
        <v>10</v>
      </c>
      <c r="BB3" s="74" t="s">
        <v>15</v>
      </c>
      <c r="BC3" s="30" t="s">
        <v>10</v>
      </c>
      <c r="BD3" s="74" t="s">
        <v>15</v>
      </c>
      <c r="BE3" s="30" t="s">
        <v>10</v>
      </c>
      <c r="BF3" s="74" t="s">
        <v>15</v>
      </c>
      <c r="BG3" s="30" t="s">
        <v>10</v>
      </c>
      <c r="BH3" s="74" t="s">
        <v>15</v>
      </c>
      <c r="BI3" s="76" t="s">
        <v>10</v>
      </c>
      <c r="BJ3" s="74" t="s">
        <v>15</v>
      </c>
      <c r="BK3" s="30" t="s">
        <v>10</v>
      </c>
      <c r="BL3" s="74" t="s">
        <v>15</v>
      </c>
      <c r="BM3" s="30" t="s">
        <v>10</v>
      </c>
      <c r="BN3" s="74" t="s">
        <v>15</v>
      </c>
      <c r="BO3" s="30" t="s">
        <v>10</v>
      </c>
      <c r="BP3" s="74" t="s">
        <v>15</v>
      </c>
      <c r="BQ3" s="30" t="s">
        <v>10</v>
      </c>
      <c r="BR3" s="74" t="s">
        <v>15</v>
      </c>
      <c r="BS3" s="30" t="s">
        <v>10</v>
      </c>
      <c r="BT3" s="75" t="s">
        <v>15</v>
      </c>
      <c r="BU3" s="74" t="s">
        <v>10</v>
      </c>
      <c r="BV3" s="74" t="s">
        <v>15</v>
      </c>
      <c r="BW3" s="30" t="s">
        <v>10</v>
      </c>
      <c r="BX3" s="75" t="s">
        <v>15</v>
      </c>
      <c r="BY3" s="30" t="s">
        <v>10</v>
      </c>
      <c r="BZ3" s="75" t="s">
        <v>15</v>
      </c>
      <c r="CA3" s="30" t="s">
        <v>10</v>
      </c>
      <c r="CB3" s="75" t="s">
        <v>15</v>
      </c>
      <c r="CC3" s="30" t="s">
        <v>10</v>
      </c>
      <c r="CD3" s="75" t="s">
        <v>15</v>
      </c>
      <c r="CE3" s="30" t="s">
        <v>10</v>
      </c>
      <c r="CF3" s="75" t="s">
        <v>15</v>
      </c>
      <c r="CG3" s="30" t="s">
        <v>10</v>
      </c>
      <c r="CH3" s="75" t="s">
        <v>15</v>
      </c>
      <c r="CI3" s="30" t="s">
        <v>10</v>
      </c>
      <c r="CJ3" s="74" t="s">
        <v>15</v>
      </c>
      <c r="CK3" s="190" t="s">
        <v>10</v>
      </c>
      <c r="CL3" s="74" t="s">
        <v>15</v>
      </c>
      <c r="CM3" s="190" t="s">
        <v>10</v>
      </c>
      <c r="CN3" s="74" t="s">
        <v>15</v>
      </c>
      <c r="CO3" s="190" t="s">
        <v>10</v>
      </c>
      <c r="CP3" s="74" t="s">
        <v>15</v>
      </c>
      <c r="CQ3" s="30" t="s">
        <v>10</v>
      </c>
      <c r="CR3" s="74" t="s">
        <v>15</v>
      </c>
      <c r="CS3" s="30" t="s">
        <v>10</v>
      </c>
      <c r="CT3" s="74" t="s">
        <v>15</v>
      </c>
      <c r="CU3" s="30" t="s">
        <v>10</v>
      </c>
      <c r="CV3" s="74" t="s">
        <v>15</v>
      </c>
      <c r="CW3" s="76" t="s">
        <v>10</v>
      </c>
      <c r="CX3" s="74" t="s">
        <v>15</v>
      </c>
      <c r="CY3" s="30" t="s">
        <v>10</v>
      </c>
      <c r="CZ3" s="74" t="s">
        <v>15</v>
      </c>
      <c r="DA3" s="30" t="s">
        <v>10</v>
      </c>
      <c r="DB3" s="75" t="s">
        <v>15</v>
      </c>
      <c r="DC3" s="74" t="s">
        <v>10</v>
      </c>
      <c r="DD3" s="74" t="s">
        <v>15</v>
      </c>
      <c r="DE3" s="30" t="s">
        <v>10</v>
      </c>
      <c r="DF3" s="74" t="s">
        <v>15</v>
      </c>
      <c r="DG3" s="30" t="s">
        <v>10</v>
      </c>
      <c r="DH3" s="75" t="s">
        <v>15</v>
      </c>
      <c r="DI3" s="74" t="s">
        <v>10</v>
      </c>
      <c r="DJ3" s="74" t="s">
        <v>15</v>
      </c>
      <c r="DK3" s="30" t="s">
        <v>10</v>
      </c>
      <c r="DL3" s="75" t="s">
        <v>15</v>
      </c>
      <c r="DM3" s="30" t="s">
        <v>10</v>
      </c>
      <c r="DN3" s="75" t="s">
        <v>15</v>
      </c>
      <c r="DO3" s="30" t="s">
        <v>10</v>
      </c>
      <c r="DP3" s="75" t="s">
        <v>15</v>
      </c>
      <c r="DQ3" s="30" t="s">
        <v>10</v>
      </c>
      <c r="DR3" s="75" t="s">
        <v>15</v>
      </c>
      <c r="DS3" s="30" t="s">
        <v>10</v>
      </c>
      <c r="DT3" s="75" t="s">
        <v>15</v>
      </c>
      <c r="DU3" s="30" t="s">
        <v>10</v>
      </c>
      <c r="DV3" s="75" t="s">
        <v>15</v>
      </c>
      <c r="DW3" s="30" t="s">
        <v>10</v>
      </c>
      <c r="DX3" s="74" t="s">
        <v>15</v>
      </c>
      <c r="DY3" s="190" t="s">
        <v>10</v>
      </c>
      <c r="DZ3" s="74" t="s">
        <v>15</v>
      </c>
      <c r="EA3" s="190" t="s">
        <v>10</v>
      </c>
      <c r="EB3" s="74" t="s">
        <v>15</v>
      </c>
      <c r="EC3" s="190" t="s">
        <v>10</v>
      </c>
      <c r="ED3" s="74" t="s">
        <v>15</v>
      </c>
      <c r="EE3" s="30" t="s">
        <v>10</v>
      </c>
      <c r="EF3" s="74" t="s">
        <v>15</v>
      </c>
      <c r="EG3" s="30" t="s">
        <v>10</v>
      </c>
      <c r="EH3" s="74" t="s">
        <v>15</v>
      </c>
      <c r="EI3" s="30" t="s">
        <v>10</v>
      </c>
      <c r="EJ3" s="74" t="s">
        <v>15</v>
      </c>
      <c r="EK3" s="76" t="s">
        <v>10</v>
      </c>
      <c r="EL3" s="74" t="s">
        <v>15</v>
      </c>
      <c r="EM3" s="30" t="s">
        <v>10</v>
      </c>
      <c r="EN3" s="74" t="s">
        <v>15</v>
      </c>
      <c r="EO3" s="30" t="s">
        <v>10</v>
      </c>
      <c r="EP3" s="74" t="s">
        <v>15</v>
      </c>
      <c r="EQ3" s="30" t="s">
        <v>10</v>
      </c>
      <c r="ER3" s="74" t="s">
        <v>15</v>
      </c>
      <c r="ES3" s="30" t="s">
        <v>10</v>
      </c>
      <c r="ET3" s="74" t="s">
        <v>15</v>
      </c>
      <c r="EU3" s="30" t="s">
        <v>10</v>
      </c>
      <c r="EV3" s="75" t="s">
        <v>15</v>
      </c>
      <c r="EW3" s="74" t="s">
        <v>10</v>
      </c>
      <c r="EX3" s="74" t="s">
        <v>15</v>
      </c>
      <c r="EY3" s="30" t="s">
        <v>10</v>
      </c>
      <c r="EZ3" s="75" t="s">
        <v>15</v>
      </c>
      <c r="FA3" s="30" t="s">
        <v>10</v>
      </c>
      <c r="FB3" s="75" t="s">
        <v>15</v>
      </c>
      <c r="FC3" s="30" t="s">
        <v>10</v>
      </c>
      <c r="FD3" s="75" t="s">
        <v>15</v>
      </c>
      <c r="FE3" s="30" t="s">
        <v>10</v>
      </c>
      <c r="FF3" s="75" t="s">
        <v>15</v>
      </c>
      <c r="FG3" s="30" t="s">
        <v>10</v>
      </c>
      <c r="FH3" s="75" t="s">
        <v>15</v>
      </c>
      <c r="FI3" s="30" t="s">
        <v>10</v>
      </c>
      <c r="FJ3" s="74" t="s">
        <v>15</v>
      </c>
      <c r="FK3" s="30" t="s">
        <v>10</v>
      </c>
      <c r="FL3" s="74" t="s">
        <v>15</v>
      </c>
      <c r="FM3" s="190" t="s">
        <v>10</v>
      </c>
      <c r="FN3" s="74" t="s">
        <v>15</v>
      </c>
      <c r="FO3" s="30" t="s">
        <v>10</v>
      </c>
      <c r="FP3" s="74" t="s">
        <v>15</v>
      </c>
      <c r="FQ3" s="30" t="s">
        <v>10</v>
      </c>
      <c r="FR3" s="74" t="s">
        <v>15</v>
      </c>
      <c r="FS3" s="30" t="s">
        <v>10</v>
      </c>
      <c r="FT3" s="74" t="s">
        <v>15</v>
      </c>
      <c r="FU3" s="30" t="s">
        <v>10</v>
      </c>
      <c r="FV3" s="74" t="s">
        <v>15</v>
      </c>
      <c r="FW3" s="30" t="s">
        <v>10</v>
      </c>
      <c r="FX3" s="74" t="s">
        <v>15</v>
      </c>
      <c r="FY3" s="76" t="s">
        <v>10</v>
      </c>
      <c r="FZ3" s="74" t="s">
        <v>15</v>
      </c>
      <c r="GA3" s="30" t="s">
        <v>10</v>
      </c>
      <c r="GB3" s="74" t="s">
        <v>15</v>
      </c>
      <c r="GC3" s="30" t="s">
        <v>10</v>
      </c>
      <c r="GD3" s="74" t="s">
        <v>15</v>
      </c>
      <c r="GE3" s="30" t="s">
        <v>10</v>
      </c>
      <c r="GF3" s="74" t="s">
        <v>15</v>
      </c>
      <c r="GG3" s="30" t="s">
        <v>10</v>
      </c>
      <c r="GH3" s="74" t="s">
        <v>15</v>
      </c>
      <c r="GI3" s="30" t="s">
        <v>10</v>
      </c>
      <c r="GJ3" s="75" t="s">
        <v>15</v>
      </c>
      <c r="GK3" s="74" t="s">
        <v>10</v>
      </c>
      <c r="GL3" s="74" t="s">
        <v>15</v>
      </c>
      <c r="GM3" s="30" t="s">
        <v>10</v>
      </c>
      <c r="GN3" s="75" t="s">
        <v>15</v>
      </c>
      <c r="GO3" s="30" t="s">
        <v>10</v>
      </c>
      <c r="GP3" s="75" t="s">
        <v>15</v>
      </c>
      <c r="GQ3" s="30" t="s">
        <v>10</v>
      </c>
      <c r="GR3" s="75" t="s">
        <v>15</v>
      </c>
      <c r="GS3" s="30" t="s">
        <v>10</v>
      </c>
      <c r="GT3" s="75" t="s">
        <v>15</v>
      </c>
      <c r="GU3" s="30" t="s">
        <v>10</v>
      </c>
      <c r="GV3" s="75" t="s">
        <v>15</v>
      </c>
      <c r="GW3" s="30" t="s">
        <v>10</v>
      </c>
      <c r="GX3" s="75" t="s">
        <v>15</v>
      </c>
      <c r="GY3" s="30" t="s">
        <v>10</v>
      </c>
      <c r="GZ3" s="74" t="s">
        <v>15</v>
      </c>
      <c r="HA3" s="30" t="s">
        <v>10</v>
      </c>
      <c r="HB3" s="74" t="s">
        <v>15</v>
      </c>
      <c r="HC3" s="190" t="s">
        <v>10</v>
      </c>
      <c r="HD3" s="74" t="s">
        <v>15</v>
      </c>
      <c r="HE3" s="190" t="s">
        <v>10</v>
      </c>
      <c r="HF3" s="74" t="s">
        <v>15</v>
      </c>
      <c r="HG3" s="190" t="s">
        <v>10</v>
      </c>
      <c r="HH3" s="74" t="s">
        <v>15</v>
      </c>
      <c r="HI3" s="190" t="s">
        <v>10</v>
      </c>
      <c r="HJ3" s="74" t="s">
        <v>15</v>
      </c>
      <c r="HK3" s="30" t="s">
        <v>10</v>
      </c>
      <c r="HL3" s="74" t="s">
        <v>15</v>
      </c>
      <c r="HM3" s="76" t="s">
        <v>10</v>
      </c>
      <c r="HN3" s="74" t="s">
        <v>15</v>
      </c>
      <c r="HO3" s="30" t="s">
        <v>10</v>
      </c>
      <c r="HP3" s="74" t="s">
        <v>15</v>
      </c>
      <c r="HQ3" s="30" t="s">
        <v>10</v>
      </c>
      <c r="HR3" s="75" t="s">
        <v>15</v>
      </c>
      <c r="HS3" s="74" t="s">
        <v>10</v>
      </c>
      <c r="HT3" s="74" t="s">
        <v>15</v>
      </c>
      <c r="HU3" s="30" t="s">
        <v>10</v>
      </c>
      <c r="HV3" s="74" t="s">
        <v>15</v>
      </c>
      <c r="HW3" s="30" t="s">
        <v>10</v>
      </c>
      <c r="HX3" s="75" t="s">
        <v>15</v>
      </c>
      <c r="HY3" s="74" t="s">
        <v>10</v>
      </c>
      <c r="HZ3" s="74" t="s">
        <v>15</v>
      </c>
      <c r="IA3" s="30" t="s">
        <v>10</v>
      </c>
      <c r="IB3" s="74" t="s">
        <v>15</v>
      </c>
      <c r="IC3" s="30" t="s">
        <v>10</v>
      </c>
      <c r="ID3" s="75" t="s">
        <v>15</v>
      </c>
      <c r="IE3" s="30" t="s">
        <v>10</v>
      </c>
      <c r="IF3" s="75" t="s">
        <v>15</v>
      </c>
      <c r="IG3" s="30" t="s">
        <v>10</v>
      </c>
      <c r="IH3" s="75" t="s">
        <v>15</v>
      </c>
      <c r="II3" s="30" t="s">
        <v>10</v>
      </c>
      <c r="IJ3" s="75" t="s">
        <v>15</v>
      </c>
      <c r="IK3" s="30" t="s">
        <v>10</v>
      </c>
      <c r="IL3" s="75" t="s">
        <v>15</v>
      </c>
      <c r="IM3" s="30" t="s">
        <v>10</v>
      </c>
      <c r="IN3" s="74" t="s">
        <v>15</v>
      </c>
      <c r="IO3" s="30" t="s">
        <v>10</v>
      </c>
      <c r="IP3" s="74" t="s">
        <v>15</v>
      </c>
      <c r="IQ3" s="190" t="s">
        <v>10</v>
      </c>
      <c r="IR3" s="74" t="s">
        <v>15</v>
      </c>
      <c r="IS3" s="190" t="s">
        <v>10</v>
      </c>
      <c r="IT3" s="74" t="s">
        <v>15</v>
      </c>
      <c r="IU3" s="190" t="s">
        <v>10</v>
      </c>
      <c r="IV3" s="74" t="s">
        <v>15</v>
      </c>
      <c r="IW3" s="190" t="s">
        <v>10</v>
      </c>
      <c r="IX3" s="74" t="s">
        <v>15</v>
      </c>
      <c r="IY3" s="190" t="s">
        <v>10</v>
      </c>
      <c r="IZ3" s="74" t="s">
        <v>15</v>
      </c>
    </row>
    <row r="4" spans="1:262" s="261" customFormat="1">
      <c r="A4" s="261">
        <v>1</v>
      </c>
      <c r="C4" s="103"/>
      <c r="D4" s="103" t="s">
        <v>17</v>
      </c>
      <c r="E4" s="104">
        <f>((E5*F5)+(E6*F6)+(E7*F7)+(E8*F8))/F4</f>
        <v>58275.240800681429</v>
      </c>
      <c r="F4" s="105">
        <f>SUM(F5:F8)</f>
        <v>11740</v>
      </c>
      <c r="G4" s="106">
        <f>((G5*H5)+(G6*H6)+(G7*H7)+(G8*H8))/H4</f>
        <v>58948.09151097406</v>
      </c>
      <c r="H4" s="105">
        <f>SUM(H5:H8)</f>
        <v>11026</v>
      </c>
      <c r="I4" s="106">
        <f>((I5*J5)+(I6*J6)+(I7*J7)+(I8*J8))/J4</f>
        <v>59336.59283088235</v>
      </c>
      <c r="J4" s="103">
        <f>SUM(J5:J8)</f>
        <v>11968</v>
      </c>
      <c r="K4" s="106" t="e">
        <f t="shared" ref="K4" si="0">((K5*L5)+(K6*L6)+(K7*L7)+(K8*L8))/L4</f>
        <v>#DIV/0!</v>
      </c>
      <c r="L4" s="103">
        <f t="shared" ref="L4" si="1">SUM(L5:L8)</f>
        <v>0</v>
      </c>
      <c r="M4" s="106" t="e">
        <f t="shared" ref="M4" si="2">((M5*N5)+(M6*N6)+(M7*N7)+(M8*N8))/N4</f>
        <v>#DIV/0!</v>
      </c>
      <c r="N4" s="103">
        <f t="shared" ref="N4" si="3">SUM(N5:N8)</f>
        <v>0</v>
      </c>
      <c r="O4" s="106">
        <f t="shared" ref="O4" si="4">((O5*P5)+(O6*P6)+(O7*P7)+(O8*P8))/P4</f>
        <v>60746.593025871764</v>
      </c>
      <c r="P4" s="103">
        <f t="shared" ref="P4:T4" si="5">SUM(P5:P8)</f>
        <v>13335</v>
      </c>
      <c r="Q4" s="112" t="e">
        <f t="shared" ref="Q4" si="6">((Q5*R5)+(Q6*R6)+(Q7*R7)+(Q8*R8))/R4</f>
        <v>#DIV/0!</v>
      </c>
      <c r="R4" s="103">
        <f t="shared" si="5"/>
        <v>0</v>
      </c>
      <c r="S4" s="112">
        <f t="shared" ref="S4" si="7">((S5*T5)+(S6*T6)+(S7*T7)+(S8*T8))/T4</f>
        <v>68624.176229508201</v>
      </c>
      <c r="T4" s="103">
        <f t="shared" si="5"/>
        <v>8540</v>
      </c>
      <c r="U4" s="109">
        <f>((U5*V5)+(U6*V6)+(U7*V7)+(U8*V8))/V4</f>
        <v>40723.462754491018</v>
      </c>
      <c r="V4" s="105">
        <f>SUM(V5:V8)</f>
        <v>4175</v>
      </c>
      <c r="W4" s="106">
        <f>((W5*X5)+(W6*X6)+(W7*X7)+(W8*X8))/X4</f>
        <v>41881.595759885662</v>
      </c>
      <c r="X4" s="103">
        <f>SUM(X5:X8)</f>
        <v>4198</v>
      </c>
      <c r="Y4" s="107">
        <f>((Y5*Z5)+(Y6*Z6)+(Y7*Z7)+(Y8*Z8))/Z4</f>
        <v>43425.038765254845</v>
      </c>
      <c r="Z4" s="108">
        <f>SUM(Z5:Z8)</f>
        <v>4179</v>
      </c>
      <c r="AA4" s="106">
        <f>((AA5*AB5)+(AA6*AB6)+(AA7*AB7)+(AA8*AB8))/AB4</f>
        <v>44315.711511464673</v>
      </c>
      <c r="AB4" s="105">
        <f>SUM(AB5:AB8)</f>
        <v>4274</v>
      </c>
      <c r="AC4" s="106">
        <f>((AC5*AD5)+(AC6*AD6)+(AC7*AD7)+(AC8*AD8))/AD4</f>
        <v>47067.67138047138</v>
      </c>
      <c r="AD4" s="105">
        <f>SUM(AD5:AD8)</f>
        <v>4455</v>
      </c>
      <c r="AE4" s="106">
        <f>((AE5*AF5)+(AE6*AF6)+(AE7*AF7)+(AE8*AF8))/AF4</f>
        <v>48060.35009487666</v>
      </c>
      <c r="AF4" s="105">
        <f>SUM(AF5:AF8)</f>
        <v>4216</v>
      </c>
      <c r="AG4" s="106">
        <f>((AG5*AH5)+(AG6*AH6)+(AG7*AH7)+(AG8*AH8))/AH4</f>
        <v>49543.496654772527</v>
      </c>
      <c r="AH4" s="103">
        <f>SUM(AH5:AH8)</f>
        <v>4484</v>
      </c>
      <c r="AI4" s="104">
        <f>((AI5*AJ5)+(AI6*AJ6)+(AI7*AJ7)+(AI8*AJ8))/AJ4</f>
        <v>51053.146632012133</v>
      </c>
      <c r="AJ4" s="103">
        <f>SUM(AJ5:AJ8)</f>
        <v>4617</v>
      </c>
      <c r="AK4" s="104">
        <f>((AK5*AL5)+(AK6*AL6)+(AK7*AL7)+(AK8*AL8))/AL4</f>
        <v>53515.854180029935</v>
      </c>
      <c r="AL4" s="103">
        <f>SUM(AL5:AL8)</f>
        <v>4677</v>
      </c>
      <c r="AM4" s="104">
        <f>((AM5*AN5)+(AM6*AN6)+(AM7*AN7)+(AM8*AN8))/AN4</f>
        <v>54497.931516422082</v>
      </c>
      <c r="AN4" s="103">
        <f>SUM(AN5:AN8)</f>
        <v>4293</v>
      </c>
      <c r="AO4" s="104">
        <f>((AO5*AP5)+(AO6*AP6)+(AO7*AP7)+(AO8*AP8))/AP4</f>
        <v>57542.043326345214</v>
      </c>
      <c r="AP4" s="103">
        <f>SUM(AP5:AP8)</f>
        <v>1431</v>
      </c>
      <c r="AQ4" s="104">
        <f>((AQ5*AR5)+(AQ6*AR6)+(AQ7*AR7)+(AQ8*AR8))/AR4</f>
        <v>59001.317159763312</v>
      </c>
      <c r="AR4" s="103">
        <f>SUM(AR5:AR8)</f>
        <v>2535</v>
      </c>
      <c r="AS4" s="104">
        <f>((AS5*AT5)+(AS6*AT6)+(AS7*AT7)+(AS8*AT8))/AT4</f>
        <v>60126.658008658007</v>
      </c>
      <c r="AT4" s="167">
        <f>SUM(AT5:AT8)</f>
        <v>2541</v>
      </c>
      <c r="AU4" s="104">
        <f>((AU5*AV5)+(AU6*AV6)+(AU7*AV7)+(AU8*AV8))/AV4</f>
        <v>62352.240092470274</v>
      </c>
      <c r="AV4" s="166">
        <f>SUM(AV5:AV8)</f>
        <v>3028</v>
      </c>
      <c r="AW4" s="112">
        <f>((AW5*AX5)+(AW6*AX6)+(AW7*AX7)+(AW8*AX8))/AX4</f>
        <v>63620.269871309611</v>
      </c>
      <c r="AX4" s="166">
        <f>SUM(AX5:AX8)</f>
        <v>2642</v>
      </c>
      <c r="AY4" s="112">
        <f>((AY5*AZ5)+(AY6*AZ6)+(AY7*AZ7)+(AY8*AZ8))/AZ4</f>
        <v>65377.68721804511</v>
      </c>
      <c r="AZ4" s="166">
        <f>SUM(AZ5:AZ8)</f>
        <v>3325</v>
      </c>
      <c r="BA4" s="112">
        <f>((BA5*BB5)+(BA6*BB6)+(BA7*BB7)+(BA8*BB8))/BB4</f>
        <v>65774.094083919728</v>
      </c>
      <c r="BB4" s="166">
        <f>SUM(BB5:BB8)</f>
        <v>3837</v>
      </c>
      <c r="BC4" s="106">
        <f>((BC5*BD5)+(BC6*BD6)+(BC7*BD7)+(BC8*BD8))/BD4</f>
        <v>65349.305166586193</v>
      </c>
      <c r="BD4" s="166">
        <f>SUM(BD5:BD8)</f>
        <v>4142</v>
      </c>
      <c r="BE4" s="106">
        <f>((BE5*BF5)+(BE6*BF6)+(BE7*BF7)+(BE8*BF8))/BF4</f>
        <v>66906.880307855623</v>
      </c>
      <c r="BF4" s="166">
        <f>SUM(BF5:BF8)</f>
        <v>3768</v>
      </c>
      <c r="BG4" s="106">
        <f>((BG5*BH5)+(BG6*BH6)+(BG7*BH7)+(BG8*BH8))/BH4</f>
        <v>66847.379902529588</v>
      </c>
      <c r="BH4" s="166">
        <f>SUM(BH5:BH8)</f>
        <v>4309</v>
      </c>
      <c r="BI4" s="196">
        <f>((BI5*BJ5)+(BI6*BJ6)+(BI7*BJ7)+(BI8*BJ8))/BJ4</f>
        <v>37960.769513314968</v>
      </c>
      <c r="BJ4" s="108">
        <f>SUM(BJ5:BJ8)</f>
        <v>1089</v>
      </c>
      <c r="BK4" s="162">
        <f>((BK5*BL5)+(BK6*BL6)+(BK7*BL7)+(BK8*BL8))/BL4</f>
        <v>39534.041409691628</v>
      </c>
      <c r="BL4" s="108">
        <f>SUM(BL5:BL8)</f>
        <v>1135</v>
      </c>
      <c r="BM4" s="162">
        <f>((BM5*BN5)+(BM6*BN6)+(BM7*BN7)+(BM8*BN8))/BN4</f>
        <v>41393.39483394834</v>
      </c>
      <c r="BN4" s="108">
        <f>SUM(BN5:BN8)</f>
        <v>1084</v>
      </c>
      <c r="BO4" s="162">
        <f>((BO5*BP5)+(BO6*BP6)+(BO7*BP7)+(BO8*BP8))/BP4</f>
        <v>41958.460416666669</v>
      </c>
      <c r="BP4" s="108">
        <f>SUM(BP5:BP8)</f>
        <v>1440</v>
      </c>
      <c r="BQ4" s="162">
        <f>((BQ5*BR5)+(BQ6*BR6)+(BQ7*BR7)+(BQ8*BR8))/BR4</f>
        <v>42795.063387978145</v>
      </c>
      <c r="BR4" s="108">
        <f>SUM(BR5:BR8)</f>
        <v>1830</v>
      </c>
      <c r="BS4" s="162">
        <f>((BS5*BT5)+(BS6*BT6)+(BS7*BT7)+(BS8*BT8))/BT4</f>
        <v>44375.027253668763</v>
      </c>
      <c r="BT4" s="108">
        <f>SUM(BT5:BT8)</f>
        <v>1908</v>
      </c>
      <c r="BU4" s="162">
        <f>((BU5*BV5)+(BU6*BV6)+(BU7*BV7)+(BU8*BV8))/BV4</f>
        <v>45353.052386495925</v>
      </c>
      <c r="BV4" s="108">
        <f>SUM(BV5:BV8)</f>
        <v>1718</v>
      </c>
      <c r="BW4" s="162">
        <f>((BW5*BX5)+(BW6*BX6)+(BW7*BX7)+(BW8*BX8))/BX4</f>
        <v>47750.944055944055</v>
      </c>
      <c r="BX4" s="108">
        <f>SUM(BX5:BX8)</f>
        <v>2002</v>
      </c>
      <c r="BY4" s="162">
        <f>((BY5*BZ5)+(BY6*BZ6)+(BY7*BZ7)+(BY8*BZ8))/BZ4</f>
        <v>51033.706780696397</v>
      </c>
      <c r="BZ4" s="108">
        <f>SUM(BZ5:BZ8)</f>
        <v>1637</v>
      </c>
      <c r="CA4" s="162">
        <f>((CA5*CB5)+(CA6*CB6)+(CA7*CB7)+(CA8*CB8))/CB4</f>
        <v>50770.278582930754</v>
      </c>
      <c r="CB4" s="108">
        <f>SUM(CB5:CB8)</f>
        <v>1863</v>
      </c>
      <c r="CC4" s="162">
        <f>((CC5*CD5)+(CC6*CD6)+(CC7*CD7)+(CC8*CD8))/CD4</f>
        <v>51471.401203610832</v>
      </c>
      <c r="CD4" s="108">
        <f>SUM(CD5:CD8)</f>
        <v>997</v>
      </c>
      <c r="CE4" s="162">
        <f>((CE5*CF5)+(CE6*CF6)+(CE7*CF7)+(CE8*CF8))/CF4</f>
        <v>54078.78065802592</v>
      </c>
      <c r="CF4" s="108">
        <f>SUM(CF5:CF8)</f>
        <v>2006</v>
      </c>
      <c r="CG4" s="104">
        <f>((CG5*CH5)+(CG6*CH6)+(CG7*CH7)+(CG8*CH8))/CH4</f>
        <v>53038.979245283022</v>
      </c>
      <c r="CH4" s="167">
        <f>SUM(CH5:CH8)</f>
        <v>1590</v>
      </c>
      <c r="CI4" s="104">
        <f>((CI5*CJ5)+(CI6*CJ6)+(CI7*CJ7)+(CI8*CJ8))/CJ4</f>
        <v>55728.856557377047</v>
      </c>
      <c r="CJ4" s="166">
        <f>SUM(CJ5:CJ8)</f>
        <v>1464</v>
      </c>
      <c r="CK4" s="112">
        <f>((CK5*CL5)+(CK6*CL6)+(CK7*CL7)+(CK8*CL8))/CL4</f>
        <v>56621.667060212516</v>
      </c>
      <c r="CL4" s="166">
        <f>SUM(CL5:CL8)</f>
        <v>1694</v>
      </c>
      <c r="CM4" s="112">
        <f>((CM5*CN5)+(CM6*CN6)+(CM7*CN7)+(CM8*CN8))/CN4</f>
        <v>60095.08978145304</v>
      </c>
      <c r="CN4" s="166">
        <f>SUM(CN5:CN8)</f>
        <v>1693</v>
      </c>
      <c r="CO4" s="112">
        <f>((CO5*CP5)+(CO6*CP6)+(CO7*CP7)+(CO8*CP8))/CP4</f>
        <v>62968.696442089327</v>
      </c>
      <c r="CP4" s="166">
        <f>SUM(CP5:CP8)</f>
        <v>1321</v>
      </c>
      <c r="CQ4" s="106">
        <f>((CQ5*CR5)+(CQ6*CR6)+(CQ7*CR7)+(CQ8*CR8))/CR4</f>
        <v>61566.269199009083</v>
      </c>
      <c r="CR4" s="166">
        <f>SUM(CR5:CR8)</f>
        <v>1211</v>
      </c>
      <c r="CS4" s="106">
        <f>((CS5*CT5)+(CS6*CT6)+(CS7*CT7)+(CS8*CT8))/CT4</f>
        <v>62156.343065693429</v>
      </c>
      <c r="CT4" s="166">
        <f>SUM(CT5:CT8)</f>
        <v>1096</v>
      </c>
      <c r="CU4" s="106">
        <f>((CU5*CV5)+(CU6*CV6)+(CU7*CV7)+(CU8*CV8))/CV4</f>
        <v>61955.616470588233</v>
      </c>
      <c r="CV4" s="166">
        <f>SUM(CV5:CV8)</f>
        <v>1275</v>
      </c>
      <c r="CW4" s="196">
        <f>((CW5*CX5)+(CW6*CX6)+(CW7*CX7)+(CW8*CX8))/CX4</f>
        <v>35503.98033545402</v>
      </c>
      <c r="CX4" s="108">
        <f>SUM(CX5:CX8)</f>
        <v>1729</v>
      </c>
      <c r="CY4" s="106">
        <f>((CY5*CZ5)+(CY6*CZ6)+(CY7*CZ7)+(CY8*CZ8))/CZ4</f>
        <v>37049.06923076923</v>
      </c>
      <c r="CZ4" s="103">
        <f>SUM(CZ5:CZ8)</f>
        <v>2600</v>
      </c>
      <c r="DA4" s="104">
        <f>((DA5*DB5)+(DA6*DB6)+(DA7*DB7)+(DA8*DB8))/DB4</f>
        <v>37323.138763814983</v>
      </c>
      <c r="DB4" s="105">
        <f>SUM(DB5:DB8)</f>
        <v>2443</v>
      </c>
      <c r="DC4" s="106">
        <f>((DC5*DD5)+(DC6*DD6)+(DC7*DD7)+(DC8*DD8))/DD4</f>
        <v>39016.845293905521</v>
      </c>
      <c r="DD4" s="110">
        <f>SUM(DD5:DD8)</f>
        <v>2773</v>
      </c>
      <c r="DE4" s="106">
        <f>((DE5*DF5)+(DE6*DF6)+(DE7*DF7)+(DE8*DF8))/DF4</f>
        <v>40889.436530324398</v>
      </c>
      <c r="DF4" s="110">
        <f>SUM(DF5:DF8)</f>
        <v>2836</v>
      </c>
      <c r="DG4" s="112">
        <f>((DG5*DH5)+(DG6*DH6)+(DG7*DH7)+(DG8*DH8))/DH4</f>
        <v>41724.490336435221</v>
      </c>
      <c r="DH4" s="105">
        <f>SUM(DH5:DH8)</f>
        <v>2794</v>
      </c>
      <c r="DI4" s="106">
        <f>((DI5*DJ5)+(DI6*DJ6)+(DI7*DJ7)+(DI8*DJ8))/DJ4</f>
        <v>43017.250412950118</v>
      </c>
      <c r="DJ4" s="103">
        <f>SUM(DJ5:DJ8)</f>
        <v>3027</v>
      </c>
      <c r="DK4" s="104">
        <f>((DK5*DL5)+(DK6*DL6)+(DK7*DL7)+(DK8*DL8))/DL4</f>
        <v>45041.47783783784</v>
      </c>
      <c r="DL4" s="105">
        <f>SUM(DL5:DL8)</f>
        <v>2775</v>
      </c>
      <c r="DM4" s="104">
        <f>((DM5*DN5)+(DM6*DN6)+(DM7*DN7)+(DM8*DN8))/DN4</f>
        <v>46703.263335377073</v>
      </c>
      <c r="DN4" s="105">
        <f>SUM(DN5:DN8)</f>
        <v>3262</v>
      </c>
      <c r="DO4" s="104">
        <f>((DO5*DP5)+(DO6*DP6)+(DO7*DP7)+(DO8*DP8))/DP4</f>
        <v>47489.474662668668</v>
      </c>
      <c r="DP4" s="105">
        <f>SUM(DP5:DP8)</f>
        <v>3335</v>
      </c>
      <c r="DQ4" s="104">
        <f>((DQ5*DR5)+(DQ6*DR6)+(DQ7*DR7)+(DQ8*DR8))/DR4</f>
        <v>47627.832377310391</v>
      </c>
      <c r="DR4" s="105">
        <f>SUM(DR5:DR8)</f>
        <v>1569</v>
      </c>
      <c r="DS4" s="104">
        <f>((DS5*DT5)+(DS6*DT6)+(DS7*DT7)+(DS8*DT8))/DT4</f>
        <v>48643.942196531789</v>
      </c>
      <c r="DT4" s="105">
        <f>SUM(DT5:DT8)</f>
        <v>3287</v>
      </c>
      <c r="DU4" s="104">
        <f>((DU5*DV5)+(DU6*DV6)+(DU7*DV7)+(DU8*DV8))/DV4</f>
        <v>50192.623401889941</v>
      </c>
      <c r="DV4" s="167">
        <f>SUM(DV5:DV8)</f>
        <v>3598</v>
      </c>
      <c r="DW4" s="116">
        <f>((DW5*DX5)+(DW6*DX6)+(DW7*DX7)+(DW8*DX8))/DX4</f>
        <v>51854.642669469256</v>
      </c>
      <c r="DX4" s="103">
        <f>SUM(DX5:DX8)</f>
        <v>3806</v>
      </c>
      <c r="DY4" s="107">
        <f>((DY5*DZ5)+(DY6*DZ6)+(DY7*DZ7)+(DY8*DZ8))/DZ4</f>
        <v>53148.273445212239</v>
      </c>
      <c r="DZ4" s="103">
        <f>SUM(DZ5:DZ8)</f>
        <v>4052</v>
      </c>
      <c r="EA4" s="107">
        <f>((EA5*EB5)+(EA6*EB6)+(EA7*EB7)+(EA8*EB8))/EB4</f>
        <v>54549.487398953876</v>
      </c>
      <c r="EB4" s="105">
        <f>SUM(EB5:EB8)</f>
        <v>4206</v>
      </c>
      <c r="EC4" s="107">
        <f>((EC5*ED5)+(EC6*ED6)+(EC7*ED7)+(EC8*ED8))/ED4</f>
        <v>55474.667889459524</v>
      </c>
      <c r="ED4" s="105">
        <f>SUM(ED5:ED8)</f>
        <v>4089</v>
      </c>
      <c r="EE4" s="106">
        <f>((EE5*EF5)+(EE6*EF6)+(EE7*EF7)+(EE8*EF8))/EF4</f>
        <v>55814.412469371084</v>
      </c>
      <c r="EF4" s="105">
        <f>SUM(EF5:EF8)</f>
        <v>3673</v>
      </c>
      <c r="EG4" s="106">
        <f>((EG5*EH5)+(EG6*EH6)+(EG7*EH7)+(EG8*EH8))/EH4</f>
        <v>56187.085259373394</v>
      </c>
      <c r="EH4" s="105">
        <f>SUM(EH5:EH8)</f>
        <v>3894</v>
      </c>
      <c r="EI4" s="106">
        <f>((EI5*EJ5)+(EI6*EJ6)+(EI7*EJ7)+(EI8*EJ8))/EJ4</f>
        <v>56617.737292400605</v>
      </c>
      <c r="EJ4" s="105">
        <f>SUM(EJ5:EJ8)</f>
        <v>3974</v>
      </c>
      <c r="EK4" s="109">
        <f>((EK5*EL5)+(EK6*EL6)+(EK7*EL7)+(EK8*EL8))/EL4</f>
        <v>35017.485444531863</v>
      </c>
      <c r="EL4" s="110">
        <f>SUM(EL5:EL8)</f>
        <v>1271</v>
      </c>
      <c r="EM4" s="106">
        <f>((EM5*EN5)+(EM6*EN6)+(EM7*EN7)+(EM8*EN8))/EN4</f>
        <v>35309.747430249634</v>
      </c>
      <c r="EN4" s="103">
        <f>SUM(EN5:EN8)</f>
        <v>1362</v>
      </c>
      <c r="EO4" s="107">
        <f>((EO5*EP5)+(EO6*EP6)+(EO7*EP7)+(EO8*EP8))/EP4</f>
        <v>37979.033018867922</v>
      </c>
      <c r="EP4" s="108">
        <f>SUM(EP5:EP8)</f>
        <v>1484</v>
      </c>
      <c r="EQ4" s="106">
        <f>((EQ5*ER5)+(EQ6*ER6)+(EQ7*ER7)+(EQ8*ER8))/ER4</f>
        <v>38663.850776502361</v>
      </c>
      <c r="ER4" s="110">
        <f>SUM(ER5:ER8)</f>
        <v>1481</v>
      </c>
      <c r="ES4" s="106">
        <f>((ES5*ET5)+(ES6*ET6)+(ES7*ET7)+(ES8*ET8))/ET4</f>
        <v>39283.833220796761</v>
      </c>
      <c r="ET4" s="110">
        <f>SUM(ET5:ET8)</f>
        <v>1481</v>
      </c>
      <c r="EU4" s="106">
        <f>((EU5*EV5)+(EU6*EV6)+(EU7*EV7)+(EU8*EV8))/EV4</f>
        <v>41019.773620798987</v>
      </c>
      <c r="EV4" s="105">
        <f>SUM(EV5:EV8)</f>
        <v>1577</v>
      </c>
      <c r="EW4" s="106">
        <f>((EW5*EX5)+(EW6*EX6)+(EW7*EX7)+(EW8*EX8))/EX4</f>
        <v>42384.047619047618</v>
      </c>
      <c r="EX4" s="103">
        <f>SUM(EX5:EX8)</f>
        <v>1428</v>
      </c>
      <c r="EY4" s="104">
        <f>((EY5*EZ5)+(EY6*EZ6)+(EY7*EZ7)+(EY8*EZ8))/EZ4</f>
        <v>43748.544054220576</v>
      </c>
      <c r="EZ4" s="105">
        <f>SUM(EZ5:EZ8)</f>
        <v>1623</v>
      </c>
      <c r="FA4" s="104">
        <f>((FA5*FB5)+(FA6*FB6)+(FA7*FB7)+(FA8*FB8))/FB4</f>
        <v>45308.997963340124</v>
      </c>
      <c r="FB4" s="105">
        <f>SUM(FB5:FB8)</f>
        <v>1473</v>
      </c>
      <c r="FC4" s="104">
        <f>((FC5*FD5)+(FC6*FD6)+(FC7*FD7)+(FC8*FD8))/FD4</f>
        <v>46191.316111488784</v>
      </c>
      <c r="FD4" s="105">
        <f>SUM(FD5:FD8)</f>
        <v>1471</v>
      </c>
      <c r="FE4" s="104">
        <f>((FE5*FF5)+(FE6*FF6)+(FE7*FF7)+(FE8*FF8))/FF4</f>
        <v>48475.389986824768</v>
      </c>
      <c r="FF4" s="105">
        <f>SUM(FF5:FF8)</f>
        <v>759</v>
      </c>
      <c r="FG4" s="104">
        <f>((FG5*FH5)+(FG6*FH6)+(FG7*FH7)+(FG8*FH8))/FH4</f>
        <v>48187.126174496647</v>
      </c>
      <c r="FH4" s="105">
        <f>SUM(FH5:FH8)</f>
        <v>1490</v>
      </c>
      <c r="FI4" s="162">
        <f>((FI5*FJ5)+(FI6*FJ6)+(FI7*FJ7)+(FI8*FJ8))/FJ4</f>
        <v>48688.532287266142</v>
      </c>
      <c r="FJ4" s="103">
        <f>SUM(FJ5:FJ8)</f>
        <v>1657</v>
      </c>
      <c r="FK4" s="162">
        <f>((FK5*FL5)+(FK6*FL6)+(FK7*FL7)+(FK8*FL8))/FL4</f>
        <v>49830.511564625849</v>
      </c>
      <c r="FL4" s="166">
        <f>SUM(FL5:FL8)</f>
        <v>1470</v>
      </c>
      <c r="FM4" s="162">
        <f>((FM5*FN5)+(FM6*FN6)+(FM7*FN7)+(FM8*FN8))/FN4</f>
        <v>51584.796366389099</v>
      </c>
      <c r="FN4" s="166">
        <f>SUM(FN5:FN8)</f>
        <v>1321</v>
      </c>
      <c r="FO4" s="221">
        <f>((FO5*FP5)+(FO6*FP6)+(FO7*FP7)+(FO8*FP8))/FP4</f>
        <v>53631.553935860058</v>
      </c>
      <c r="FP4" s="166">
        <f>SUM(FP5:FP8)</f>
        <v>1372</v>
      </c>
      <c r="FQ4" s="221">
        <f>((FQ5*FR5)+(FQ6*FR6)+(FQ7*FR7)+(FQ8*FR8))/FR4</f>
        <v>54357.04768486524</v>
      </c>
      <c r="FR4" s="166">
        <f>SUM(FR5:FR8)</f>
        <v>1447</v>
      </c>
      <c r="FS4" s="221">
        <f>((FS5*FT5)+(FS6*FT6)+(FS7*FT7)+(FS8*FT8))/FT4</f>
        <v>53549.905310300703</v>
      </c>
      <c r="FT4" s="166">
        <f>SUM(FT5:FT8)</f>
        <v>1563</v>
      </c>
      <c r="FU4" s="221">
        <f>((FU5*FV5)+(FU6*FV6)+(FU7*FV7)+(FU8*FV8))/FV4</f>
        <v>54109.440124416797</v>
      </c>
      <c r="FV4" s="166">
        <f>SUM(FV5:FV8)</f>
        <v>1286</v>
      </c>
      <c r="FW4" s="221">
        <f>((FW5*FX5)+(FW6*FX6)+(FW7*FX7)+(FW8*FX8))/FX4</f>
        <v>54136.463940520443</v>
      </c>
      <c r="FX4" s="166">
        <f>SUM(FX5:FX8)</f>
        <v>1345</v>
      </c>
      <c r="FY4" s="188">
        <f>((FY5*FZ5)+(FY6*FZ6)+(FY7*FZ7)+(FY8*FZ8))/FZ4</f>
        <v>34468.300884955752</v>
      </c>
      <c r="FZ4" s="108">
        <f>SUM(FZ5:FZ8)</f>
        <v>678</v>
      </c>
      <c r="GA4" s="106">
        <f>((GA5*GB5)+(GA6*GB6)+(GA7*GB7)+(GA8*GB8))/GB4</f>
        <v>35629.755215577192</v>
      </c>
      <c r="GB4" s="103">
        <f>SUM(GB5:GB8)</f>
        <v>719</v>
      </c>
      <c r="GC4" s="107">
        <f>((GC5*GD5)+(GC6*GD6)+(GC7*GD7)+(GC8*GD8))/GD4</f>
        <v>37038.316159250586</v>
      </c>
      <c r="GD4" s="108">
        <f>SUM(GD5:GD8)</f>
        <v>854</v>
      </c>
      <c r="GE4" s="106">
        <f>((GE5*GF5)+(GE6*GF6)+(GE7*GF7)+(GE8*GF8))/GF4</f>
        <v>38139.681318681316</v>
      </c>
      <c r="GF4" s="110">
        <f>SUM(GF5:GF8)</f>
        <v>910</v>
      </c>
      <c r="GG4" s="106">
        <f>((GG5*GH5)+(GG6*GH6)+(GG7*GH7)+(GG8*GH8))/GH4</f>
        <v>39986.040865384617</v>
      </c>
      <c r="GH4" s="110">
        <f>SUM(GH5:GH8)</f>
        <v>832</v>
      </c>
      <c r="GI4" s="112">
        <f>((GI5*GJ5)+(GI6*GJ6)+(GI7*GJ7)+(GI8*GJ8))/GJ4</f>
        <v>40935.649419218586</v>
      </c>
      <c r="GJ4" s="105">
        <f>SUM(GJ5:GJ8)</f>
        <v>947</v>
      </c>
      <c r="GK4" s="106">
        <f>((GK5*GL5)+(GK6*GL6)+(GK7*GL7)+(GK8*GL8))/GL4</f>
        <v>41664.596296296295</v>
      </c>
      <c r="GL4" s="103">
        <f>SUM(GL5:GL8)</f>
        <v>810</v>
      </c>
      <c r="GM4" s="104">
        <f>((GM5*GN5)+(GM6*GN6)+(GM7*GN7)+(GM8*GN8))/GN4</f>
        <v>42939.860816944027</v>
      </c>
      <c r="GN4" s="105">
        <f>SUM(GN5:GN8)</f>
        <v>661</v>
      </c>
      <c r="GO4" s="104">
        <f>((GO5*GP5)+(GO6*GP6)+(GO7*GP7)+(GO8*GP8))/GP4</f>
        <v>43184.822454308094</v>
      </c>
      <c r="GP4" s="105">
        <f>SUM(GP5:GP8)</f>
        <v>766</v>
      </c>
      <c r="GQ4" s="104">
        <f>((GQ5*GR5)+(GQ6*GR6)+(GQ7*GR7)+(GQ8*GR8))/GR4</f>
        <v>44223.353823088459</v>
      </c>
      <c r="GR4" s="105">
        <f>SUM(GR5:GR8)</f>
        <v>667</v>
      </c>
      <c r="GS4" s="104">
        <f>((GS5*GT5)+(GS6*GT6)+(GS7*GT7)+(GS8*GT8))/GT4</f>
        <v>45369.617021276594</v>
      </c>
      <c r="GT4" s="105">
        <f>SUM(GT5:GT8)</f>
        <v>282</v>
      </c>
      <c r="GU4" s="104">
        <f>((GU5*GV5)+(GU6*GV6)+(GU7*GV7)+(GU8*GV8))/GV4</f>
        <v>45045.575712143931</v>
      </c>
      <c r="GV4" s="105">
        <f>SUM(GV5:GV8)</f>
        <v>667</v>
      </c>
      <c r="GW4" s="104">
        <f>((GW5*GX5)+(GW6*GX6)+(GW7*GX7)+(GW8*GX8))/GX4</f>
        <v>46401.841815680884</v>
      </c>
      <c r="GX4" s="105">
        <f>SUM(GX5:GX8)</f>
        <v>727</v>
      </c>
      <c r="GY4" s="104">
        <f>((GY5*GZ5)+(GY6*GZ6)+(GY7*GZ7)+(GY8*GZ8))/GZ4</f>
        <v>47064.487031700286</v>
      </c>
      <c r="GZ4" s="103">
        <f>SUM(GZ5:GZ8)</f>
        <v>694</v>
      </c>
      <c r="HA4" s="104">
        <f>((HA5*HB5)+(HA6*HB6)+(HA7*HB7)+(HA8*HB8))/HB4</f>
        <v>49658.409511228536</v>
      </c>
      <c r="HB4" s="103">
        <f>SUM(HB5:HB8)</f>
        <v>757</v>
      </c>
      <c r="HC4" s="112">
        <f>((HC5*HD5)+(HC6*HD6)+(HC7*HD7)+(HC8*HD8))/HD4</f>
        <v>52193.947164948455</v>
      </c>
      <c r="HD4" s="103">
        <f>SUM(HD5:HD8)</f>
        <v>776</v>
      </c>
      <c r="HE4" s="112">
        <f>((HE5*HF5)+(HE6*HF6)+(HE7*HF7)+(HE8*HF8))/HF4</f>
        <v>54353.080892608086</v>
      </c>
      <c r="HF4" s="103">
        <f>SUM(HF5:HF8)</f>
        <v>717</v>
      </c>
      <c r="HG4" s="112">
        <f>((HG5*HH5)+(HG6*HH6)+(HG7*HH7)+(HG8*HH8))/HH4</f>
        <v>55490.243478260869</v>
      </c>
      <c r="HH4" s="103">
        <f>SUM(HH5:HH8)</f>
        <v>805</v>
      </c>
      <c r="HI4" s="112">
        <f>((HI5*HJ5)+(HI6*HJ6)+(HI7*HJ7)+(HI8*HJ8))/HJ4</f>
        <v>55384.159754224267</v>
      </c>
      <c r="HJ4" s="103">
        <f>SUM(HJ5:HJ8)</f>
        <v>651</v>
      </c>
      <c r="HK4" s="112">
        <f>((HK5*HL5)+(HK6*HL6)+(HK7*HL7)+(HK8*HL8))/HL4</f>
        <v>55896.449720670389</v>
      </c>
      <c r="HL4" s="103">
        <f>SUM(HL5:HL8)</f>
        <v>716</v>
      </c>
      <c r="HM4" s="109">
        <f>((HM5*HN5)+(HM6*HN6)+(HM7*HN7)+(HM8*HN8))/HN4</f>
        <v>34706.553956834534</v>
      </c>
      <c r="HN4" s="110">
        <f>SUM(HN5:HN8)</f>
        <v>556</v>
      </c>
      <c r="HO4" s="106">
        <f>((HO5*HP5)+(HO6*HP6)+(HO7*HP7)+(HO8*HP8))/HP4</f>
        <v>35584.934523809527</v>
      </c>
      <c r="HP4" s="103">
        <f>SUM(HP5:HP8)</f>
        <v>504</v>
      </c>
      <c r="HQ4" s="104">
        <f>((HQ5*HR5)+(HQ6*HR6)+(HQ7*HR7)+(HQ8*HR8))/HR4</f>
        <v>36446.796296296299</v>
      </c>
      <c r="HR4" s="105">
        <f>SUM(HR5:HR8)</f>
        <v>486</v>
      </c>
      <c r="HS4" s="106">
        <f>((HS5*HT5)+(HS6*HT6)+(HS7*HT7)+(HS8*HT8))/HT4</f>
        <v>38293.057542768271</v>
      </c>
      <c r="HT4" s="110">
        <f>SUM(HT5:HT8)</f>
        <v>643</v>
      </c>
      <c r="HU4" s="106">
        <f>((HU5*HV5)+(HU6*HV6)+(HU7*HV7)+(HU8*HV8))/HV4</f>
        <v>39947.063414634147</v>
      </c>
      <c r="HV4" s="110">
        <f>SUM(HV5:HV8)</f>
        <v>615</v>
      </c>
      <c r="HW4" s="112">
        <f>((HW5*HX5)+(HW6*HX6)+(HW7*HX7)+(HW8*HX8))/HX4</f>
        <v>41978.579892280075</v>
      </c>
      <c r="HX4" s="105">
        <f>SUM(HX5:HX8)</f>
        <v>557</v>
      </c>
      <c r="HY4" s="106">
        <f>((HY5*HZ5)+(HY6*HZ6)+(HY7*HZ7)+(HY8*HZ8))/HZ4</f>
        <v>43159.535947712415</v>
      </c>
      <c r="HZ4" s="103">
        <f>SUM(HZ5:HZ8)</f>
        <v>459</v>
      </c>
      <c r="IA4" s="104">
        <f>((IA5*IB5)+(IA6*IB6)+(IA7*IB7)+(IA8*IB8))/IB4</f>
        <v>44732.751004016063</v>
      </c>
      <c r="IB4" s="103">
        <f>SUM(IB5:IB8)</f>
        <v>498</v>
      </c>
      <c r="IC4" s="104">
        <f>((IC5*ID5)+(IC6*ID6)+(IC7*ID7)+(IC8*ID8))/ID4</f>
        <v>46964.165067178503</v>
      </c>
      <c r="ID4" s="105">
        <f>SUM(ID5:ID8)</f>
        <v>521</v>
      </c>
      <c r="IE4" s="104">
        <f>((IE5*IF5)+(IE6*IF6)+(IE7*IF7)+(IE8*IF8))/IF4</f>
        <v>48116.121559633029</v>
      </c>
      <c r="IF4" s="105">
        <f>SUM(IF5:IF8)</f>
        <v>436</v>
      </c>
      <c r="IG4" s="104">
        <f>((IG5*IH5)+(IG6*IH6)+(IG7*IH7)+(IG8*IH8))/IH4</f>
        <v>47908.178082191778</v>
      </c>
      <c r="IH4" s="105">
        <f>SUM(IH5:IH8)</f>
        <v>219</v>
      </c>
      <c r="II4" s="104">
        <f>((II5*IJ5)+(II6*IJ6)+(II7*IJ7)+(II8*IJ8))/IJ4</f>
        <v>48443.538461538461</v>
      </c>
      <c r="IJ4" s="105">
        <f>SUM(IJ5:IJ8)</f>
        <v>390</v>
      </c>
      <c r="IK4" s="104">
        <f>((IK5*IL5)+(IK6*IL6)+(IK7*IL7)+(IK8*IL8))/IL4</f>
        <v>51363.155737704918</v>
      </c>
      <c r="IL4" s="105">
        <f>SUM(IL5:IL8)</f>
        <v>366</v>
      </c>
      <c r="IM4" s="104">
        <f>((IM5*IN5)+(IM6*IN6)+(IM7*IN7)+(IM8*IN8))/IN4</f>
        <v>53420.062146892655</v>
      </c>
      <c r="IN4" s="103">
        <f>SUM(IN5:IN8)</f>
        <v>354</v>
      </c>
      <c r="IO4" s="104">
        <f>((IO5*IP5)+(IO6*IP6)+(IO7*IP7)+(IO8*IP8))/IP4</f>
        <v>55531.968609865471</v>
      </c>
      <c r="IP4" s="103">
        <f>SUM(IP5:IP8)</f>
        <v>223</v>
      </c>
      <c r="IQ4" s="112">
        <f>((IQ5*IR5)+(IQ6*IR6)+(IQ7*IR7)+(IQ8*IR8))/IR4</f>
        <v>54674.840989399294</v>
      </c>
      <c r="IR4" s="103">
        <f>SUM(IR5:IR8)</f>
        <v>283</v>
      </c>
      <c r="IS4" s="112">
        <f>((IS5*IT5)+(IS6*IT6)+(IS7*IT7)+(IS8*IT8))/IT4</f>
        <v>57344.018587360595</v>
      </c>
      <c r="IT4" s="103">
        <f>SUM(IT5:IT8)</f>
        <v>269</v>
      </c>
      <c r="IU4" s="112">
        <f>((IU5*IV5)+(IU6*IV6)+(IU7*IV7)+(IU8*IV8))/IV4</f>
        <v>57624.431746031747</v>
      </c>
      <c r="IV4" s="103">
        <f>SUM(IV5:IV8)</f>
        <v>315</v>
      </c>
      <c r="IW4" s="112">
        <f>((IW5*IX5)+(IW6*IX6)+(IW7*IX7)+(IW8*IX8))/IX4</f>
        <v>58871.904580152674</v>
      </c>
      <c r="IX4" s="103">
        <f>SUM(IX5:IX8)</f>
        <v>262</v>
      </c>
      <c r="IY4" s="112">
        <f>((IY5*IZ5)+(IY6*IZ6)+(IY7*IZ7)+(IY8*IZ8))/IZ4</f>
        <v>58195.010101010099</v>
      </c>
      <c r="IZ4" s="103">
        <f>SUM(IZ5:IZ8)</f>
        <v>297</v>
      </c>
    </row>
    <row r="5" spans="1:262">
      <c r="A5" s="219">
        <v>2</v>
      </c>
      <c r="B5" s="219">
        <v>1</v>
      </c>
      <c r="C5" s="11">
        <v>16</v>
      </c>
      <c r="D5" s="28" t="s">
        <v>19</v>
      </c>
      <c r="E5" s="28">
        <v>57451.93963675214</v>
      </c>
      <c r="F5" s="28">
        <v>1872</v>
      </c>
      <c r="G5" s="15">
        <v>57813.454803865832</v>
      </c>
      <c r="H5" s="28">
        <v>1759</v>
      </c>
      <c r="I5" s="15">
        <v>58047.00832033281</v>
      </c>
      <c r="J5" s="28">
        <v>1923</v>
      </c>
      <c r="K5" s="32"/>
      <c r="L5" s="28"/>
      <c r="M5" s="32"/>
      <c r="N5" s="28"/>
      <c r="O5" s="32">
        <v>58953.673434856173</v>
      </c>
      <c r="P5" s="28">
        <v>2364</v>
      </c>
      <c r="Q5" s="32"/>
      <c r="R5" s="28"/>
      <c r="S5" s="32">
        <v>68741.206636500749</v>
      </c>
      <c r="T5" s="28">
        <v>1326</v>
      </c>
      <c r="U5" s="68">
        <v>40391</v>
      </c>
      <c r="V5" s="28">
        <v>1002</v>
      </c>
      <c r="W5" s="15">
        <v>41859</v>
      </c>
      <c r="X5" s="28">
        <v>1008</v>
      </c>
      <c r="Y5" s="15">
        <v>43274</v>
      </c>
      <c r="Z5" s="24">
        <v>1011</v>
      </c>
      <c r="AA5" s="28">
        <v>43793</v>
      </c>
      <c r="AB5" s="28">
        <v>1039</v>
      </c>
      <c r="AC5" s="16">
        <v>46309</v>
      </c>
      <c r="AD5" s="23">
        <v>1021</v>
      </c>
      <c r="AE5" s="42">
        <v>47151</v>
      </c>
      <c r="AF5" s="23">
        <v>1002</v>
      </c>
      <c r="AG5" s="42">
        <v>48104</v>
      </c>
      <c r="AH5" s="42">
        <v>1042</v>
      </c>
      <c r="AI5" s="16">
        <v>48835</v>
      </c>
      <c r="AJ5" s="42">
        <v>1059</v>
      </c>
      <c r="AK5" s="16">
        <v>52111</v>
      </c>
      <c r="AL5" s="42">
        <v>1079</v>
      </c>
      <c r="AM5" s="16">
        <v>52584</v>
      </c>
      <c r="AN5" s="42">
        <v>973</v>
      </c>
      <c r="AO5" s="16">
        <v>53157.07317073171</v>
      </c>
      <c r="AP5" s="42">
        <v>451</v>
      </c>
      <c r="AQ5" s="16">
        <v>56715.198260869562</v>
      </c>
      <c r="AR5" s="42">
        <v>575</v>
      </c>
      <c r="AS5" s="16">
        <v>57572.767402376907</v>
      </c>
      <c r="AT5" s="23">
        <v>589</v>
      </c>
      <c r="AU5" s="16">
        <v>60176.076487252125</v>
      </c>
      <c r="AV5" s="42">
        <v>706</v>
      </c>
      <c r="AW5" s="181">
        <v>60517.014851485146</v>
      </c>
      <c r="AX5" s="42">
        <v>606</v>
      </c>
      <c r="AY5" s="181">
        <v>61195.68</v>
      </c>
      <c r="AZ5" s="42">
        <v>750</v>
      </c>
      <c r="BA5" s="263">
        <v>62614.75</v>
      </c>
      <c r="BB5" s="47">
        <v>840</v>
      </c>
      <c r="BC5" s="15">
        <v>62284.836236933799</v>
      </c>
      <c r="BD5" s="47">
        <v>861</v>
      </c>
      <c r="BE5" s="15">
        <v>64267.540051679585</v>
      </c>
      <c r="BF5" s="47">
        <v>774</v>
      </c>
      <c r="BG5" s="15">
        <v>63369.72849162011</v>
      </c>
      <c r="BH5" s="47">
        <v>895</v>
      </c>
      <c r="BI5" s="68">
        <v>36767</v>
      </c>
      <c r="BJ5" s="28">
        <v>171</v>
      </c>
      <c r="BK5" s="15">
        <v>37924</v>
      </c>
      <c r="BL5" s="28">
        <v>175</v>
      </c>
      <c r="BM5" s="32">
        <v>40648</v>
      </c>
      <c r="BN5" s="22">
        <v>163</v>
      </c>
      <c r="BO5" s="28">
        <v>40672</v>
      </c>
      <c r="BP5" s="28">
        <v>212</v>
      </c>
      <c r="BQ5" s="16">
        <v>40973</v>
      </c>
      <c r="BR5" s="42">
        <v>328</v>
      </c>
      <c r="BS5" s="31">
        <v>42998</v>
      </c>
      <c r="BT5" s="44">
        <v>327</v>
      </c>
      <c r="BU5" s="264">
        <v>44046</v>
      </c>
      <c r="BV5" s="265">
        <v>311</v>
      </c>
      <c r="BW5" s="40">
        <v>46002</v>
      </c>
      <c r="BX5" s="44">
        <v>345</v>
      </c>
      <c r="BY5" s="40">
        <v>48280</v>
      </c>
      <c r="BZ5" s="44">
        <v>276</v>
      </c>
      <c r="CA5" s="40">
        <v>49517</v>
      </c>
      <c r="CB5" s="44">
        <v>313</v>
      </c>
      <c r="CC5" s="40">
        <v>51637.78512396694</v>
      </c>
      <c r="CD5" s="44">
        <v>242</v>
      </c>
      <c r="CE5" s="40">
        <v>54455.750649350652</v>
      </c>
      <c r="CF5" s="44">
        <v>385</v>
      </c>
      <c r="CG5" s="16">
        <v>50919.187279151942</v>
      </c>
      <c r="CH5" s="23">
        <v>283</v>
      </c>
      <c r="CI5" s="16">
        <v>54197.386973180073</v>
      </c>
      <c r="CJ5" s="42">
        <v>261</v>
      </c>
      <c r="CK5" s="181">
        <v>55413.985964912281</v>
      </c>
      <c r="CL5" s="42">
        <v>285</v>
      </c>
      <c r="CM5" s="42">
        <v>58330.504731861198</v>
      </c>
      <c r="CN5" s="42">
        <v>317</v>
      </c>
      <c r="CO5" s="263">
        <v>62718.221238938051</v>
      </c>
      <c r="CP5" s="47">
        <v>226</v>
      </c>
      <c r="CQ5" s="15">
        <v>62812.319444444445</v>
      </c>
      <c r="CR5" s="47">
        <v>216</v>
      </c>
      <c r="CS5" s="15">
        <v>60690.851485148516</v>
      </c>
      <c r="CT5" s="47">
        <v>202</v>
      </c>
      <c r="CU5" s="15">
        <v>61885.014423076922</v>
      </c>
      <c r="CV5" s="47">
        <v>208</v>
      </c>
      <c r="CW5" s="68">
        <v>35117</v>
      </c>
      <c r="CX5" s="28">
        <v>244</v>
      </c>
      <c r="CY5" s="15">
        <v>36609</v>
      </c>
      <c r="CZ5" s="28">
        <v>350</v>
      </c>
      <c r="DA5" s="15">
        <v>36889</v>
      </c>
      <c r="DB5" s="24">
        <v>304</v>
      </c>
      <c r="DC5" s="28">
        <v>38719</v>
      </c>
      <c r="DD5" s="28">
        <v>336</v>
      </c>
      <c r="DE5" s="16">
        <v>40457</v>
      </c>
      <c r="DF5" s="18">
        <v>340</v>
      </c>
      <c r="DG5" s="46">
        <v>41305</v>
      </c>
      <c r="DH5" s="45">
        <v>325</v>
      </c>
      <c r="DI5" s="264">
        <v>42651</v>
      </c>
      <c r="DJ5" s="265">
        <v>321</v>
      </c>
      <c r="DK5" s="40">
        <v>43688</v>
      </c>
      <c r="DL5" s="44">
        <v>340</v>
      </c>
      <c r="DM5" s="40">
        <v>46701</v>
      </c>
      <c r="DN5" s="44">
        <v>358</v>
      </c>
      <c r="DO5" s="40">
        <v>47814</v>
      </c>
      <c r="DP5" s="44">
        <v>363</v>
      </c>
      <c r="DQ5" s="40">
        <v>48431.669934640522</v>
      </c>
      <c r="DR5" s="44">
        <v>306</v>
      </c>
      <c r="DS5" s="40">
        <v>49002.008108108108</v>
      </c>
      <c r="DT5" s="44">
        <v>370</v>
      </c>
      <c r="DU5" s="16">
        <v>49835.68837209302</v>
      </c>
      <c r="DV5" s="23">
        <v>430</v>
      </c>
      <c r="DW5" s="16">
        <v>49968.471193415637</v>
      </c>
      <c r="DX5" s="42">
        <v>486</v>
      </c>
      <c r="DY5" s="181">
        <v>51261.434862385322</v>
      </c>
      <c r="DZ5" s="42">
        <v>545</v>
      </c>
      <c r="EA5" s="181">
        <v>52819.225225225222</v>
      </c>
      <c r="EB5" s="42">
        <v>555</v>
      </c>
      <c r="EC5" s="263">
        <v>54049.663003663001</v>
      </c>
      <c r="ED5" s="47">
        <v>546</v>
      </c>
      <c r="EE5" s="15">
        <v>54326.892430278887</v>
      </c>
      <c r="EF5" s="47">
        <v>502</v>
      </c>
      <c r="EG5" s="15">
        <v>54022.849609375</v>
      </c>
      <c r="EH5" s="47">
        <v>512</v>
      </c>
      <c r="EI5" s="15">
        <v>54664.905904059044</v>
      </c>
      <c r="EJ5" s="47">
        <v>542</v>
      </c>
      <c r="EK5" s="68">
        <v>35926</v>
      </c>
      <c r="EL5" s="28">
        <v>135</v>
      </c>
      <c r="EM5" s="15">
        <v>34970</v>
      </c>
      <c r="EN5" s="28">
        <v>150</v>
      </c>
      <c r="EO5" s="32">
        <v>38446</v>
      </c>
      <c r="EP5" s="22">
        <v>147</v>
      </c>
      <c r="EQ5" s="28">
        <v>38459</v>
      </c>
      <c r="ER5" s="28">
        <v>178</v>
      </c>
      <c r="ES5" s="16">
        <v>38823</v>
      </c>
      <c r="ET5" s="18">
        <v>193</v>
      </c>
      <c r="EU5" s="46">
        <v>40795</v>
      </c>
      <c r="EV5" s="44">
        <v>193</v>
      </c>
      <c r="EW5" s="264">
        <v>40860</v>
      </c>
      <c r="EX5" s="265">
        <v>205</v>
      </c>
      <c r="EY5" s="40">
        <v>42621</v>
      </c>
      <c r="EZ5" s="44">
        <v>209</v>
      </c>
      <c r="FA5" s="40">
        <v>44222</v>
      </c>
      <c r="FB5" s="44">
        <v>171</v>
      </c>
      <c r="FC5" s="40">
        <v>46065</v>
      </c>
      <c r="FD5" s="44">
        <v>176</v>
      </c>
      <c r="FE5" s="40">
        <v>48298.075630252104</v>
      </c>
      <c r="FF5" s="44">
        <v>119</v>
      </c>
      <c r="FG5" s="40">
        <v>47573.839378238343</v>
      </c>
      <c r="FH5" s="44">
        <v>193</v>
      </c>
      <c r="FI5" s="16">
        <v>49042.066666666666</v>
      </c>
      <c r="FJ5" s="42">
        <v>195</v>
      </c>
      <c r="FK5" s="16">
        <v>50722.053846153845</v>
      </c>
      <c r="FL5" s="42">
        <v>130</v>
      </c>
      <c r="FM5" s="181">
        <v>51917.316546762588</v>
      </c>
      <c r="FN5" s="42">
        <v>139</v>
      </c>
      <c r="FO5" s="16">
        <v>53425.994252873563</v>
      </c>
      <c r="FP5" s="42">
        <v>174</v>
      </c>
      <c r="FQ5" s="16">
        <v>55813.105960264904</v>
      </c>
      <c r="FR5" s="47">
        <v>151</v>
      </c>
      <c r="FS5" s="181">
        <v>53150.099337748346</v>
      </c>
      <c r="FT5" s="47">
        <v>151</v>
      </c>
      <c r="FU5" s="181">
        <v>53201.59701492537</v>
      </c>
      <c r="FV5" s="47">
        <v>134</v>
      </c>
      <c r="FW5" s="15">
        <v>53611.147887323947</v>
      </c>
      <c r="FX5" s="47">
        <v>142</v>
      </c>
      <c r="FY5" s="68">
        <v>32087</v>
      </c>
      <c r="FZ5" s="28">
        <v>68</v>
      </c>
      <c r="GA5" s="15">
        <v>32715</v>
      </c>
      <c r="GB5" s="28">
        <v>67</v>
      </c>
      <c r="GC5" s="32">
        <v>34200</v>
      </c>
      <c r="GD5" s="22">
        <v>118</v>
      </c>
      <c r="GE5" s="28">
        <v>36190</v>
      </c>
      <c r="GF5" s="28">
        <v>91</v>
      </c>
      <c r="GG5" s="16">
        <v>38871</v>
      </c>
      <c r="GH5" s="18">
        <v>70</v>
      </c>
      <c r="GI5" s="46">
        <v>39021</v>
      </c>
      <c r="GJ5" s="45">
        <v>89</v>
      </c>
      <c r="GK5" s="264">
        <v>39150</v>
      </c>
      <c r="GL5" s="265">
        <v>80</v>
      </c>
      <c r="GM5" s="40">
        <v>40020</v>
      </c>
      <c r="GN5" s="44">
        <v>69</v>
      </c>
      <c r="GO5" s="40">
        <v>41349</v>
      </c>
      <c r="GP5" s="44">
        <v>65</v>
      </c>
      <c r="GQ5" s="40">
        <v>43198</v>
      </c>
      <c r="GR5" s="44">
        <v>56</v>
      </c>
      <c r="GS5" s="40">
        <v>44102.680851063829</v>
      </c>
      <c r="GT5" s="44">
        <v>47</v>
      </c>
      <c r="GU5" s="40">
        <v>43544.660714285717</v>
      </c>
      <c r="GV5" s="44">
        <v>56</v>
      </c>
      <c r="GW5" s="16">
        <v>45231.620689655174</v>
      </c>
      <c r="GX5" s="23">
        <v>58</v>
      </c>
      <c r="GY5" s="16">
        <v>45034.727272727272</v>
      </c>
      <c r="GZ5" s="42">
        <v>66</v>
      </c>
      <c r="HA5" s="181">
        <v>47335.9746835443</v>
      </c>
      <c r="HB5" s="42">
        <v>79</v>
      </c>
      <c r="HC5" s="181">
        <v>49969.317073170729</v>
      </c>
      <c r="HD5" s="42">
        <v>82</v>
      </c>
      <c r="HE5" s="263">
        <v>54247.32075471698</v>
      </c>
      <c r="HF5" s="47">
        <v>53</v>
      </c>
      <c r="HG5" s="263">
        <v>55481.454545454544</v>
      </c>
      <c r="HH5" s="47">
        <v>77</v>
      </c>
      <c r="HI5" s="263">
        <v>56840.054794520547</v>
      </c>
      <c r="HJ5" s="47">
        <v>73</v>
      </c>
      <c r="HK5" s="15">
        <v>53772.425000000003</v>
      </c>
      <c r="HL5" s="47">
        <v>80</v>
      </c>
      <c r="HM5" s="68">
        <v>36038</v>
      </c>
      <c r="HN5" s="28">
        <v>61</v>
      </c>
      <c r="HO5" s="16">
        <v>37553</v>
      </c>
      <c r="HP5" s="28">
        <v>45</v>
      </c>
      <c r="HQ5" s="15">
        <v>37275</v>
      </c>
      <c r="HR5" s="24">
        <v>58</v>
      </c>
      <c r="HS5" s="28">
        <v>38111</v>
      </c>
      <c r="HT5" s="28">
        <v>82</v>
      </c>
      <c r="HU5" s="16">
        <v>39975</v>
      </c>
      <c r="HV5" s="18">
        <v>82</v>
      </c>
      <c r="HW5" s="163">
        <v>41105</v>
      </c>
      <c r="HX5" s="44">
        <v>62</v>
      </c>
      <c r="HY5" s="266">
        <v>41701</v>
      </c>
      <c r="HZ5" s="265">
        <v>54</v>
      </c>
      <c r="IA5" s="267">
        <v>43299</v>
      </c>
      <c r="IB5" s="165">
        <v>76</v>
      </c>
      <c r="IC5" s="267">
        <v>45076</v>
      </c>
      <c r="ID5" s="45">
        <v>72</v>
      </c>
      <c r="IE5" s="267">
        <v>46900</v>
      </c>
      <c r="IF5" s="45">
        <v>52</v>
      </c>
      <c r="IG5" s="267">
        <v>44161.833333333336</v>
      </c>
      <c r="IH5" s="45">
        <v>48</v>
      </c>
      <c r="II5" s="267">
        <v>45911.527272727275</v>
      </c>
      <c r="IJ5" s="45">
        <v>55</v>
      </c>
      <c r="IK5" s="15">
        <v>45953.666666666664</v>
      </c>
      <c r="IL5" s="24">
        <v>48</v>
      </c>
      <c r="IM5" s="15">
        <v>49522</v>
      </c>
      <c r="IN5" s="28">
        <v>36</v>
      </c>
      <c r="IO5" s="15"/>
      <c r="IP5" s="28"/>
      <c r="IQ5" s="263">
        <v>49450.382978723406</v>
      </c>
      <c r="IR5" s="47">
        <v>47</v>
      </c>
      <c r="IS5" s="263">
        <v>56572.357142857145</v>
      </c>
      <c r="IT5" s="47">
        <v>56</v>
      </c>
      <c r="IU5" s="263">
        <v>61737.976744186046</v>
      </c>
      <c r="IV5" s="47">
        <v>43</v>
      </c>
      <c r="IW5" s="263">
        <v>61779.310344827587</v>
      </c>
      <c r="IX5" s="47">
        <v>29</v>
      </c>
      <c r="IY5" s="263">
        <v>62257.666666666664</v>
      </c>
      <c r="IZ5" s="47">
        <v>30</v>
      </c>
    </row>
    <row r="6" spans="1:262">
      <c r="A6" s="261">
        <v>3</v>
      </c>
      <c r="B6" s="219">
        <v>2</v>
      </c>
      <c r="C6" s="11">
        <v>23</v>
      </c>
      <c r="D6" s="11" t="s">
        <v>79</v>
      </c>
      <c r="E6" s="11">
        <v>56298.49192015209</v>
      </c>
      <c r="F6" s="11">
        <v>4208</v>
      </c>
      <c r="G6" s="15">
        <v>56827.407486063181</v>
      </c>
      <c r="H6" s="11">
        <v>3767</v>
      </c>
      <c r="I6" s="15">
        <v>57242.531732418523</v>
      </c>
      <c r="J6" s="11">
        <v>4081</v>
      </c>
      <c r="K6" s="32"/>
      <c r="L6" s="11"/>
      <c r="M6" s="32"/>
      <c r="N6" s="11"/>
      <c r="O6" s="32">
        <v>58007.988989209429</v>
      </c>
      <c r="P6" s="11">
        <v>4541</v>
      </c>
      <c r="Q6" s="32"/>
      <c r="R6" s="11"/>
      <c r="S6" s="32">
        <v>68794.759821790198</v>
      </c>
      <c r="T6" s="11">
        <v>2469</v>
      </c>
      <c r="U6" s="68">
        <v>41239</v>
      </c>
      <c r="V6" s="11">
        <v>1334</v>
      </c>
      <c r="W6" s="15">
        <v>42120</v>
      </c>
      <c r="X6" s="11">
        <v>1315</v>
      </c>
      <c r="Y6" s="15">
        <v>43676</v>
      </c>
      <c r="Z6" s="24">
        <v>1271</v>
      </c>
      <c r="AA6" s="28">
        <v>44232</v>
      </c>
      <c r="AB6" s="11">
        <v>1347</v>
      </c>
      <c r="AC6" s="16">
        <v>47539</v>
      </c>
      <c r="AD6" s="23">
        <v>1343</v>
      </c>
      <c r="AE6" s="17">
        <v>48006</v>
      </c>
      <c r="AF6" s="23">
        <v>1337</v>
      </c>
      <c r="AG6" s="42">
        <v>49645</v>
      </c>
      <c r="AH6" s="42">
        <v>1451</v>
      </c>
      <c r="AI6" s="16">
        <v>50815</v>
      </c>
      <c r="AJ6" s="42">
        <v>1487</v>
      </c>
      <c r="AK6" s="16">
        <v>53368</v>
      </c>
      <c r="AL6" s="42">
        <v>1509</v>
      </c>
      <c r="AM6" s="16">
        <v>53984</v>
      </c>
      <c r="AN6" s="42">
        <v>1429</v>
      </c>
      <c r="AO6" s="16">
        <v>58869.980141843975</v>
      </c>
      <c r="AP6" s="42">
        <v>705</v>
      </c>
      <c r="AQ6" s="16">
        <v>59965.968058968057</v>
      </c>
      <c r="AR6" s="42">
        <v>814</v>
      </c>
      <c r="AS6" s="16">
        <v>60730.818181818184</v>
      </c>
      <c r="AT6" s="23">
        <v>781</v>
      </c>
      <c r="AU6" s="16">
        <v>63149.399328859057</v>
      </c>
      <c r="AV6" s="42">
        <v>894</v>
      </c>
      <c r="AW6" s="181">
        <v>63496.459526774597</v>
      </c>
      <c r="AX6" s="42">
        <v>803</v>
      </c>
      <c r="AY6" s="181">
        <v>65884.656544502621</v>
      </c>
      <c r="AZ6" s="42">
        <v>955</v>
      </c>
      <c r="BA6" s="263">
        <v>66099.699294532635</v>
      </c>
      <c r="BB6" s="47">
        <v>1134</v>
      </c>
      <c r="BC6" s="15">
        <v>65417.86850393701</v>
      </c>
      <c r="BD6" s="47">
        <v>1270</v>
      </c>
      <c r="BE6" s="15">
        <v>66308.909836065577</v>
      </c>
      <c r="BF6" s="47">
        <v>1098</v>
      </c>
      <c r="BG6" s="15">
        <v>66357.652443754851</v>
      </c>
      <c r="BH6" s="47">
        <v>1289</v>
      </c>
      <c r="BI6" s="68">
        <v>36175</v>
      </c>
      <c r="BJ6" s="11">
        <v>311</v>
      </c>
      <c r="BK6" s="15">
        <v>38320</v>
      </c>
      <c r="BL6" s="11">
        <v>377</v>
      </c>
      <c r="BM6" s="32">
        <v>40730</v>
      </c>
      <c r="BN6" s="22">
        <v>357</v>
      </c>
      <c r="BO6" s="28">
        <v>40528</v>
      </c>
      <c r="BP6" s="11">
        <v>483</v>
      </c>
      <c r="BQ6" s="16">
        <v>42000</v>
      </c>
      <c r="BR6" s="17">
        <v>623</v>
      </c>
      <c r="BS6" s="31">
        <v>43075</v>
      </c>
      <c r="BT6" s="45">
        <v>650</v>
      </c>
      <c r="BU6" s="264">
        <v>43712</v>
      </c>
      <c r="BV6" s="165">
        <v>606</v>
      </c>
      <c r="BW6" s="40">
        <v>45439</v>
      </c>
      <c r="BX6" s="45">
        <v>660</v>
      </c>
      <c r="BY6" s="40">
        <v>49332</v>
      </c>
      <c r="BZ6" s="45">
        <v>521</v>
      </c>
      <c r="CA6" s="40">
        <v>49578</v>
      </c>
      <c r="CB6" s="45">
        <v>668</v>
      </c>
      <c r="CC6" s="40">
        <v>51102.512422360247</v>
      </c>
      <c r="CD6" s="45">
        <v>644</v>
      </c>
      <c r="CE6" s="40">
        <v>52693.891016200294</v>
      </c>
      <c r="CF6" s="45">
        <v>679</v>
      </c>
      <c r="CG6" s="16">
        <v>50677.785571142282</v>
      </c>
      <c r="CH6" s="23">
        <v>499</v>
      </c>
      <c r="CI6" s="16">
        <v>53609.505518763799</v>
      </c>
      <c r="CJ6" s="42">
        <v>453</v>
      </c>
      <c r="CK6" s="181">
        <v>53066.26809210526</v>
      </c>
      <c r="CL6" s="42">
        <v>608</v>
      </c>
      <c r="CM6" s="42">
        <v>56684.463793103445</v>
      </c>
      <c r="CN6" s="42">
        <v>580</v>
      </c>
      <c r="CO6" s="263">
        <v>64093.326203208555</v>
      </c>
      <c r="CP6" s="47">
        <v>374</v>
      </c>
      <c r="CQ6" s="15">
        <v>57949.805970149253</v>
      </c>
      <c r="CR6" s="47">
        <v>402</v>
      </c>
      <c r="CS6" s="15">
        <v>59870.784313725489</v>
      </c>
      <c r="CT6" s="47">
        <v>357</v>
      </c>
      <c r="CU6" s="15">
        <v>57475.199999999997</v>
      </c>
      <c r="CV6" s="47">
        <v>395</v>
      </c>
      <c r="CW6" s="68">
        <v>34473</v>
      </c>
      <c r="CX6" s="11">
        <v>648</v>
      </c>
      <c r="CY6" s="15">
        <v>36084</v>
      </c>
      <c r="CZ6" s="11">
        <v>987</v>
      </c>
      <c r="DA6" s="15">
        <v>35823</v>
      </c>
      <c r="DB6" s="24">
        <v>929</v>
      </c>
      <c r="DC6" s="28">
        <v>37787</v>
      </c>
      <c r="DD6" s="11">
        <v>1074</v>
      </c>
      <c r="DE6" s="16">
        <v>39738</v>
      </c>
      <c r="DF6" s="18">
        <v>1034</v>
      </c>
      <c r="DG6" s="46">
        <v>40431</v>
      </c>
      <c r="DH6" s="45">
        <v>1091</v>
      </c>
      <c r="DI6" s="264">
        <v>41605</v>
      </c>
      <c r="DJ6" s="165">
        <v>1204</v>
      </c>
      <c r="DK6" s="40">
        <v>43651</v>
      </c>
      <c r="DL6" s="45">
        <v>1052</v>
      </c>
      <c r="DM6" s="40">
        <v>45363</v>
      </c>
      <c r="DN6" s="45">
        <v>1249</v>
      </c>
      <c r="DO6" s="40">
        <v>45919</v>
      </c>
      <c r="DP6" s="45">
        <v>1299</v>
      </c>
      <c r="DQ6" s="40">
        <v>46994.388429752064</v>
      </c>
      <c r="DR6" s="45">
        <v>1089</v>
      </c>
      <c r="DS6" s="40">
        <v>47369.44984326019</v>
      </c>
      <c r="DT6" s="45">
        <v>1276</v>
      </c>
      <c r="DU6" s="16">
        <v>48705.013062409285</v>
      </c>
      <c r="DV6" s="23">
        <v>1378</v>
      </c>
      <c r="DW6" s="16">
        <v>50375.269090909089</v>
      </c>
      <c r="DX6" s="42">
        <v>1375</v>
      </c>
      <c r="DY6" s="181">
        <v>51827.583776595748</v>
      </c>
      <c r="DZ6" s="42">
        <v>1504</v>
      </c>
      <c r="EA6" s="181">
        <v>52767.829531051968</v>
      </c>
      <c r="EB6" s="42">
        <v>1578</v>
      </c>
      <c r="EC6" s="263">
        <v>53492.196404793605</v>
      </c>
      <c r="ED6" s="47">
        <v>1502</v>
      </c>
      <c r="EE6" s="15">
        <v>53621.700369003687</v>
      </c>
      <c r="EF6" s="47">
        <v>1355</v>
      </c>
      <c r="EG6" s="15">
        <v>53948.227737226276</v>
      </c>
      <c r="EH6" s="47">
        <v>1370</v>
      </c>
      <c r="EI6" s="15">
        <v>54578.835886214445</v>
      </c>
      <c r="EJ6" s="47">
        <v>1371</v>
      </c>
      <c r="EK6" s="68">
        <v>33629</v>
      </c>
      <c r="EL6" s="11">
        <v>570</v>
      </c>
      <c r="EM6" s="15">
        <v>34229</v>
      </c>
      <c r="EN6" s="11">
        <v>582</v>
      </c>
      <c r="EO6" s="32">
        <v>37027</v>
      </c>
      <c r="EP6" s="22">
        <v>638</v>
      </c>
      <c r="EQ6" s="28">
        <v>37182</v>
      </c>
      <c r="ER6" s="11">
        <v>632</v>
      </c>
      <c r="ES6" s="16">
        <v>38225</v>
      </c>
      <c r="ET6" s="18">
        <v>686</v>
      </c>
      <c r="EU6" s="46">
        <v>40115</v>
      </c>
      <c r="EV6" s="45">
        <v>666</v>
      </c>
      <c r="EW6" s="264">
        <v>42358</v>
      </c>
      <c r="EX6" s="165">
        <v>611</v>
      </c>
      <c r="EY6" s="40">
        <v>43140</v>
      </c>
      <c r="EZ6" s="45">
        <v>685</v>
      </c>
      <c r="FA6" s="40">
        <v>44984</v>
      </c>
      <c r="FB6" s="45">
        <v>662</v>
      </c>
      <c r="FC6" s="40">
        <v>45498</v>
      </c>
      <c r="FD6" s="45">
        <v>621</v>
      </c>
      <c r="FE6" s="40">
        <v>48028.899339933996</v>
      </c>
      <c r="FF6" s="45">
        <v>606</v>
      </c>
      <c r="FG6" s="40">
        <v>48161.957480314959</v>
      </c>
      <c r="FH6" s="45">
        <v>635</v>
      </c>
      <c r="FI6" s="16">
        <v>47734.323770491806</v>
      </c>
      <c r="FJ6" s="42">
        <v>732</v>
      </c>
      <c r="FK6" s="16">
        <v>49230.591527987897</v>
      </c>
      <c r="FL6" s="42">
        <v>661</v>
      </c>
      <c r="FM6" s="181">
        <v>50760.339041095889</v>
      </c>
      <c r="FN6" s="42">
        <v>584</v>
      </c>
      <c r="FO6" s="16">
        <v>52834.640845070426</v>
      </c>
      <c r="FP6" s="42">
        <v>568</v>
      </c>
      <c r="FQ6" s="16">
        <v>52965.3828125</v>
      </c>
      <c r="FR6" s="47">
        <v>640</v>
      </c>
      <c r="FS6" s="181">
        <v>52766.916901408447</v>
      </c>
      <c r="FT6" s="47">
        <v>710</v>
      </c>
      <c r="FU6" s="181">
        <v>53236.989455184535</v>
      </c>
      <c r="FV6" s="47">
        <v>569</v>
      </c>
      <c r="FW6" s="15">
        <v>53022.737288135591</v>
      </c>
      <c r="FX6" s="47">
        <v>590</v>
      </c>
      <c r="FY6" s="68">
        <v>34330</v>
      </c>
      <c r="FZ6" s="11">
        <v>323</v>
      </c>
      <c r="GA6" s="15">
        <v>35585</v>
      </c>
      <c r="GB6" s="11">
        <v>344</v>
      </c>
      <c r="GC6" s="32">
        <v>36692</v>
      </c>
      <c r="GD6" s="22">
        <v>401</v>
      </c>
      <c r="GE6" s="28">
        <v>37733</v>
      </c>
      <c r="GF6" s="11">
        <v>434</v>
      </c>
      <c r="GG6" s="16">
        <v>39507</v>
      </c>
      <c r="GH6" s="18">
        <v>409</v>
      </c>
      <c r="GI6" s="46">
        <v>40852</v>
      </c>
      <c r="GJ6" s="44">
        <v>473</v>
      </c>
      <c r="GK6" s="264">
        <v>41538</v>
      </c>
      <c r="GL6" s="265">
        <v>376</v>
      </c>
      <c r="GM6" s="40">
        <v>43028</v>
      </c>
      <c r="GN6" s="44">
        <v>304</v>
      </c>
      <c r="GO6" s="40">
        <v>42716</v>
      </c>
      <c r="GP6" s="44">
        <v>372</v>
      </c>
      <c r="GQ6" s="40">
        <v>43907</v>
      </c>
      <c r="GR6" s="44">
        <v>332</v>
      </c>
      <c r="GS6" s="40">
        <v>45623.004255319152</v>
      </c>
      <c r="GT6" s="44">
        <v>235</v>
      </c>
      <c r="GU6" s="40">
        <v>44767.787037037036</v>
      </c>
      <c r="GV6" s="44">
        <v>324</v>
      </c>
      <c r="GW6" s="16">
        <v>45850.394495412846</v>
      </c>
      <c r="GX6" s="23">
        <v>327</v>
      </c>
      <c r="GY6" s="16">
        <v>46546.25301204819</v>
      </c>
      <c r="GZ6" s="42">
        <v>332</v>
      </c>
      <c r="HA6" s="181">
        <v>49335.84482758621</v>
      </c>
      <c r="HB6" s="42">
        <v>348</v>
      </c>
      <c r="HC6" s="181">
        <v>51980.860215053763</v>
      </c>
      <c r="HD6" s="42">
        <v>372</v>
      </c>
      <c r="HE6" s="263">
        <v>54043.868035190615</v>
      </c>
      <c r="HF6" s="47">
        <v>341</v>
      </c>
      <c r="HG6" s="263">
        <v>54807.898016997169</v>
      </c>
      <c r="HH6" s="47">
        <v>353</v>
      </c>
      <c r="HI6" s="263">
        <v>53884.073929961087</v>
      </c>
      <c r="HJ6" s="47">
        <v>257</v>
      </c>
      <c r="HK6" s="15">
        <v>55992.540983606559</v>
      </c>
      <c r="HL6" s="47">
        <v>305</v>
      </c>
      <c r="HM6" s="68">
        <v>34742</v>
      </c>
      <c r="HN6" s="11">
        <v>243</v>
      </c>
      <c r="HO6" s="16">
        <v>34757</v>
      </c>
      <c r="HP6" s="11">
        <v>228</v>
      </c>
      <c r="HQ6" s="15">
        <v>36309</v>
      </c>
      <c r="HR6" s="24">
        <v>249</v>
      </c>
      <c r="HS6" s="28">
        <v>38469</v>
      </c>
      <c r="HT6" s="11">
        <v>309</v>
      </c>
      <c r="HU6" s="16">
        <v>40007</v>
      </c>
      <c r="HV6" s="18">
        <v>273</v>
      </c>
      <c r="HW6" s="163">
        <v>41861</v>
      </c>
      <c r="HX6" s="44">
        <v>250</v>
      </c>
      <c r="HY6" s="266">
        <v>43698</v>
      </c>
      <c r="HZ6" s="265">
        <v>218</v>
      </c>
      <c r="IA6" s="267">
        <v>44655</v>
      </c>
      <c r="IB6" s="165">
        <v>223</v>
      </c>
      <c r="IC6" s="267">
        <v>47586</v>
      </c>
      <c r="ID6" s="45">
        <v>220</v>
      </c>
      <c r="IE6" s="267">
        <v>47910</v>
      </c>
      <c r="IF6" s="45">
        <v>195</v>
      </c>
      <c r="IG6" s="267">
        <v>48959.783625730997</v>
      </c>
      <c r="IH6" s="45">
        <v>171</v>
      </c>
      <c r="II6" s="267">
        <v>49224.192982456138</v>
      </c>
      <c r="IJ6" s="45">
        <v>171</v>
      </c>
      <c r="IK6" s="15">
        <v>51862.844444444447</v>
      </c>
      <c r="IL6" s="24">
        <v>180</v>
      </c>
      <c r="IM6" s="15">
        <v>54235.409836065577</v>
      </c>
      <c r="IN6" s="28">
        <v>183</v>
      </c>
      <c r="IO6" s="15">
        <v>56273.814285714288</v>
      </c>
      <c r="IP6" s="28">
        <v>140</v>
      </c>
      <c r="IQ6" s="263">
        <v>55736.651515151512</v>
      </c>
      <c r="IR6" s="47">
        <v>132</v>
      </c>
      <c r="IS6" s="263">
        <v>56618.051724137928</v>
      </c>
      <c r="IT6" s="47">
        <v>116</v>
      </c>
      <c r="IU6" s="263">
        <v>55188.847457627118</v>
      </c>
      <c r="IV6" s="47">
        <v>118</v>
      </c>
      <c r="IW6" s="263">
        <v>57015.922413793101</v>
      </c>
      <c r="IX6" s="47">
        <v>116</v>
      </c>
      <c r="IY6" s="263">
        <v>55887.900763358775</v>
      </c>
      <c r="IZ6" s="47">
        <v>131</v>
      </c>
    </row>
    <row r="7" spans="1:262">
      <c r="A7" s="219">
        <v>4</v>
      </c>
      <c r="B7" s="219">
        <v>3</v>
      </c>
      <c r="C7" s="11">
        <v>38</v>
      </c>
      <c r="D7" s="11" t="s">
        <v>22</v>
      </c>
      <c r="E7" s="11">
        <v>63465.247619047615</v>
      </c>
      <c r="F7" s="11">
        <v>840</v>
      </c>
      <c r="G7" s="15">
        <v>64691.179611650485</v>
      </c>
      <c r="H7" s="11">
        <v>824</v>
      </c>
      <c r="I7" s="15">
        <v>65201.165354330711</v>
      </c>
      <c r="J7" s="11">
        <v>889</v>
      </c>
      <c r="K7" s="32"/>
      <c r="L7" s="11"/>
      <c r="M7" s="32"/>
      <c r="N7" s="11"/>
      <c r="O7" s="32">
        <v>67110.2548828125</v>
      </c>
      <c r="P7" s="11">
        <v>1024</v>
      </c>
      <c r="Q7" s="32"/>
      <c r="R7" s="11"/>
      <c r="S7" s="32">
        <v>73364.257975034678</v>
      </c>
      <c r="T7" s="11">
        <v>721</v>
      </c>
      <c r="U7" s="68">
        <v>44249</v>
      </c>
      <c r="V7" s="11">
        <v>376</v>
      </c>
      <c r="W7" s="15">
        <v>45117</v>
      </c>
      <c r="X7" s="11">
        <v>389</v>
      </c>
      <c r="Y7" s="15">
        <v>47207</v>
      </c>
      <c r="Z7" s="24">
        <v>394</v>
      </c>
      <c r="AA7" s="28">
        <v>48715</v>
      </c>
      <c r="AB7" s="11">
        <v>388</v>
      </c>
      <c r="AC7" s="16">
        <v>52074</v>
      </c>
      <c r="AD7" s="23">
        <v>397</v>
      </c>
      <c r="AE7" s="17">
        <v>52622</v>
      </c>
      <c r="AF7" s="23">
        <v>379</v>
      </c>
      <c r="AG7" s="42">
        <v>54136</v>
      </c>
      <c r="AH7" s="42">
        <v>401</v>
      </c>
      <c r="AI7" s="16">
        <v>55009</v>
      </c>
      <c r="AJ7" s="42">
        <v>404</v>
      </c>
      <c r="AK7" s="16">
        <v>57109</v>
      </c>
      <c r="AL7" s="42">
        <v>437</v>
      </c>
      <c r="AM7" s="16">
        <v>59167</v>
      </c>
      <c r="AN7" s="42">
        <v>406</v>
      </c>
      <c r="AO7" s="16">
        <v>63010.838235294119</v>
      </c>
      <c r="AP7" s="42">
        <v>68</v>
      </c>
      <c r="AQ7" s="16">
        <v>63485.403508771931</v>
      </c>
      <c r="AR7" s="42">
        <v>228</v>
      </c>
      <c r="AS7" s="16">
        <v>64782.833333333336</v>
      </c>
      <c r="AT7" s="23">
        <v>210</v>
      </c>
      <c r="AU7" s="16">
        <v>67529.007692307699</v>
      </c>
      <c r="AV7" s="42">
        <v>260</v>
      </c>
      <c r="AW7" s="194">
        <v>69010.253275109164</v>
      </c>
      <c r="AX7" s="42">
        <v>229</v>
      </c>
      <c r="AY7" s="181">
        <v>69425.928571428565</v>
      </c>
      <c r="AZ7" s="42">
        <v>294</v>
      </c>
      <c r="BA7" s="263">
        <v>70614.294460641395</v>
      </c>
      <c r="BB7" s="47">
        <v>343</v>
      </c>
      <c r="BC7" s="15">
        <v>69558.125984251965</v>
      </c>
      <c r="BD7" s="47">
        <v>381</v>
      </c>
      <c r="BE7" s="15">
        <v>72255.955056179781</v>
      </c>
      <c r="BF7" s="47">
        <v>356</v>
      </c>
      <c r="BG7" s="15">
        <v>71855.992555831268</v>
      </c>
      <c r="BH7" s="47">
        <v>403</v>
      </c>
      <c r="BI7" s="68">
        <v>39368</v>
      </c>
      <c r="BJ7" s="11">
        <v>81</v>
      </c>
      <c r="BK7" s="15">
        <v>48224</v>
      </c>
      <c r="BL7" s="11">
        <v>88</v>
      </c>
      <c r="BM7" s="32">
        <v>43661</v>
      </c>
      <c r="BN7" s="22">
        <v>81</v>
      </c>
      <c r="BO7" s="28">
        <v>46055</v>
      </c>
      <c r="BP7" s="11">
        <v>116</v>
      </c>
      <c r="BQ7" s="16">
        <v>46690</v>
      </c>
      <c r="BR7" s="17">
        <v>147</v>
      </c>
      <c r="BS7" s="31">
        <v>49480</v>
      </c>
      <c r="BT7" s="44">
        <v>162</v>
      </c>
      <c r="BU7" s="264">
        <v>51176</v>
      </c>
      <c r="BV7" s="265">
        <v>146</v>
      </c>
      <c r="BW7" s="40">
        <v>53248</v>
      </c>
      <c r="BX7" s="44">
        <v>165</v>
      </c>
      <c r="BY7" s="40">
        <v>56672</v>
      </c>
      <c r="BZ7" s="44">
        <v>122</v>
      </c>
      <c r="CA7" s="40">
        <v>55322</v>
      </c>
      <c r="CB7" s="44">
        <v>148</v>
      </c>
      <c r="CC7" s="40"/>
      <c r="CD7" s="44"/>
      <c r="CE7" s="40">
        <v>61548.908108108109</v>
      </c>
      <c r="CF7" s="44">
        <v>185</v>
      </c>
      <c r="CG7" s="16">
        <v>56174.445378151264</v>
      </c>
      <c r="CH7" s="23">
        <v>119</v>
      </c>
      <c r="CI7" s="16">
        <v>60691.119266055044</v>
      </c>
      <c r="CJ7" s="42">
        <v>109</v>
      </c>
      <c r="CK7" s="181">
        <v>62721.782608695656</v>
      </c>
      <c r="CL7" s="42">
        <v>115</v>
      </c>
      <c r="CM7" s="42">
        <v>68008.309352517987</v>
      </c>
      <c r="CN7" s="42">
        <v>139</v>
      </c>
      <c r="CO7" s="263">
        <v>66464.991596638662</v>
      </c>
      <c r="CP7" s="47">
        <v>119</v>
      </c>
      <c r="CQ7" s="15">
        <v>71299.666666666672</v>
      </c>
      <c r="CR7" s="47">
        <v>63</v>
      </c>
      <c r="CS7" s="15">
        <v>71882.55</v>
      </c>
      <c r="CT7" s="47">
        <v>60</v>
      </c>
      <c r="CU7" s="15">
        <v>73172.43421052632</v>
      </c>
      <c r="CV7" s="47">
        <v>76</v>
      </c>
      <c r="CW7" s="68">
        <v>38906</v>
      </c>
      <c r="CX7" s="11">
        <v>121</v>
      </c>
      <c r="CY7" s="15">
        <v>39518</v>
      </c>
      <c r="CZ7" s="11">
        <v>175</v>
      </c>
      <c r="DA7" s="15">
        <v>40442</v>
      </c>
      <c r="DB7" s="24">
        <v>145</v>
      </c>
      <c r="DC7" s="28">
        <v>41768</v>
      </c>
      <c r="DD7" s="11">
        <v>176</v>
      </c>
      <c r="DE7" s="16">
        <v>43739</v>
      </c>
      <c r="DF7" s="18">
        <v>181</v>
      </c>
      <c r="DG7" s="46">
        <v>44884</v>
      </c>
      <c r="DH7" s="44">
        <v>160</v>
      </c>
      <c r="DI7" s="264">
        <v>47407</v>
      </c>
      <c r="DJ7" s="265">
        <v>174</v>
      </c>
      <c r="DK7" s="40">
        <v>49559</v>
      </c>
      <c r="DL7" s="44">
        <v>179</v>
      </c>
      <c r="DM7" s="40">
        <v>50710</v>
      </c>
      <c r="DN7" s="44">
        <v>210</v>
      </c>
      <c r="DO7" s="40">
        <v>50631</v>
      </c>
      <c r="DP7" s="44">
        <v>209</v>
      </c>
      <c r="DQ7" s="40">
        <v>51407.254545454547</v>
      </c>
      <c r="DR7" s="44">
        <v>110</v>
      </c>
      <c r="DS7" s="40">
        <v>52101.851851851854</v>
      </c>
      <c r="DT7" s="44">
        <v>216</v>
      </c>
      <c r="DU7" s="16">
        <v>54149.613821138213</v>
      </c>
      <c r="DV7" s="23">
        <v>246</v>
      </c>
      <c r="DW7" s="16">
        <v>55149.088560885612</v>
      </c>
      <c r="DX7" s="42">
        <v>271</v>
      </c>
      <c r="DY7" s="181">
        <v>56620.218045112779</v>
      </c>
      <c r="DZ7" s="42">
        <v>266</v>
      </c>
      <c r="EA7" s="181">
        <v>58149.564885496184</v>
      </c>
      <c r="EB7" s="42">
        <v>262</v>
      </c>
      <c r="EC7" s="263">
        <v>58784.329457364343</v>
      </c>
      <c r="ED7" s="47">
        <v>258</v>
      </c>
      <c r="EE7" s="15">
        <v>60061.970212765955</v>
      </c>
      <c r="EF7" s="47">
        <v>235</v>
      </c>
      <c r="EG7" s="15">
        <v>60181.217054263565</v>
      </c>
      <c r="EH7" s="47">
        <v>258</v>
      </c>
      <c r="EI7" s="15">
        <v>59998.315789473687</v>
      </c>
      <c r="EJ7" s="47">
        <v>266</v>
      </c>
      <c r="EK7" s="68">
        <v>40757</v>
      </c>
      <c r="EL7" s="11">
        <v>64</v>
      </c>
      <c r="EM7" s="15">
        <v>39710</v>
      </c>
      <c r="EN7" s="11">
        <v>53</v>
      </c>
      <c r="EO7" s="32">
        <v>43034</v>
      </c>
      <c r="EP7" s="22">
        <v>70</v>
      </c>
      <c r="EQ7" s="28">
        <v>41043</v>
      </c>
      <c r="ER7" s="11">
        <v>75</v>
      </c>
      <c r="ES7" s="16">
        <v>42844</v>
      </c>
      <c r="ET7" s="18">
        <v>74</v>
      </c>
      <c r="EU7" s="46">
        <v>44113</v>
      </c>
      <c r="EV7" s="44">
        <v>87</v>
      </c>
      <c r="EW7" s="264">
        <v>45577</v>
      </c>
      <c r="EX7" s="265">
        <v>69</v>
      </c>
      <c r="EY7" s="40">
        <v>48412</v>
      </c>
      <c r="EZ7" s="44">
        <v>71</v>
      </c>
      <c r="FA7" s="40">
        <v>50828</v>
      </c>
      <c r="FB7" s="44">
        <v>64</v>
      </c>
      <c r="FC7" s="40">
        <v>50757</v>
      </c>
      <c r="FD7" s="44">
        <v>69</v>
      </c>
      <c r="FE7" s="40">
        <v>57054.029411764706</v>
      </c>
      <c r="FF7" s="44">
        <v>34</v>
      </c>
      <c r="FG7" s="40">
        <v>50042.739130434784</v>
      </c>
      <c r="FH7" s="44">
        <v>69</v>
      </c>
      <c r="FI7" s="16">
        <v>53002.32894736842</v>
      </c>
      <c r="FJ7" s="42">
        <v>76</v>
      </c>
      <c r="FK7" s="16">
        <v>55133.73333333333</v>
      </c>
      <c r="FL7" s="42">
        <v>60</v>
      </c>
      <c r="FM7" s="181">
        <v>56777.821428571428</v>
      </c>
      <c r="FN7" s="42">
        <v>56</v>
      </c>
      <c r="FO7" s="16">
        <v>58435</v>
      </c>
      <c r="FP7" s="42">
        <v>58</v>
      </c>
      <c r="FQ7" s="16">
        <v>57690.507042253521</v>
      </c>
      <c r="FR7" s="47">
        <v>71</v>
      </c>
      <c r="FS7" s="181">
        <v>54678.95890410959</v>
      </c>
      <c r="FT7" s="47">
        <v>73</v>
      </c>
      <c r="FU7" s="181">
        <v>57111.526315789473</v>
      </c>
      <c r="FV7" s="47">
        <v>57</v>
      </c>
      <c r="FW7" s="15">
        <v>57434.65306122449</v>
      </c>
      <c r="FX7" s="47">
        <v>49</v>
      </c>
      <c r="FY7" s="68">
        <v>39414</v>
      </c>
      <c r="FZ7" s="11">
        <v>23</v>
      </c>
      <c r="GA7" s="15">
        <v>38853</v>
      </c>
      <c r="GB7" s="11">
        <v>21</v>
      </c>
      <c r="GC7" s="32">
        <v>39357</v>
      </c>
      <c r="GD7" s="22">
        <v>40</v>
      </c>
      <c r="GE7" s="28">
        <v>42096</v>
      </c>
      <c r="GF7" s="11">
        <v>31</v>
      </c>
      <c r="GG7" s="16">
        <v>44765</v>
      </c>
      <c r="GH7" s="18">
        <v>21</v>
      </c>
      <c r="GI7" s="46">
        <v>45898</v>
      </c>
      <c r="GJ7" s="44">
        <v>20</v>
      </c>
      <c r="GK7" s="264">
        <v>48208</v>
      </c>
      <c r="GL7" s="265">
        <v>21</v>
      </c>
      <c r="GM7" s="40">
        <v>46762</v>
      </c>
      <c r="GN7" s="44">
        <v>18</v>
      </c>
      <c r="GO7" s="40">
        <v>48769</v>
      </c>
      <c r="GP7" s="44">
        <v>17</v>
      </c>
      <c r="GQ7" s="40">
        <v>49451</v>
      </c>
      <c r="GR7" s="44">
        <v>16</v>
      </c>
      <c r="GS7" s="40"/>
      <c r="GT7" s="44"/>
      <c r="GU7" s="40">
        <v>46734.2</v>
      </c>
      <c r="GV7" s="44">
        <v>10</v>
      </c>
      <c r="GW7" s="16">
        <v>49379.769230769234</v>
      </c>
      <c r="GX7" s="23">
        <v>26</v>
      </c>
      <c r="GY7" s="16">
        <v>51612.416666666664</v>
      </c>
      <c r="GZ7" s="42">
        <v>24</v>
      </c>
      <c r="HA7" s="181">
        <v>50758.777777777781</v>
      </c>
      <c r="HB7" s="42">
        <v>36</v>
      </c>
      <c r="HC7" s="181">
        <v>48763.517241379312</v>
      </c>
      <c r="HD7" s="42">
        <v>29</v>
      </c>
      <c r="HE7" s="263">
        <v>52867.862068965514</v>
      </c>
      <c r="HF7" s="47">
        <v>29</v>
      </c>
      <c r="HG7" s="263">
        <v>59593.543478260872</v>
      </c>
      <c r="HH7" s="47">
        <v>46</v>
      </c>
      <c r="HI7" s="263">
        <v>60561.365853658535</v>
      </c>
      <c r="HJ7" s="47">
        <v>41</v>
      </c>
      <c r="HK7" s="15">
        <v>61358.897435897437</v>
      </c>
      <c r="HL7" s="47">
        <v>39</v>
      </c>
      <c r="HM7" s="68">
        <v>38072</v>
      </c>
      <c r="HN7" s="11">
        <v>31</v>
      </c>
      <c r="HO7" s="16">
        <v>42666</v>
      </c>
      <c r="HP7" s="11">
        <v>21</v>
      </c>
      <c r="HQ7" s="15">
        <v>40110</v>
      </c>
      <c r="HR7" s="24">
        <v>25</v>
      </c>
      <c r="HS7" s="28">
        <v>41812</v>
      </c>
      <c r="HT7" s="11">
        <v>31</v>
      </c>
      <c r="HU7" s="16">
        <v>43586</v>
      </c>
      <c r="HV7" s="18">
        <v>31</v>
      </c>
      <c r="HW7" s="163">
        <v>45393</v>
      </c>
      <c r="HX7" s="44">
        <v>29</v>
      </c>
      <c r="HY7" s="266">
        <v>42613</v>
      </c>
      <c r="HZ7" s="265">
        <v>21</v>
      </c>
      <c r="IA7" s="267">
        <v>48626</v>
      </c>
      <c r="IB7" s="165">
        <v>30</v>
      </c>
      <c r="IC7" s="267">
        <v>49461</v>
      </c>
      <c r="ID7" s="45">
        <v>36</v>
      </c>
      <c r="IE7" s="267">
        <v>49736</v>
      </c>
      <c r="IF7" s="45">
        <v>36</v>
      </c>
      <c r="IG7" s="267"/>
      <c r="IH7" s="45"/>
      <c r="II7" s="267">
        <v>47691.666666666664</v>
      </c>
      <c r="IJ7" s="45">
        <v>27</v>
      </c>
      <c r="IK7" s="15">
        <v>53172.592592592591</v>
      </c>
      <c r="IL7" s="24">
        <v>27</v>
      </c>
      <c r="IM7" s="15">
        <v>55746.307692307695</v>
      </c>
      <c r="IN7" s="28">
        <v>26</v>
      </c>
      <c r="IO7" s="15"/>
      <c r="IP7" s="28"/>
      <c r="IQ7" s="263"/>
      <c r="IR7" s="47"/>
      <c r="IS7" s="263"/>
      <c r="IT7" s="47"/>
      <c r="IU7" s="263">
        <v>58755.757575757576</v>
      </c>
      <c r="IV7" s="47">
        <v>33</v>
      </c>
      <c r="IW7" s="263">
        <v>56703.518518518518</v>
      </c>
      <c r="IX7" s="47">
        <v>27</v>
      </c>
      <c r="IY7" s="263">
        <v>57953</v>
      </c>
      <c r="IZ7" s="47">
        <v>30</v>
      </c>
    </row>
    <row r="8" spans="1:262">
      <c r="A8" s="261">
        <v>5</v>
      </c>
      <c r="B8" s="219">
        <v>4</v>
      </c>
      <c r="C8" s="11">
        <v>50</v>
      </c>
      <c r="D8" s="11" t="s">
        <v>24</v>
      </c>
      <c r="E8" s="11">
        <v>59416.272614107882</v>
      </c>
      <c r="F8" s="11">
        <v>4820</v>
      </c>
      <c r="G8" s="15">
        <v>60071.303250641577</v>
      </c>
      <c r="H8" s="11">
        <v>4676</v>
      </c>
      <c r="I8" s="15">
        <v>60481.84</v>
      </c>
      <c r="J8" s="11">
        <v>5075</v>
      </c>
      <c r="K8" s="32"/>
      <c r="L8" s="11"/>
      <c r="M8" s="32"/>
      <c r="N8" s="11"/>
      <c r="O8" s="32">
        <v>62625.629855715873</v>
      </c>
      <c r="P8" s="11">
        <v>5406</v>
      </c>
      <c r="Q8" s="32"/>
      <c r="R8" s="11"/>
      <c r="S8" s="32">
        <v>67631.643389662029</v>
      </c>
      <c r="T8" s="11">
        <v>4024</v>
      </c>
      <c r="U8" s="68">
        <v>39575</v>
      </c>
      <c r="V8" s="11">
        <v>1463</v>
      </c>
      <c r="W8" s="15">
        <v>40839</v>
      </c>
      <c r="X8" s="11">
        <v>1486</v>
      </c>
      <c r="Y8" s="15">
        <v>42323</v>
      </c>
      <c r="Z8" s="24">
        <v>1503</v>
      </c>
      <c r="AA8" s="28">
        <v>43615</v>
      </c>
      <c r="AB8" s="11">
        <v>1500</v>
      </c>
      <c r="AC8" s="16">
        <v>45978</v>
      </c>
      <c r="AD8" s="23">
        <v>1694</v>
      </c>
      <c r="AE8" s="17">
        <v>47563</v>
      </c>
      <c r="AF8" s="23">
        <v>1498</v>
      </c>
      <c r="AG8" s="42">
        <v>49236</v>
      </c>
      <c r="AH8" s="42">
        <v>1590</v>
      </c>
      <c r="AI8" s="16">
        <v>51716</v>
      </c>
      <c r="AJ8" s="42">
        <v>1667</v>
      </c>
      <c r="AK8" s="16">
        <v>53618</v>
      </c>
      <c r="AL8" s="42">
        <v>1652</v>
      </c>
      <c r="AM8" s="16">
        <v>54970</v>
      </c>
      <c r="AN8" s="42">
        <v>1485</v>
      </c>
      <c r="AO8" s="16">
        <v>60776.574879227053</v>
      </c>
      <c r="AP8" s="42">
        <v>207</v>
      </c>
      <c r="AQ8" s="16">
        <v>58464.193899782134</v>
      </c>
      <c r="AR8" s="42">
        <v>918</v>
      </c>
      <c r="AS8" s="16">
        <v>60183.469302809572</v>
      </c>
      <c r="AT8" s="23">
        <v>961</v>
      </c>
      <c r="AU8" s="16">
        <v>61905.109589041094</v>
      </c>
      <c r="AV8" s="42">
        <v>1168</v>
      </c>
      <c r="AW8" s="181">
        <v>64362.985059760955</v>
      </c>
      <c r="AX8" s="42">
        <v>1004</v>
      </c>
      <c r="AY8" s="181">
        <v>66480.377073906478</v>
      </c>
      <c r="AZ8" s="42">
        <v>1326</v>
      </c>
      <c r="BA8" s="263">
        <v>66184.899342105258</v>
      </c>
      <c r="BB8" s="47">
        <v>1520</v>
      </c>
      <c r="BC8" s="15">
        <v>65930.821472392636</v>
      </c>
      <c r="BD8" s="47">
        <v>1630</v>
      </c>
      <c r="BE8" s="15">
        <v>67423.211688311683</v>
      </c>
      <c r="BF8" s="47">
        <v>1540</v>
      </c>
      <c r="BG8" s="15">
        <v>67849.288037166087</v>
      </c>
      <c r="BH8" s="47">
        <v>1722</v>
      </c>
      <c r="BI8" s="68">
        <v>39188</v>
      </c>
      <c r="BJ8" s="11">
        <v>526</v>
      </c>
      <c r="BK8" s="15">
        <v>39483</v>
      </c>
      <c r="BL8" s="11">
        <v>495</v>
      </c>
      <c r="BM8" s="32">
        <v>41755</v>
      </c>
      <c r="BN8" s="22">
        <v>483</v>
      </c>
      <c r="BO8" s="28">
        <v>42735</v>
      </c>
      <c r="BP8" s="11">
        <v>629</v>
      </c>
      <c r="BQ8" s="16">
        <v>43506</v>
      </c>
      <c r="BR8" s="17">
        <v>732</v>
      </c>
      <c r="BS8" s="31">
        <v>44984</v>
      </c>
      <c r="BT8" s="45">
        <v>769</v>
      </c>
      <c r="BU8" s="264">
        <v>46194</v>
      </c>
      <c r="BV8" s="165">
        <v>655</v>
      </c>
      <c r="BW8" s="40">
        <v>49220</v>
      </c>
      <c r="BX8" s="45">
        <v>832</v>
      </c>
      <c r="BY8" s="40">
        <v>52369</v>
      </c>
      <c r="BZ8" s="45">
        <v>718</v>
      </c>
      <c r="CA8" s="40">
        <v>51472</v>
      </c>
      <c r="CB8" s="45">
        <v>734</v>
      </c>
      <c r="CC8" s="40">
        <v>53248.873873873876</v>
      </c>
      <c r="CD8" s="45">
        <v>111</v>
      </c>
      <c r="CE8" s="40">
        <v>53303.659180977542</v>
      </c>
      <c r="CF8" s="45">
        <v>757</v>
      </c>
      <c r="CG8" s="16">
        <v>55078.190130624091</v>
      </c>
      <c r="CH8" s="23">
        <v>689</v>
      </c>
      <c r="CI8" s="16">
        <v>57006.38065522621</v>
      </c>
      <c r="CJ8" s="42">
        <v>641</v>
      </c>
      <c r="CK8" s="181">
        <v>59251.927113702623</v>
      </c>
      <c r="CL8" s="42">
        <v>686</v>
      </c>
      <c r="CM8" s="42">
        <v>62283.216133942158</v>
      </c>
      <c r="CN8" s="42">
        <v>657</v>
      </c>
      <c r="CO8" s="263">
        <v>61672.910299003321</v>
      </c>
      <c r="CP8" s="47">
        <v>602</v>
      </c>
      <c r="CQ8" s="15">
        <v>62644.509433962266</v>
      </c>
      <c r="CR8" s="47">
        <v>530</v>
      </c>
      <c r="CS8" s="15">
        <v>63264.10272536688</v>
      </c>
      <c r="CT8" s="47">
        <v>477</v>
      </c>
      <c r="CU8" s="15">
        <v>63519.327181208057</v>
      </c>
      <c r="CV8" s="47">
        <v>596</v>
      </c>
      <c r="CW8" s="68">
        <v>35994</v>
      </c>
      <c r="CX8" s="11">
        <v>716</v>
      </c>
      <c r="CY8" s="15">
        <v>37669</v>
      </c>
      <c r="CZ8" s="11">
        <v>1088</v>
      </c>
      <c r="DA8" s="15">
        <v>38331</v>
      </c>
      <c r="DB8" s="24">
        <v>1065</v>
      </c>
      <c r="DC8" s="28">
        <v>39806</v>
      </c>
      <c r="DD8" s="11">
        <v>1187</v>
      </c>
      <c r="DE8" s="16">
        <v>41531</v>
      </c>
      <c r="DF8" s="18">
        <v>1281</v>
      </c>
      <c r="DG8" s="46">
        <v>42580</v>
      </c>
      <c r="DH8" s="45">
        <v>1218</v>
      </c>
      <c r="DI8" s="264">
        <v>43811</v>
      </c>
      <c r="DJ8" s="165">
        <v>1328</v>
      </c>
      <c r="DK8" s="40">
        <v>45967</v>
      </c>
      <c r="DL8" s="45">
        <v>1204</v>
      </c>
      <c r="DM8" s="40">
        <v>47280</v>
      </c>
      <c r="DN8" s="45">
        <v>1445</v>
      </c>
      <c r="DO8" s="40">
        <v>48354</v>
      </c>
      <c r="DP8" s="45">
        <v>1464</v>
      </c>
      <c r="DQ8" s="40">
        <v>48067.046875</v>
      </c>
      <c r="DR8" s="45">
        <v>64</v>
      </c>
      <c r="DS8" s="40">
        <v>49168.05403508772</v>
      </c>
      <c r="DT8" s="45">
        <v>1425</v>
      </c>
      <c r="DU8" s="16">
        <v>50989.248704663216</v>
      </c>
      <c r="DV8" s="23">
        <v>1544</v>
      </c>
      <c r="DW8" s="16">
        <v>53084.047192353646</v>
      </c>
      <c r="DX8" s="42">
        <v>1674</v>
      </c>
      <c r="DY8" s="181">
        <v>54352.13471502591</v>
      </c>
      <c r="DZ8" s="42">
        <v>1737</v>
      </c>
      <c r="EA8" s="181">
        <v>56111.348978464935</v>
      </c>
      <c r="EB8" s="42">
        <v>1811</v>
      </c>
      <c r="EC8" s="263">
        <v>57102.167694896241</v>
      </c>
      <c r="ED8" s="47">
        <v>1783</v>
      </c>
      <c r="EE8" s="15">
        <v>57534.642631246046</v>
      </c>
      <c r="EF8" s="47">
        <v>1581</v>
      </c>
      <c r="EG8" s="15">
        <v>57980.037058152797</v>
      </c>
      <c r="EH8" s="47">
        <v>1754</v>
      </c>
      <c r="EI8" s="15">
        <v>58263.717548746521</v>
      </c>
      <c r="EJ8" s="47">
        <v>1795</v>
      </c>
      <c r="EK8" s="68">
        <v>35618</v>
      </c>
      <c r="EL8" s="11">
        <v>502</v>
      </c>
      <c r="EM8" s="15">
        <v>36084</v>
      </c>
      <c r="EN8" s="11">
        <v>577</v>
      </c>
      <c r="EO8" s="32">
        <v>38273</v>
      </c>
      <c r="EP8" s="22">
        <v>629</v>
      </c>
      <c r="EQ8" s="28">
        <v>39997</v>
      </c>
      <c r="ER8" s="11">
        <v>596</v>
      </c>
      <c r="ES8" s="16">
        <v>40329</v>
      </c>
      <c r="ET8" s="18">
        <v>528</v>
      </c>
      <c r="EU8" s="46">
        <v>41617</v>
      </c>
      <c r="EV8" s="45">
        <v>631</v>
      </c>
      <c r="EW8" s="264">
        <v>42583</v>
      </c>
      <c r="EX8" s="165">
        <v>543</v>
      </c>
      <c r="EY8" s="40">
        <v>44237</v>
      </c>
      <c r="EZ8" s="45">
        <v>658</v>
      </c>
      <c r="FA8" s="40">
        <v>45392</v>
      </c>
      <c r="FB8" s="45">
        <v>576</v>
      </c>
      <c r="FC8" s="40">
        <v>46419</v>
      </c>
      <c r="FD8" s="45">
        <v>605</v>
      </c>
      <c r="FE8" s="40"/>
      <c r="FF8" s="45"/>
      <c r="FG8" s="40">
        <v>48197.765598650927</v>
      </c>
      <c r="FH8" s="45">
        <v>593</v>
      </c>
      <c r="FI8" s="16">
        <v>49149.836391437311</v>
      </c>
      <c r="FJ8" s="42">
        <v>654</v>
      </c>
      <c r="FK8" s="16">
        <v>49769.854604200322</v>
      </c>
      <c r="FL8" s="42">
        <v>619</v>
      </c>
      <c r="FM8" s="181">
        <v>51851.315498154981</v>
      </c>
      <c r="FN8" s="42">
        <v>542</v>
      </c>
      <c r="FO8" s="16">
        <v>53998.361888111889</v>
      </c>
      <c r="FP8" s="42">
        <v>572</v>
      </c>
      <c r="FQ8" s="16">
        <v>55099.141880341878</v>
      </c>
      <c r="FR8" s="47">
        <v>585</v>
      </c>
      <c r="FS8" s="181">
        <v>54398.667726550077</v>
      </c>
      <c r="FT8" s="47">
        <v>629</v>
      </c>
      <c r="FU8" s="181">
        <v>54959.167300380228</v>
      </c>
      <c r="FV8" s="47">
        <v>526</v>
      </c>
      <c r="FW8" s="15">
        <v>55147.248226950353</v>
      </c>
      <c r="FX8" s="47">
        <v>564</v>
      </c>
      <c r="FY8" s="68">
        <v>34820</v>
      </c>
      <c r="FZ8" s="11">
        <v>264</v>
      </c>
      <c r="GA8" s="15">
        <v>36128</v>
      </c>
      <c r="GB8" s="11">
        <v>287</v>
      </c>
      <c r="GC8" s="32">
        <v>38330</v>
      </c>
      <c r="GD8" s="22">
        <v>295</v>
      </c>
      <c r="GE8" s="28">
        <v>38793</v>
      </c>
      <c r="GF8" s="11">
        <v>354</v>
      </c>
      <c r="GG8" s="16">
        <v>40509</v>
      </c>
      <c r="GH8" s="18">
        <v>332</v>
      </c>
      <c r="GI8" s="46">
        <v>41239</v>
      </c>
      <c r="GJ8" s="44">
        <v>365</v>
      </c>
      <c r="GK8" s="264">
        <v>41999</v>
      </c>
      <c r="GL8" s="265">
        <v>333</v>
      </c>
      <c r="GM8" s="40">
        <v>43332</v>
      </c>
      <c r="GN8" s="44">
        <v>270</v>
      </c>
      <c r="GO8" s="40">
        <v>43822</v>
      </c>
      <c r="GP8" s="44">
        <v>312</v>
      </c>
      <c r="GQ8" s="40">
        <v>44523</v>
      </c>
      <c r="GR8" s="44">
        <v>263</v>
      </c>
      <c r="GS8" s="40"/>
      <c r="GT8" s="44"/>
      <c r="GU8" s="40">
        <v>45612.971119133574</v>
      </c>
      <c r="GV8" s="44">
        <v>277</v>
      </c>
      <c r="GW8" s="16">
        <v>46942.253164556962</v>
      </c>
      <c r="GX8" s="23">
        <v>316</v>
      </c>
      <c r="GY8" s="16">
        <v>47788.26470588235</v>
      </c>
      <c r="GZ8" s="42">
        <v>272</v>
      </c>
      <c r="HA8" s="181">
        <v>50529.537414965984</v>
      </c>
      <c r="HB8" s="42">
        <v>294</v>
      </c>
      <c r="HC8" s="181">
        <v>53426.610921501706</v>
      </c>
      <c r="HD8" s="42">
        <v>293</v>
      </c>
      <c r="HE8" s="263">
        <v>54877.292517006805</v>
      </c>
      <c r="HF8" s="47">
        <v>294</v>
      </c>
      <c r="HG8" s="263">
        <v>55650.708206686933</v>
      </c>
      <c r="HH8" s="47">
        <v>329</v>
      </c>
      <c r="HI8" s="263">
        <v>55623.360714285714</v>
      </c>
      <c r="HJ8" s="47">
        <v>280</v>
      </c>
      <c r="HK8" s="15">
        <v>55648.431506849316</v>
      </c>
      <c r="HL8" s="47">
        <v>292</v>
      </c>
      <c r="HM8" s="68">
        <v>33828</v>
      </c>
      <c r="HN8" s="11">
        <v>221</v>
      </c>
      <c r="HO8" s="16">
        <v>35354</v>
      </c>
      <c r="HP8" s="11">
        <v>210</v>
      </c>
      <c r="HQ8" s="15">
        <v>35763</v>
      </c>
      <c r="HR8" s="24">
        <v>154</v>
      </c>
      <c r="HS8" s="28">
        <v>37621</v>
      </c>
      <c r="HT8" s="11">
        <v>221</v>
      </c>
      <c r="HU8" s="16">
        <v>39373</v>
      </c>
      <c r="HV8" s="18">
        <v>229</v>
      </c>
      <c r="HW8" s="163">
        <v>41907</v>
      </c>
      <c r="HX8" s="44">
        <v>216</v>
      </c>
      <c r="HY8" s="266">
        <v>42996</v>
      </c>
      <c r="HZ8" s="265">
        <v>166</v>
      </c>
      <c r="IA8" s="267">
        <v>44789</v>
      </c>
      <c r="IB8" s="165">
        <v>169</v>
      </c>
      <c r="IC8" s="267">
        <v>46494</v>
      </c>
      <c r="ID8" s="45">
        <v>193</v>
      </c>
      <c r="IE8" s="267">
        <v>48411</v>
      </c>
      <c r="IF8" s="45">
        <v>153</v>
      </c>
      <c r="IG8" s="267"/>
      <c r="IH8" s="45"/>
      <c r="II8" s="267">
        <v>48633.824817518245</v>
      </c>
      <c r="IJ8" s="45">
        <v>137</v>
      </c>
      <c r="IK8" s="15">
        <v>52451.954954954956</v>
      </c>
      <c r="IL8" s="24">
        <v>111</v>
      </c>
      <c r="IM8" s="15">
        <v>52783.724770642199</v>
      </c>
      <c r="IN8" s="28">
        <v>109</v>
      </c>
      <c r="IO8" s="15">
        <v>54280.662650602411</v>
      </c>
      <c r="IP8" s="28">
        <v>83</v>
      </c>
      <c r="IQ8" s="263">
        <v>55688.211538461539</v>
      </c>
      <c r="IR8" s="47">
        <v>104</v>
      </c>
      <c r="IS8" s="263">
        <v>58657.680412371134</v>
      </c>
      <c r="IT8" s="47">
        <v>97</v>
      </c>
      <c r="IU8" s="263">
        <v>58229.247933884297</v>
      </c>
      <c r="IV8" s="47">
        <v>121</v>
      </c>
      <c r="IW8" s="263">
        <v>60977.744444444441</v>
      </c>
      <c r="IX8" s="47">
        <v>90</v>
      </c>
      <c r="IY8" s="263">
        <v>59964.933962264149</v>
      </c>
      <c r="IZ8" s="47">
        <v>106</v>
      </c>
    </row>
    <row r="9" spans="1:262">
      <c r="A9" s="219">
        <v>6</v>
      </c>
      <c r="C9" s="11"/>
      <c r="D9" s="11"/>
      <c r="E9" s="11"/>
      <c r="F9" s="11"/>
      <c r="G9" s="15"/>
      <c r="H9" s="11"/>
      <c r="I9" s="15"/>
      <c r="J9" s="11"/>
      <c r="K9" s="32"/>
      <c r="L9" s="11"/>
      <c r="M9" s="32"/>
      <c r="N9" s="11"/>
      <c r="O9" s="32"/>
      <c r="P9" s="11"/>
      <c r="Q9" s="32"/>
      <c r="R9" s="11"/>
      <c r="S9" s="32"/>
      <c r="T9" s="11"/>
      <c r="U9" s="68"/>
      <c r="V9" s="11"/>
      <c r="W9" s="15"/>
      <c r="X9" s="11"/>
      <c r="Y9" s="15"/>
      <c r="Z9" s="24"/>
      <c r="AA9" s="28"/>
      <c r="AB9" s="11"/>
      <c r="AC9" s="15"/>
      <c r="AD9" s="24"/>
      <c r="AE9" s="11"/>
      <c r="AF9" s="24"/>
      <c r="AG9" s="28"/>
      <c r="AH9" s="28"/>
      <c r="AI9" s="15"/>
      <c r="AJ9" s="28"/>
      <c r="AK9" s="15"/>
      <c r="AL9" s="28"/>
      <c r="AM9" s="15"/>
      <c r="AN9" s="28"/>
      <c r="AO9" s="15"/>
      <c r="AP9" s="28"/>
      <c r="AQ9" s="15"/>
      <c r="AR9" s="28"/>
      <c r="AS9" s="15"/>
      <c r="AT9" s="24"/>
      <c r="AU9" s="15"/>
      <c r="AV9" s="28"/>
      <c r="AW9" s="32"/>
      <c r="AX9" s="28"/>
      <c r="AY9" s="32"/>
      <c r="AZ9" s="28"/>
      <c r="BA9" s="263"/>
      <c r="BB9" s="47"/>
      <c r="BC9" s="15"/>
      <c r="BD9" s="47"/>
      <c r="BE9" s="15"/>
      <c r="BF9" s="47"/>
      <c r="BG9" s="15"/>
      <c r="BH9" s="47"/>
      <c r="BI9" s="68"/>
      <c r="BJ9" s="11"/>
      <c r="BK9" s="15"/>
      <c r="BL9" s="11"/>
      <c r="BM9" s="32"/>
      <c r="BN9" s="22"/>
      <c r="BO9" s="28"/>
      <c r="BP9" s="11"/>
      <c r="BQ9" s="15"/>
      <c r="BR9" s="11"/>
      <c r="BS9" s="32"/>
      <c r="BT9" s="24"/>
      <c r="BU9" s="264"/>
      <c r="BV9" s="165"/>
      <c r="BW9" s="40"/>
      <c r="BX9" s="45"/>
      <c r="BY9" s="40"/>
      <c r="BZ9" s="45"/>
      <c r="CA9" s="40"/>
      <c r="CB9" s="45"/>
      <c r="CC9" s="40"/>
      <c r="CD9" s="45"/>
      <c r="CE9" s="40"/>
      <c r="CF9" s="45"/>
      <c r="CG9" s="15"/>
      <c r="CH9" s="24"/>
      <c r="CI9" s="15"/>
      <c r="CJ9" s="28"/>
      <c r="CK9" s="32"/>
      <c r="CL9" s="28"/>
      <c r="CM9" s="28"/>
      <c r="CN9" s="28"/>
      <c r="CO9" s="263"/>
      <c r="CP9" s="47"/>
      <c r="CQ9" s="15"/>
      <c r="CR9" s="47"/>
      <c r="CS9" s="15"/>
      <c r="CT9" s="47"/>
      <c r="CU9" s="15"/>
      <c r="CV9" s="47"/>
      <c r="CW9" s="68"/>
      <c r="CX9" s="11"/>
      <c r="CY9" s="15"/>
      <c r="CZ9" s="11"/>
      <c r="DA9" s="15"/>
      <c r="DB9" s="24"/>
      <c r="DC9" s="28"/>
      <c r="DD9" s="11"/>
      <c r="DE9" s="15"/>
      <c r="DF9" s="22"/>
      <c r="DG9" s="28"/>
      <c r="DH9" s="24"/>
      <c r="DI9" s="264"/>
      <c r="DJ9" s="165"/>
      <c r="DK9" s="40"/>
      <c r="DL9" s="45"/>
      <c r="DM9" s="40"/>
      <c r="DN9" s="45"/>
      <c r="DO9" s="40"/>
      <c r="DP9" s="45"/>
      <c r="DQ9" s="40"/>
      <c r="DR9" s="45"/>
      <c r="DS9" s="40"/>
      <c r="DT9" s="45"/>
      <c r="DU9" s="15"/>
      <c r="DV9" s="24"/>
      <c r="DW9" s="15"/>
      <c r="DX9" s="28"/>
      <c r="DY9" s="32"/>
      <c r="DZ9" s="28"/>
      <c r="EA9" s="32"/>
      <c r="EB9" s="28"/>
      <c r="EC9" s="263"/>
      <c r="ED9" s="47"/>
      <c r="EE9" s="15"/>
      <c r="EF9" s="47"/>
      <c r="EG9" s="15"/>
      <c r="EH9" s="47"/>
      <c r="EI9" s="15"/>
      <c r="EJ9" s="47"/>
      <c r="EK9" s="68"/>
      <c r="EL9" s="11"/>
      <c r="EM9" s="15"/>
      <c r="EN9" s="11"/>
      <c r="EO9" s="32"/>
      <c r="EP9" s="22"/>
      <c r="EQ9" s="28"/>
      <c r="ER9" s="11"/>
      <c r="ES9" s="15"/>
      <c r="ET9" s="22"/>
      <c r="EU9" s="28"/>
      <c r="EV9" s="24"/>
      <c r="EW9" s="264"/>
      <c r="EX9" s="165"/>
      <c r="EY9" s="40"/>
      <c r="EZ9" s="45"/>
      <c r="FA9" s="40"/>
      <c r="FB9" s="45"/>
      <c r="FC9" s="40"/>
      <c r="FD9" s="45"/>
      <c r="FE9" s="40"/>
      <c r="FF9" s="45"/>
      <c r="FG9" s="40"/>
      <c r="FH9" s="45"/>
      <c r="FI9" s="15"/>
      <c r="FJ9" s="28"/>
      <c r="FK9" s="15"/>
      <c r="FL9" s="28"/>
      <c r="FM9" s="32"/>
      <c r="FN9" s="28"/>
      <c r="FO9" s="15"/>
      <c r="FP9" s="28"/>
      <c r="FQ9" s="15"/>
      <c r="FR9" s="47"/>
      <c r="FS9" s="32"/>
      <c r="FT9" s="47"/>
      <c r="FU9" s="32"/>
      <c r="FV9" s="47"/>
      <c r="FW9" s="15"/>
      <c r="FX9" s="47"/>
      <c r="FY9" s="68"/>
      <c r="FZ9" s="11"/>
      <c r="GA9" s="15"/>
      <c r="GB9" s="11"/>
      <c r="GC9" s="32"/>
      <c r="GD9" s="22"/>
      <c r="GE9" s="28"/>
      <c r="GF9" s="11"/>
      <c r="GG9" s="15"/>
      <c r="GH9" s="22"/>
      <c r="GI9" s="28"/>
      <c r="GJ9" s="24"/>
      <c r="GK9" s="264"/>
      <c r="GL9" s="265"/>
      <c r="GM9" s="40"/>
      <c r="GN9" s="44"/>
      <c r="GO9" s="40"/>
      <c r="GP9" s="44"/>
      <c r="GQ9" s="40"/>
      <c r="GR9" s="44"/>
      <c r="GS9" s="40"/>
      <c r="GT9" s="44"/>
      <c r="GU9" s="40"/>
      <c r="GV9" s="44"/>
      <c r="GW9" s="15"/>
      <c r="GX9" s="24"/>
      <c r="GY9" s="15"/>
      <c r="GZ9" s="28"/>
      <c r="HA9" s="32"/>
      <c r="HB9" s="28"/>
      <c r="HC9" s="32"/>
      <c r="HD9" s="28"/>
      <c r="HE9" s="263"/>
      <c r="HF9" s="47"/>
      <c r="HG9" s="263"/>
      <c r="HH9" s="47"/>
      <c r="HI9" s="263"/>
      <c r="HJ9" s="47"/>
      <c r="HK9" s="15"/>
      <c r="HL9" s="47"/>
      <c r="HM9" s="170"/>
      <c r="HN9" s="11"/>
      <c r="HO9" s="15"/>
      <c r="HP9" s="11"/>
      <c r="HQ9" s="15"/>
      <c r="HR9" s="24"/>
      <c r="HS9" s="28"/>
      <c r="HT9" s="11"/>
      <c r="HU9" s="15"/>
      <c r="HV9" s="22"/>
      <c r="HW9" s="46"/>
      <c r="HX9" s="44"/>
      <c r="HY9" s="264"/>
      <c r="HZ9" s="265"/>
      <c r="IA9" s="267"/>
      <c r="IB9" s="165"/>
      <c r="IC9" s="267"/>
      <c r="ID9" s="45"/>
      <c r="IE9" s="267"/>
      <c r="IF9" s="45"/>
      <c r="IG9" s="267"/>
      <c r="IH9" s="45"/>
      <c r="II9" s="267"/>
      <c r="IJ9" s="45"/>
      <c r="IK9" s="15"/>
      <c r="IL9" s="24"/>
      <c r="IM9" s="15"/>
      <c r="IN9" s="28"/>
      <c r="IO9" s="15"/>
      <c r="IP9" s="28"/>
      <c r="IQ9" s="263"/>
      <c r="IR9" s="47"/>
      <c r="IS9" s="263"/>
      <c r="IT9" s="47"/>
      <c r="IU9" s="263"/>
      <c r="IV9" s="47"/>
      <c r="IW9" s="263"/>
      <c r="IX9" s="47"/>
      <c r="IY9" s="263"/>
      <c r="IZ9" s="47"/>
    </row>
    <row r="10" spans="1:262" s="261" customFormat="1">
      <c r="A10" s="261">
        <v>7</v>
      </c>
      <c r="C10" s="103"/>
      <c r="D10" s="103" t="s">
        <v>26</v>
      </c>
      <c r="E10" s="111">
        <f>((E11*F11)+(E12*F12)+(E13*F13)+(E14*F14)+(E15*F15)+(E16*F16)+(E17*F17))/F10</f>
        <v>56473.043082370794</v>
      </c>
      <c r="F10" s="105">
        <f>SUM(F11:F17)</f>
        <v>11861</v>
      </c>
      <c r="G10" s="103">
        <f>((G11*H11)+(G12*H12)+(G13*H13)+(G14*H14)+(G15*H15)+(G16*H16)+(G17*H17))/H10</f>
        <v>66694.172828586597</v>
      </c>
      <c r="H10" s="105">
        <f>SUM(H11:H17)</f>
        <v>11306</v>
      </c>
      <c r="I10" s="103">
        <f>((I11*J11)+(I12*J12)+(I13*J13)+(I14*J14)+(I15*J15)+(I16*J16)+(I17*J17))/J10</f>
        <v>67450.649819790298</v>
      </c>
      <c r="J10" s="103">
        <f>SUM(J11:J17)</f>
        <v>12208</v>
      </c>
      <c r="K10" s="103" t="e">
        <f t="shared" ref="K10" si="8">((K11*L11)+(K12*L12)+(K13*L13)+(K14*L14)+(K15*L15)+(K16*L16)+(K17*L17))/L10</f>
        <v>#DIV/0!</v>
      </c>
      <c r="L10" s="103">
        <f t="shared" ref="L10" si="9">SUM(L11:L17)</f>
        <v>0</v>
      </c>
      <c r="M10" s="103" t="e">
        <f t="shared" ref="M10" si="10">((M11*N11)+(M12*N12)+(M13*N13)+(M14*N14)+(M15*N15)+(M16*N16)+(M17*N17))/N10</f>
        <v>#DIV/0!</v>
      </c>
      <c r="N10" s="103">
        <f t="shared" ref="N10" si="11">SUM(N11:N17)</f>
        <v>0</v>
      </c>
      <c r="O10" s="103">
        <f t="shared" ref="O10" si="12">((O11*P11)+(O12*P12)+(O13*P13)+(O14*P14)+(O15*P15)+(O16*P16)+(O17*P17))/P10</f>
        <v>69963.806507756337</v>
      </c>
      <c r="P10" s="103">
        <f t="shared" ref="P10:T10" si="13">SUM(P11:P17)</f>
        <v>13215</v>
      </c>
      <c r="Q10" s="113" t="e">
        <f t="shared" ref="Q10" si="14">((Q11*R11)+(Q12*R12)+(Q13*R13)+(Q14*R14)+(Q15*R15)+(Q16*R16)+(Q17*R17))/R10</f>
        <v>#DIV/0!</v>
      </c>
      <c r="R10" s="103">
        <f t="shared" si="13"/>
        <v>0</v>
      </c>
      <c r="S10" s="113">
        <f t="shared" ref="S10" si="15">((S11*T11)+(S12*T12)+(S13*T13)+(S14*T14)+(S15*T15)+(S16*T16)+(S17*T17))/T10</f>
        <v>75314.799811833582</v>
      </c>
      <c r="T10" s="103">
        <f t="shared" si="13"/>
        <v>9566</v>
      </c>
      <c r="U10" s="114">
        <f>((U11*V11)+(U12*V12)+(U13*V13)+(U14*V14)+(U15*V15)+(U16*V16)+(U17*V17))/V10</f>
        <v>47100.520398009947</v>
      </c>
      <c r="V10" s="105">
        <f>SUM(V11:V17)</f>
        <v>4020</v>
      </c>
      <c r="W10" s="103">
        <f>((W11*X11)+(W12*X12)+(W13*X13)+(W14*X14)+(W15*X15)+(W16*X16)+(W17*X17))/X10</f>
        <v>48655.415480649186</v>
      </c>
      <c r="X10" s="103">
        <f>SUM(X11:X17)</f>
        <v>4005</v>
      </c>
      <c r="Y10" s="113">
        <f>((Y11*Z11)+(Y12*Z12)+(Y13*Z13)+(Y14*Z14)+(Y15*Z15)+(Y16*Z16)+(Y17*Z17))/Z10</f>
        <v>50619.167568897639</v>
      </c>
      <c r="Z10" s="110">
        <f>SUM(Z11:Z17)</f>
        <v>4064</v>
      </c>
      <c r="AA10" s="103">
        <f>((AA11*AB11)+(AA12*AB12)+(AA13*AB13)+(AA14*AB14)+(AA15*AB15)+(AA16*AB16)+(AA17*AB17))/AB10</f>
        <v>52125.478712871285</v>
      </c>
      <c r="AB10" s="105">
        <f>SUM(AB11:AB17)</f>
        <v>4040</v>
      </c>
      <c r="AC10" s="103">
        <f>((AC11*AD11)+(AC12*AD12)+(AC13*AD13)+(AC14*AD14)+(AC15*AD15)+(AC16*AD16)+(AC17*AD17))/AD10</f>
        <v>54461.948221521838</v>
      </c>
      <c r="AD10" s="105">
        <f>SUM(AD11:AD17)</f>
        <v>4442</v>
      </c>
      <c r="AE10" s="103">
        <f>((AE11*AF11)+(AE12*AF12)+(AE13*AF13)+(AE14*AF14)+(AE15*AF15)+(AE16*AF16)+(AE17*AF17))/AF10</f>
        <v>56844.378695208972</v>
      </c>
      <c r="AF10" s="105">
        <f>SUM(AF11:AF17)</f>
        <v>3924</v>
      </c>
      <c r="AG10" s="103">
        <f>((AG11*AH11)+(AG12*AH12)+(AG13*AH13)+(AG14*AH14)+(AG15*AH15)+(AG16*AH16)+(AG17*AH17))/AH10</f>
        <v>58900.50047573739</v>
      </c>
      <c r="AH10" s="103">
        <f>SUM(AH11:AH17)</f>
        <v>4204</v>
      </c>
      <c r="AI10" s="111">
        <f>((AI11*AJ11)+(AI12*AJ12)+(AI13*AJ13)+(AI14*AJ14)+(AI15*AJ15)+(AI16*AJ16)+(AI17*AJ17))/AJ10</f>
        <v>61206.931871758607</v>
      </c>
      <c r="AJ10" s="103">
        <f>SUM(AJ11:AJ17)</f>
        <v>4242</v>
      </c>
      <c r="AK10" s="111">
        <f>((AK11*AL11)+(AK12*AL12)+(AK13*AL13)+(AK14*AL14)+(AK15*AL15)+(AK16*AL16)+(AK17*AL17))/AL10</f>
        <v>64483.737931034484</v>
      </c>
      <c r="AL10" s="103">
        <f>SUM(AL11:AL17)</f>
        <v>4350</v>
      </c>
      <c r="AM10" s="111">
        <f>((AM11*AN11)+(AM12*AN12)+(AM13*AN13)+(AM14*AN14)+(AM15*AN15)+(AM16*AN16)+(AM17*AN17))/AN10</f>
        <v>66776.951468710089</v>
      </c>
      <c r="AN10" s="103">
        <f>SUM(AN11:AN17)</f>
        <v>3915</v>
      </c>
      <c r="AO10" s="111">
        <f>((AO11*AP11)+(AO12*AP12)+(AO13*AP13)+(AO14*AP14)+(AO15*AP15)+(AO16*AP16)+(AO17*AP17))/AP10</f>
        <v>70105.897058823524</v>
      </c>
      <c r="AP10" s="103">
        <f>SUM(AP11:AP17)</f>
        <v>1292</v>
      </c>
      <c r="AQ10" s="111">
        <f>((AQ11*AR11)+(AQ12*AR12)+(AQ13*AR13)+(AQ14*AR14)+(AQ15*AR15)+(AQ16*AR16)+(AQ17*AR17))/AR10</f>
        <v>70688.696367112818</v>
      </c>
      <c r="AR10" s="103">
        <f>SUM(AR11:AR17)</f>
        <v>2615</v>
      </c>
      <c r="AS10" s="104">
        <f>((AS11*AT11)+(AS12*AT12)+(AS13*AT13)+(AS14*AT14)+(AS15*AT15)+(AS16*AT16)+(AS17*AT17))/AT10</f>
        <v>71614.401635991817</v>
      </c>
      <c r="AT10" s="105">
        <f>SUM(AT11:AT17)</f>
        <v>2445</v>
      </c>
      <c r="AU10" s="104">
        <f>((AU11*AV11)+(AU12*AV12)+(AU13*AV13)+(AU14*AV14)+(AU15*AV15)+(AU16*AV16)+(AU17*AV17))/AV10</f>
        <v>73480.743256418587</v>
      </c>
      <c r="AV10" s="103">
        <f>SUM(AV11:AV17)</f>
        <v>3077</v>
      </c>
      <c r="AW10" s="104">
        <f>((AW11*AX11)+(AW12*AX12)+(AW13*AX13)+(AW14*AX14)+(AW15*AX15)+(AW16*AX16)+(AW17*AX17))/AX10</f>
        <v>75488.12354312354</v>
      </c>
      <c r="AX10" s="103">
        <f>SUM(AX11:AX17)</f>
        <v>2574</v>
      </c>
      <c r="AY10" s="112">
        <f>((AY11*AZ11)+(AY12*AZ12)+(AY13*AZ13)+(AY14*AZ14)+(AY15*AZ15)+(AY16*AZ16)+(AY17*AZ17))/AZ10</f>
        <v>78414.331233123317</v>
      </c>
      <c r="AZ10" s="103">
        <f>SUM(AZ11:AZ17)</f>
        <v>3333</v>
      </c>
      <c r="BA10" s="112">
        <f>((BA11*BB11)+(BA12*BB12)+(BA13*BB13)+(BA14*BB14)+(BA15*BB15)+(BA16*BB16)+(BA17*BB17))/BB10</f>
        <v>78493.508212330402</v>
      </c>
      <c r="BB10" s="103">
        <f>SUM(BB11:BB17)</f>
        <v>4201</v>
      </c>
      <c r="BC10" s="103">
        <f>((BC11*BD11)+(BC12*BD12)+(BC13*BD13)+(BC14*BD14)+(BC15*BD15)+(BC16*BD16)+(BC17*BD17))/BD10</f>
        <v>68406.35338005879</v>
      </c>
      <c r="BD10" s="103">
        <f>SUM(BD11:BD17)</f>
        <v>4423</v>
      </c>
      <c r="BE10" s="103">
        <f>((BE11*BF11)+(BE12*BF12)+(BE13*BF13)+(BE14*BF14)+(BE15*BF15)+(BE16*BF16)+(BE17*BF17))/BF10</f>
        <v>80355.977436389818</v>
      </c>
      <c r="BF10" s="103">
        <f>SUM(BF11:BF17)</f>
        <v>4166</v>
      </c>
      <c r="BG10" s="103">
        <f>((BG11*BH11)+(BG12*BH12)+(BG13*BH13)+(BG14*BH14)+(BG15*BH15)+(BG16*BH16)+(BG17*BH17))/BH10</f>
        <v>80568.421506734012</v>
      </c>
      <c r="BH10" s="103">
        <f>SUM(BH11:BH17)</f>
        <v>4752</v>
      </c>
      <c r="BI10" s="114">
        <f>((BI11*BJ11)+(BI12*BJ12)+(BI13*BJ13)+(BI14*BJ14)+(BI15*BJ15)+(BI16*BJ16)+(BI17*BJ17))/BJ10</f>
        <v>44342.136669874883</v>
      </c>
      <c r="BJ10" s="110">
        <f>SUM(BJ11:BJ17)</f>
        <v>1039</v>
      </c>
      <c r="BK10" s="103">
        <f>((BK11*BL11)+(BK12*BL12)+(BK13*BL13)+(BK14*BL14)+(BK15*BL15)+(BK16*BL16)+(BK17*BL17))/BL10</f>
        <v>45844.512794268165</v>
      </c>
      <c r="BL10" s="103">
        <f>SUM(BL11:BL17)</f>
        <v>977</v>
      </c>
      <c r="BM10" s="113">
        <f>((BM11*BN11)+(BM12*BN12)+(BM13*BN13)+(BM14*BN14)+(BM15*BN15)+(BM16*BN16)+(BM17*BN17))/BN10</f>
        <v>48539.528712871288</v>
      </c>
      <c r="BN10" s="110">
        <f>SUM(BN11:BN17)</f>
        <v>1010</v>
      </c>
      <c r="BO10" s="103">
        <f>((BO11*BP11)+(BO12*BP12)+(BO13*BP13)+(BO14*BP14)+(BO15*BP15)+(BO16*BP16)+(BO17*BP17))/BP10</f>
        <v>49595.35619641465</v>
      </c>
      <c r="BP10" s="110">
        <f>SUM(BP11:BP17)</f>
        <v>1283</v>
      </c>
      <c r="BQ10" s="103">
        <f>((BQ11*BR11)+(BQ12*BR12)+(BQ13*BR13)+(BQ14*BR14)+(BQ15*BR15)+(BQ16*BR16)+(BQ17*BR17))/BR10</f>
        <v>50173.698937426212</v>
      </c>
      <c r="BR10" s="110">
        <f>SUM(BR11:BR17)</f>
        <v>1694</v>
      </c>
      <c r="BS10" s="103">
        <f>((BS11*BT11)+(BS12*BT12)+(BS13*BT13)+(BS14*BT14)+(BS15*BT15)+(BS16*BT16)+(BS17*BT17))/BT10</f>
        <v>52090.471001757469</v>
      </c>
      <c r="BT10" s="105">
        <f>SUM(BT11:BT17)</f>
        <v>1707</v>
      </c>
      <c r="BU10" s="103">
        <f>((BU11*BV11)+(BU12*BV12)+(BU13*BV13)+(BU14*BV14)+(BU15*BV15)+(BU16*BV16)+(BU17*BV17))/BV10</f>
        <v>54624.406901041664</v>
      </c>
      <c r="BV10" s="103">
        <f>SUM(BV11:BV17)</f>
        <v>1536</v>
      </c>
      <c r="BW10" s="111">
        <f>((BW11*BX11)+(BW12*BX12)+(BW13*BX13)+(BW14*BX14)+(BW15*BX15)+(BW16*BX16)+(BW17*BX17))/BX10</f>
        <v>57036.286961265687</v>
      </c>
      <c r="BX10" s="105">
        <f>SUM(BX11:BX17)</f>
        <v>1833</v>
      </c>
      <c r="BY10" s="111">
        <f>((BY11*BZ11)+(BY12*BZ12)+(BY13*BZ13)+(BY14*BZ14)+(BY15*BZ15)+(BY16*BZ16)+(BY17*BZ17))/BZ10</f>
        <v>59190.330396475772</v>
      </c>
      <c r="BZ10" s="105">
        <f>SUM(BZ11:BZ17)</f>
        <v>1589</v>
      </c>
      <c r="CA10" s="111">
        <f>((CA11*CB11)+(CA12*CB12)+(CA13*CB13)+(CA14*CB14)+(CA15*CB15)+(CA16*CB16)+(CA17*CB17))/CB10</f>
        <v>60632.833333333336</v>
      </c>
      <c r="CB10" s="105">
        <f>SUM(CB11:CB17)</f>
        <v>1848</v>
      </c>
      <c r="CC10" s="111">
        <f>((CC11*CD11)+(CC12*CD12)+(CC13*CD13)+(CC14*CD14)+(CC15*CD15)+(CC16*CD16)+(CC17*CD17))/CD10</f>
        <v>62605.395127118645</v>
      </c>
      <c r="CD10" s="105">
        <f>SUM(CD11:CD17)</f>
        <v>944</v>
      </c>
      <c r="CE10" s="111">
        <f>((CE11*CF11)+(CE12*CF12)+(CE13*CF13)+(CE14*CF14)+(CE15*CF15)+(CE16*CF16)+(CE17*CF17))/CF10</f>
        <v>65232.30576923077</v>
      </c>
      <c r="CF10" s="105">
        <f>SUM(CF11:CF17)</f>
        <v>2080</v>
      </c>
      <c r="CG10" s="104">
        <f>((CG11*CH11)+(CG12*CH12)+(CG13*CH13)+(CG14*CH14)+(CG15*CH15)+(CG16*CH16)+(CG17*CH17))/CH10</f>
        <v>66315.326282390277</v>
      </c>
      <c r="CH10" s="105">
        <f>SUM(CH11:CH17)</f>
        <v>1891</v>
      </c>
      <c r="CI10" s="104">
        <f>((CI11*CJ11)+(CI12*CJ12)+(CI13*CJ13)+(CI14*CJ14)+(CI15*CJ15)+(CI16*CJ16)+(CI17*CJ17))/CJ10</f>
        <v>66914.851118210863</v>
      </c>
      <c r="CJ10" s="103">
        <f>SUM(CJ11:CJ17)</f>
        <v>1565</v>
      </c>
      <c r="CK10" s="104">
        <f>((CK11*CL11)+(CK12*CL12)+(CK13*CL13)+(CK14*CL14)+(CK15*CL15)+(CK16*CL16)+(CK17*CL17))/CL10</f>
        <v>67411.298822070676</v>
      </c>
      <c r="CL10" s="103">
        <f>SUM(CL11:CL17)</f>
        <v>1613</v>
      </c>
      <c r="CM10" s="104">
        <f>((CM11*CN11)+(CM12*CN12)+(CM13*CN13)+(CM14*CN14)+(CM15*CN15)+(CM16*CN16)+(CM17*CN17))/CN10</f>
        <v>71753.278199883105</v>
      </c>
      <c r="CN10" s="103">
        <f>SUM(CN11:CN17)</f>
        <v>1711</v>
      </c>
      <c r="CO10" s="104">
        <f>((CO11*CP11)+(CO12*CP12)+(CO13*CP13)+(CO14*CP14)+(CO15*CP15)+(CO16*CP16)+(CO17*CP17))/CP10</f>
        <v>71970.855784469095</v>
      </c>
      <c r="CP10" s="103">
        <f>SUM(CP11:CP17)</f>
        <v>1262</v>
      </c>
      <c r="CQ10" s="103">
        <f>((CQ11*CR11)+(CQ12*CR12)+(CQ13*CR13)+(CQ14*CR14)+(CQ15*CR15)+(CQ16*CR16)+(CQ17*CR17))/CR10</f>
        <v>60757.949078138721</v>
      </c>
      <c r="CR10" s="103">
        <f>SUM(CR11:CR17)</f>
        <v>1139</v>
      </c>
      <c r="CS10" s="103">
        <f>((CS11*CT11)+(CS12*CT12)+(CS13*CT13)+(CS14*CT14)+(CS15*CT15)+(CS16*CT16)+(CS17*CT17))/CT10</f>
        <v>71536.825842696635</v>
      </c>
      <c r="CT10" s="103">
        <f>SUM(CT11:CT17)</f>
        <v>1068</v>
      </c>
      <c r="CU10" s="103">
        <f>((CU11*CV11)+(CU12*CV12)+(CU13*CV13)+(CU14*CV14)+(CU15*CV15)+(CU16*CV16)+(CU17*CV17))/CV10</f>
        <v>71856.546474358969</v>
      </c>
      <c r="CV10" s="103">
        <f>SUM(CV11:CV17)</f>
        <v>1248</v>
      </c>
      <c r="CW10" s="114">
        <f>((CW11*CX11)+(CW12*CX12)+(CW13*CX13)+(CW14*CX14)+(CW15*CX15)+(CW16*CX16)+(CW17*CX17))/CX10</f>
        <v>39094.251700680274</v>
      </c>
      <c r="CX10" s="110">
        <f>SUM(CX11:CX17)</f>
        <v>1617</v>
      </c>
      <c r="CY10" s="111">
        <f>((CY11*CZ11)+(CY12*CZ12)+(CY13*CZ13)+(CY14*CZ14)+(CY15*CZ15)+(CY16*CZ16)+(CY17*CZ17))/CZ10</f>
        <v>40677.271534044296</v>
      </c>
      <c r="CZ10" s="103">
        <f>SUM(CZ11:CZ17)</f>
        <v>2438</v>
      </c>
      <c r="DA10" s="111">
        <f>((DA11*DB11)+(DA12*DB12)+(DA13*DB13)+(DA14*DB14)+(DA15*DB15)+(DA16*DB16)+(DA17*DB17))/DB10</f>
        <v>41702.387972841898</v>
      </c>
      <c r="DB10" s="105">
        <f>SUM(DB11:DB17)</f>
        <v>2062</v>
      </c>
      <c r="DC10" s="103">
        <f>((DC11*DD11)+(DC12*DD12)+(DC13*DD13)+(DC14*DD14)+(DC15*DD15)+(DC16*DD16)+(DC17*DD17))/DD10</f>
        <v>42876.522828282825</v>
      </c>
      <c r="DD10" s="103">
        <f>SUM(DD11:DD17)</f>
        <v>2475</v>
      </c>
      <c r="DE10" s="111">
        <f>((DE11*DF11)+(DE12*DF12)+(DE13*DF13)+(DE14*DF14)+(DE15*DF15)+(DE16*DF16)+(DE17*DF17))/DF10</f>
        <v>44802.029389312978</v>
      </c>
      <c r="DF10" s="103">
        <f>SUM(DF11:DF17)</f>
        <v>2620</v>
      </c>
      <c r="DG10" s="111">
        <f>((DG11*DH11)+(DG12*DH12)+(DG13*DH13)+(DG14*DH14)+(DG15*DH15)+(DG16*DH16)+(DG17*DH17))/DH10</f>
        <v>45609.154240631164</v>
      </c>
      <c r="DH10" s="105">
        <f>SUM(DH11:DH17)</f>
        <v>2535</v>
      </c>
      <c r="DI10" s="103">
        <f>((DI11*DJ11)+(DI12*DJ12)+(DI13*DJ13)+(DI14*DJ14)+(DI15*DJ15)+(DI16*DJ16)+(DI17*DJ17))/DJ10</f>
        <v>47392.702182759895</v>
      </c>
      <c r="DJ10" s="103">
        <f>SUM(DJ11:DJ17)</f>
        <v>2703</v>
      </c>
      <c r="DK10" s="111">
        <f>((DK11*DL11)+(DK12*DL12)+(DK13*DL13)+(DK14*DL14)+(DK15*DL15)+(DK16*DL16)+(DK17*DL17))/DL10</f>
        <v>49644.035965598123</v>
      </c>
      <c r="DL10" s="105">
        <f>SUM(DL11:DL17)</f>
        <v>2558</v>
      </c>
      <c r="DM10" s="111">
        <f>((DM11*DN11)+(DM12*DN12)+(DM13*DN13)+(DM14*DN14)+(DM15*DN15)+(DM16*DN16)+(DM17*DN17))/DN10</f>
        <v>51127.240690589031</v>
      </c>
      <c r="DN10" s="105">
        <f>SUM(DN11:DN17)</f>
        <v>2954</v>
      </c>
      <c r="DO10" s="111">
        <f>((DO11*DP11)+(DO12*DP12)+(DO13*DP13)+(DO14*DP14)+(DO15*DP15)+(DO16*DP16)+(DO17*DP17))/DP10</f>
        <v>52529.097610232246</v>
      </c>
      <c r="DP10" s="105">
        <f>SUM(DP11:DP17)</f>
        <v>2971</v>
      </c>
      <c r="DQ10" s="111">
        <f>((DQ11*DR11)+(DQ12*DR12)+(DQ13*DR13)+(DQ14*DR14)+(DQ15*DR15)+(DQ16*DR16)+(DQ17*DR17))/DR10</f>
        <v>51814.117439812093</v>
      </c>
      <c r="DR10" s="105">
        <f>SUM(DR11:DR17)</f>
        <v>1703</v>
      </c>
      <c r="DS10" s="111">
        <f>((DS11*DT11)+(DS12*DT12)+(DS13*DT13)+(DS14*DT14)+(DS15*DT15)+(DS16*DT16)+(DS17*DT17))/DT10</f>
        <v>53568.230455259029</v>
      </c>
      <c r="DT10" s="105">
        <f>SUM(DT11:DT17)</f>
        <v>3185</v>
      </c>
      <c r="DU10" s="111">
        <f>((DU11*DV11)+(DU12*DV12)+(DU13*DV13)+(DU14*DV14)+(DU15*DV15)+(DU16*DV16)+(DU17*DV17))/DV10</f>
        <v>55525.992248062015</v>
      </c>
      <c r="DV10" s="105">
        <f>SUM(DV11:DV17)</f>
        <v>3612</v>
      </c>
      <c r="DW10" s="111">
        <f>((DW11*DX11)+(DW12*DX12)+(DW13*DX13)+(DW14*DX14)+(DW15*DX15)+(DW16*DX16)+(DW17*DX17))/DX10</f>
        <v>57543.764227642278</v>
      </c>
      <c r="DX10" s="103">
        <f>SUM(DX11:DX17)</f>
        <v>3690</v>
      </c>
      <c r="DY10" s="113">
        <f>((DY11*DZ11)+(DY12*DZ12)+(DY13*DZ13)+(DY14*DZ14)+(DY15*DZ15)+(DY16*DZ16)+(DY17*DZ17))/DZ10</f>
        <v>58290.329551185074</v>
      </c>
      <c r="DZ10" s="103">
        <f>SUM(DZ11:DZ17)</f>
        <v>3966</v>
      </c>
      <c r="EA10" s="113">
        <f>((EA11*EB11)+(EA12*EB12)+(EA13*EB13)+(EA14*EB14)+(EA15*EB15)+(EA16*EB16)+(EA17*EB17))/EB10</f>
        <v>60088.168266922708</v>
      </c>
      <c r="EB10" s="103">
        <f>SUM(EB11:EB17)</f>
        <v>4166</v>
      </c>
      <c r="EC10" s="113">
        <f>((EC11*ED11)+(EC12*ED12)+(EC13*ED13)+(EC14*ED14)+(EC15*ED15)+(EC16*ED16)+(EC17*ED17))/ED10</f>
        <v>61185.935491783173</v>
      </c>
      <c r="ED10" s="103">
        <f>SUM(ED11:ED17)</f>
        <v>4077</v>
      </c>
      <c r="EE10" s="103">
        <f>((EE11*EF11)+(EE12*EF12)+(EE13*EF13)+(EE14*EF14)+(EE15*EF15)+(EE16*EF16)+(EE17*EF17))/EF10</f>
        <v>51894.417704385487</v>
      </c>
      <c r="EF10" s="103">
        <f>SUM(EF11:EF17)</f>
        <v>3694</v>
      </c>
      <c r="EG10" s="103">
        <f>((EG11*EH11)+(EG12*EH12)+(EG13*EH13)+(EG14*EH14)+(EG15*EH15)+(EG16*EH16)+(EG17*EH17))/EH10</f>
        <v>61497.918372703411</v>
      </c>
      <c r="EH10" s="103">
        <f>SUM(EH11:EH17)</f>
        <v>3810</v>
      </c>
      <c r="EI10" s="103">
        <f>((EI11*EJ11)+(EI12*EJ12)+(EI13*EJ13)+(EI14*EJ14)+(EI15*EJ15)+(EI16*EJ16)+(EI17*EJ17))/EJ10</f>
        <v>62175.327305605788</v>
      </c>
      <c r="EJ10" s="103">
        <f>SUM(EJ11:EJ17)</f>
        <v>3871</v>
      </c>
      <c r="EK10" s="114">
        <f>((EK11*EL11)+(EK12*EL12)+(EK13*EL13)+(EK14*EL14)+(EK15*EL15)+(EK16*EL16)+(EK17*EL17))/EL10</f>
        <v>38662.760849492151</v>
      </c>
      <c r="EL10" s="110">
        <f>SUM(EL11:EL17)</f>
        <v>1083</v>
      </c>
      <c r="EM10" s="103">
        <f>((EM11*EN11)+(EM12*EN12)+(EM13*EN13)+(EM14*EN14)+(EM15*EN15)+(EM16*EN16)+(EM17*EN17))/EN10</f>
        <v>38686.559782608696</v>
      </c>
      <c r="EN10" s="103">
        <f>SUM(EN11:EN17)</f>
        <v>1104</v>
      </c>
      <c r="EO10" s="113">
        <f>((EO11*EP11)+(EO12*EP12)+(EO13*EP13)+(EO14*EP14)+(EO15*EP15)+(EO16*EP16)+(EO17*EP17))/EP10</f>
        <v>41006.885425442291</v>
      </c>
      <c r="EP10" s="110">
        <f>SUM(EP11:EP17)</f>
        <v>1187</v>
      </c>
      <c r="EQ10" s="103">
        <f>((EQ11*ER11)+(EQ12*ER12)+(EQ13*ER13)+(EQ14*ER14)+(EQ15*ER15)+(EQ16*ER16)+(EQ17*ER17))/ER10</f>
        <v>41840.549913941482</v>
      </c>
      <c r="ER10" s="110">
        <f>SUM(ER11:ER17)</f>
        <v>1162</v>
      </c>
      <c r="ES10" s="103">
        <f>((ES11*ET11)+(ES12*ET12)+(ES13*ET13)+(ES14*ET14)+(ES15*ET15)+(ES16*ET16)+(ES17*ET17))/ET10</f>
        <v>43043.392444101773</v>
      </c>
      <c r="ET10" s="110">
        <f>SUM(ET11:ET17)</f>
        <v>1297</v>
      </c>
      <c r="EU10" s="113">
        <f>((EU11*EV11)+(EU12*EV12)+(EU13*EV13)+(EU14*EV14)+(EU15*EV15)+(EU16*EV16)+(EU17*EV17))/EV10</f>
        <v>44064.273255813954</v>
      </c>
      <c r="EV10" s="105">
        <f>SUM(EV11:EV17)</f>
        <v>1376</v>
      </c>
      <c r="EW10" s="103">
        <f>((EW11*EX11)+(EW12*EX12)+(EW13*EX13)+(EW14*EX14)+(EW15*EX15)+(EW16*EX16)+(EW17*EX17))/EX10</f>
        <v>45709.613168724281</v>
      </c>
      <c r="EX10" s="103">
        <f>SUM(EX11:EX17)</f>
        <v>1215</v>
      </c>
      <c r="EY10" s="111">
        <f>((EY11*EZ11)+(EY12*EZ12)+(EY13*EZ13)+(EY14*EZ14)+(EY15*EZ15)+(EY16*EZ16)+(EY17*EZ17))/EZ10</f>
        <v>47042.078147612156</v>
      </c>
      <c r="EZ10" s="105">
        <f>SUM(EZ11:EZ17)</f>
        <v>1382</v>
      </c>
      <c r="FA10" s="111">
        <f>((FA11*FB11)+(FA12*FB12)+(FA13*FB13)+(FA14*FB14)+(FA15*FB15)+(FA16*FB16)+(FA17*FB17))/FB10</f>
        <v>49553.951399116348</v>
      </c>
      <c r="FB10" s="105">
        <f>SUM(FB11:FB17)</f>
        <v>1358</v>
      </c>
      <c r="FC10" s="111">
        <f>((FC11*FD11)+(FC12*FD12)+(FC13*FD13)+(FC14*FD14)+(FC15*FD15)+(FC16*FD16)+(FC17*FD17))/FD10</f>
        <v>50300.483320403415</v>
      </c>
      <c r="FD10" s="105">
        <f>SUM(FD11:FD17)</f>
        <v>1289</v>
      </c>
      <c r="FE10" s="111">
        <f>((FE11*FF11)+(FE12*FF12)+(FE13*FF13)+(FE14*FF14)+(FE15*FF15)+(FE16*FF16)+(FE17*FF17))/FF10</f>
        <v>51021.292249047016</v>
      </c>
      <c r="FF10" s="105">
        <f>SUM(FF11:FF17)</f>
        <v>787</v>
      </c>
      <c r="FG10" s="111">
        <f>((FG11*FH11)+(FG12*FH12)+(FG13*FH13)+(FG14*FH14)+(FG15*FH15)+(FG16*FH16)+(FG17*FH17))/FH10</f>
        <v>52387.053146853148</v>
      </c>
      <c r="FH10" s="105">
        <f>SUM(FH11:FH17)</f>
        <v>1430</v>
      </c>
      <c r="FI10" s="111">
        <f>((FI11*FJ11)+(FI12*FJ12)+(FI13*FJ13)+(FI14*FJ14)+(FI15*FJ15)+(FI16*FJ16)+(FI17*FJ17))/FJ10</f>
        <v>53406.361967213117</v>
      </c>
      <c r="FJ10" s="103">
        <f>SUM(FJ11:FJ17)</f>
        <v>1525</v>
      </c>
      <c r="FK10" s="111">
        <f>((FK11*FL11)+(FK12*FL12)+(FK13*FL13)+(FK14*FL14)+(FK15*FL15)+(FK16*FL16)+(FK17*FL17))/FL10</f>
        <v>54204.489107519323</v>
      </c>
      <c r="FL10" s="103">
        <f>SUM(FL11:FL17)</f>
        <v>1423</v>
      </c>
      <c r="FM10" s="111">
        <f>((FM11*FN11)+(FM12*FN12)+(FM13*FN13)+(FM14*FN14)+(FM15*FN15)+(FM16*FN16)+(FM17*FN17))/FN10</f>
        <v>56992.731861198736</v>
      </c>
      <c r="FN10" s="157">
        <f>SUM(FN11:FN17)</f>
        <v>1268</v>
      </c>
      <c r="FO10" s="111">
        <f>((FO11*FP11)+(FO12*FP12)+(FO13*FP13)+(FO14*FP14)+(FO15*FP15)+(FO16*FP16)+(FO17*FP17))/FP10</f>
        <v>59510.349470499241</v>
      </c>
      <c r="FP10" s="157">
        <f>SUM(FP11:FP17)</f>
        <v>1322</v>
      </c>
      <c r="FQ10" s="111">
        <f>((FQ11*FR11)+(FQ12*FR12)+(FQ13*FR13)+(FQ14*FR14)+(FQ15*FR15)+(FQ16*FR16)+(FQ17*FR17))/FR10</f>
        <v>60292.843390804599</v>
      </c>
      <c r="FR10" s="103">
        <f>SUM(FR11:FR17)</f>
        <v>1392</v>
      </c>
      <c r="FS10" s="111">
        <f>((FS11*FT11)+(FS12*FT12)+(FS13*FT13)+(FS14*FT14)+(FS15*FT15)+(FS16*FT16)+(FS17*FT17))/FT10</f>
        <v>50332.836596893991</v>
      </c>
      <c r="FT10" s="103">
        <f>SUM(FT11:FT17)</f>
        <v>1481</v>
      </c>
      <c r="FU10" s="111">
        <f>((FU11*FV11)+(FU12*FV12)+(FU13*FV13)+(FU14*FV14)+(FU15*FV15)+(FU16*FV16)+(FU17*FV17))/FV10</f>
        <v>60371.196047430829</v>
      </c>
      <c r="FV10" s="103">
        <f>SUM(FV11:FV17)</f>
        <v>1265</v>
      </c>
      <c r="FW10" s="111">
        <f>((FW11*FX11)+(FW12*FX12)+(FW13*FX13)+(FW14*FX14)+(FW15*FX15)+(FW16*FX16)+(FW17*FX17))/FX10</f>
        <v>60623.012441679624</v>
      </c>
      <c r="FX10" s="103">
        <f>SUM(FX11:FX17)</f>
        <v>1286</v>
      </c>
      <c r="FY10" s="114">
        <f>((FY11*FZ11)+(FY12*FZ12)+(FY13*FZ13)+(FY14*FZ14)+(FY15*FZ15)+(FY16*FZ16)+(FY17*FZ17))/FZ10</f>
        <v>38482.640776699031</v>
      </c>
      <c r="FZ10" s="110">
        <f>SUM(FZ11:FZ17)</f>
        <v>515</v>
      </c>
      <c r="GA10" s="103">
        <f>((GA11*GB11)+(GA12*GB12)+(GA13*GB13)+(GA14*GB14)+(GA15*GB15)+(GA16*GB16)+(GA17*GB17))/GB10</f>
        <v>38370.10996563574</v>
      </c>
      <c r="GB10" s="103">
        <f>SUM(GB11:GB17)</f>
        <v>582</v>
      </c>
      <c r="GC10" s="113">
        <f>((GC11*GD11)+(GC12*GD12)+(GC13*GD13)+(GC14*GD14)+(GC15*GD15)+(GC16*GD16)+(GC17*GD17))/GD10</f>
        <v>40918.154907975462</v>
      </c>
      <c r="GD10" s="110">
        <f>SUM(GD11:GD17)</f>
        <v>652</v>
      </c>
      <c r="GE10" s="103">
        <f>((GE11*GF11)+(GE12*GF12)+(GE13*GF13)+(GE14*GF14)+(GE15*GF15)+(GE16*GF16)+(GE17*GF17))/GF10</f>
        <v>41292.934477379094</v>
      </c>
      <c r="GF10" s="110">
        <f>SUM(GF11:GF17)</f>
        <v>641</v>
      </c>
      <c r="GG10" s="103">
        <f>((GG11*GH11)+(GG12*GH12)+(GG13*GH13)+(GG14*GH14)+(GG15*GH15)+(GG16*GH16)+(GG17*GH17))/GH10</f>
        <v>43157.566153846157</v>
      </c>
      <c r="GH10" s="110">
        <f>SUM(GH11:GH17)</f>
        <v>650</v>
      </c>
      <c r="GI10" s="113">
        <f>((GI11*GJ11)+(GI12*GJ12)+(GI13*GJ13)+(GI14*GJ14)+(GI15*GJ15)+(GI16*GJ16)+(GI17*GJ17))/GJ10</f>
        <v>44623.737244897959</v>
      </c>
      <c r="GJ10" s="105">
        <f>SUM(GJ11:GJ17)</f>
        <v>784</v>
      </c>
      <c r="GK10" s="103">
        <f>((GK11*GL11)+(GK12*GL12)+(GK13*GL13)+(GK14*GL14)+(GK15*GL15)+(GK16*GL16)+(GK17*GL17))/GL10</f>
        <v>45765.745127436283</v>
      </c>
      <c r="GL10" s="103">
        <f>SUM(GL11:GL17)</f>
        <v>667</v>
      </c>
      <c r="GM10" s="111">
        <f>((GM11*GN11)+(GM12*GN12)+(GM13*GN13)+(GM14*GN14)+(GM15*GN15)+(GM16*GN16)+(GM17*GN17))/GN10</f>
        <v>46844.838289962827</v>
      </c>
      <c r="GN10" s="105">
        <f>SUM(GN11:GN17)</f>
        <v>538</v>
      </c>
      <c r="GO10" s="111">
        <f>((GO11*GP11)+(GO12*GP12)+(GO13*GP13)+(GO14*GP14)+(GO15*GP15)+(GO16*GP16)+(GO17*GP17))/GP10</f>
        <v>47579.875806451615</v>
      </c>
      <c r="GP10" s="105">
        <f>SUM(GP11:GP17)</f>
        <v>620</v>
      </c>
      <c r="GQ10" s="111">
        <f>((GQ11*GR11)+(GQ12*GR12)+(GQ13*GR13)+(GQ14*GR14)+(GQ15*GR15)+(GQ16*GR16)+(GQ17*GR17))/GR10</f>
        <v>49114.131021194604</v>
      </c>
      <c r="GR10" s="105">
        <f>SUM(GR11:GR17)</f>
        <v>519</v>
      </c>
      <c r="GS10" s="111">
        <f>((GS11*GT11)+(GS12*GT12)+(GS13*GT13)+(GS14*GT14)+(GS15*GT15)+(GS16*GT16)+(GS17*GT17))/GT10</f>
        <v>49762.419753086418</v>
      </c>
      <c r="GT10" s="105">
        <f>SUM(GT11:GT17)</f>
        <v>243</v>
      </c>
      <c r="GU10" s="111">
        <f>((GU11*GV11)+(GU12*GV12)+(GU13*GV13)+(GU14*GV14)+(GU15*GV15)+(GU16*GV16)+(GU17*GV17))/GV10</f>
        <v>48695.835069444445</v>
      </c>
      <c r="GV10" s="105">
        <f>SUM(GV11:GV17)</f>
        <v>576</v>
      </c>
      <c r="GW10" s="111">
        <f>((GW11*GX11)+(GW12*GX12)+(GW13*GX13)+(GW14*GX14)+(GW15*GX15)+(GW16*GX16)+(GW17*GX17))/GX10</f>
        <v>51278.389885807504</v>
      </c>
      <c r="GX10" s="105">
        <f>SUM(GX11:GX17)</f>
        <v>613</v>
      </c>
      <c r="GY10" s="111">
        <f>((GY11*GZ11)+(GY12*GZ12)+(GY13*GZ13)+(GY14*GZ14)+(GY15*GZ15)+(GY16*GZ16)+(GY17*GZ17))/GZ10</f>
        <v>51695.595026642986</v>
      </c>
      <c r="GZ10" s="103">
        <f>SUM(GZ11:GZ17)</f>
        <v>563</v>
      </c>
      <c r="HA10" s="111">
        <f>((HA11*HB11)+(HA12*HB12)+(HA13*HB13)+(HA14*HB14)+(HA15*HB15)+(HA16*HB16)+(HA17*HB17))/HB10</f>
        <v>54693.021978021978</v>
      </c>
      <c r="HB10" s="103">
        <f>SUM(HB11:HB17)</f>
        <v>546</v>
      </c>
      <c r="HC10" s="111">
        <f>((HC11*HD11)+(HC12*HD12)+(HC13*HD13)+(HC14*HD14)+(HC15*HD15)+(HC16*HD16)+(HC17*HD17))/HD10</f>
        <v>56622.907103825135</v>
      </c>
      <c r="HD10" s="103">
        <f>SUM(HD11:HD17)</f>
        <v>549</v>
      </c>
      <c r="HE10" s="111">
        <f>((HE11*HF11)+(HE12*HF12)+(HE13*HF13)+(HE14*HF14)+(HE15*HF15)+(HE16*HF16)+(HE17*HF17))/HF10</f>
        <v>57994.196597353497</v>
      </c>
      <c r="HF10" s="103">
        <f>SUM(HF11:HF17)</f>
        <v>529</v>
      </c>
      <c r="HG10" s="113">
        <f>((HG11*HH11)+(HG12*HH12)+(HG13*HH13)+(HG14*HH14)+(HG15*HH15)+(HG16*HH16)+(HG17*HH17))/HH10</f>
        <v>45041.24796084829</v>
      </c>
      <c r="HH10" s="103">
        <f>SUM(HH11:HH17)</f>
        <v>613</v>
      </c>
      <c r="HI10" s="113">
        <f>((HI11*HJ11)+(HI12*HJ12)+(HI13*HJ13)+(HI14*HJ14)+(HI15*HJ15)+(HI16*HJ16)+(HI17*HJ17))/HJ10</f>
        <v>58529.908548707754</v>
      </c>
      <c r="HJ10" s="103">
        <f>SUM(HJ11:HJ17)</f>
        <v>503</v>
      </c>
      <c r="HK10" s="113">
        <f>((HK11*HL11)+(HK12*HL12)+(HK13*HL13)+(HK14*HL14)+(HK15*HL15)+(HK16*HL16)+(HK17*HL17))/HL10</f>
        <v>58787.45504587156</v>
      </c>
      <c r="HL10" s="103">
        <f>SUM(HL11:HL17)</f>
        <v>545</v>
      </c>
      <c r="HM10" s="171">
        <f>((HM11*HN11)+(HM12*HN12)+(HM13*HN13)+(HM14*HN14)+(HM15*HN15)+(HM16*HN16)+(HM17*HN17))/HN10</f>
        <v>37252.072319201994</v>
      </c>
      <c r="HN10" s="110">
        <f>SUM(HN11:HN17)</f>
        <v>401</v>
      </c>
      <c r="HO10" s="103">
        <f>((HO11*HP11)+(HO12*HP12)+(HO13*HP13)+(HO14*HP14)+(HO15*HP15)+(HO16*HP16)+(HO17*HP17))/HP10</f>
        <v>37764.478036175708</v>
      </c>
      <c r="HP10" s="103">
        <f>SUM(HP11:HP17)</f>
        <v>387</v>
      </c>
      <c r="HQ10" s="111">
        <f>((HQ11*HR11)+(HQ12*HR12)+(HQ13*HR13)+(HQ14*HR14)+(HQ15*HR15)+(HQ16*HR16)+(HQ17*HR17))/HR10</f>
        <v>39115.082352941179</v>
      </c>
      <c r="HR10" s="105">
        <f>SUM(HR11:HR17)</f>
        <v>340</v>
      </c>
      <c r="HS10" s="103">
        <f>((HS11*HT11)+(HS12*HT12)+(HS13*HT13)+(HS14*HT14)+(HS15*HT15)+(HS16*HT16)+(HS17*HT17))/HT10</f>
        <v>41841.851851851854</v>
      </c>
      <c r="HT10" s="110">
        <f>SUM(HT11:HT17)</f>
        <v>486</v>
      </c>
      <c r="HU10" s="103">
        <f>((HU11*HV11)+(HU12*HV12)+(HU13*HV13)+(HU14*HV14)+(HU15*HV15)+(HU16*HV16)+(HU17*HV17))/HV10</f>
        <v>42955.247967479678</v>
      </c>
      <c r="HV10" s="110">
        <f>SUM(HV11:HV17)</f>
        <v>492</v>
      </c>
      <c r="HW10" s="113">
        <f>((HW11*HX11)+(HW12*HX12)+(HW13*HX13)+(HW14*HX14)+(HW15*HX15)+(HW16*HX16)+(HW17*HX17))/HX10</f>
        <v>44272.022624434387</v>
      </c>
      <c r="HX10" s="105">
        <f>SUM(HX11:HX17)</f>
        <v>442</v>
      </c>
      <c r="HY10" s="103">
        <f>((HY11*HZ11)+(HY12*HZ12)+(HY13*HZ13)+(HY14*HZ14)+(HY15*HZ15)+(HY16*HZ16)+(HY17*HZ17))/HZ10</f>
        <v>44983.967088607598</v>
      </c>
      <c r="HZ10" s="103">
        <f>SUM(HZ11:HZ17)</f>
        <v>395</v>
      </c>
      <c r="IA10" s="111">
        <f>((IA11*IB11)+(IA12*IB12)+(IA13*IB13)+(IA14*IB14)+(IA15*IB15)+(IA16*IB16)+(IA17*IB17))/IB10</f>
        <v>47184.236585365856</v>
      </c>
      <c r="IB10" s="103">
        <f>SUM(IB11:IB17)</f>
        <v>410</v>
      </c>
      <c r="IC10" s="111">
        <f>((IC11*ID11)+(IC12*ID12)+(IC13*ID13)+(IC14*ID14)+(IC15*ID15)+(IC16*ID16)+(IC17*ID17))/ID10</f>
        <v>49428.161538461536</v>
      </c>
      <c r="ID10" s="105">
        <f>SUM(ID11:ID17)</f>
        <v>390</v>
      </c>
      <c r="IE10" s="111">
        <f>((IE11*IF11)+(IE12*IF12)+(IE13*IF13)+(IE14*IF14)+(IE15*IF15)+(IE16*IF16)+(IE17*IF17))/IF10</f>
        <v>50273.24340175953</v>
      </c>
      <c r="IF10" s="105">
        <f>SUM(IF11:IF17)</f>
        <v>341</v>
      </c>
      <c r="IG10" s="111">
        <f>((IG11*IH11)+(IG12*IH12)+(IG13*IH13)+(IG14*IH14)+(IG15*IH15)+(IG16*IH16)+(IG17*IH17))/IH10</f>
        <v>52990.262773722628</v>
      </c>
      <c r="IH10" s="105">
        <f>SUM(IH11:IH17)</f>
        <v>137</v>
      </c>
      <c r="II10" s="111">
        <f>((II11*IJ11)+(II12*IJ12)+(II13*IJ13)+(II14*IJ14)+(II15*IJ15)+(II16*IJ16)+(II17*IJ17))/IJ10</f>
        <v>52672.664359861592</v>
      </c>
      <c r="IJ10" s="105">
        <f>SUM(IJ11:IJ17)</f>
        <v>289</v>
      </c>
      <c r="IK10" s="111">
        <f>((IK11*IL11)+(IK12*IL12)+(IK13*IL13)+(IK14*IL14)+(IK15*IL15)+(IK16*IL16)+(IK17*IL17))/IL10</f>
        <v>54779.361370716513</v>
      </c>
      <c r="IL10" s="105">
        <f>SUM(IL11:IL17)</f>
        <v>321</v>
      </c>
      <c r="IM10" s="111">
        <f>((IM11*IN11)+(IM12*IN12)+(IM13*IN13)+(IM14*IN14)+(IM15*IN15)+(IM16*IN16)+(IM17*IN17))/IN10</f>
        <v>57094.289285714287</v>
      </c>
      <c r="IN10" s="103">
        <f>SUM(IN11:IN17)</f>
        <v>280</v>
      </c>
      <c r="IO10" s="113">
        <f>((IO11*IP11)+(IO12*IP12)+(IO13*IP13)+(IO14*IP14)+(IO15*IP15)+(IO16*IP16)+(IO17*IP17))/IP10</f>
        <v>58974.410256410258</v>
      </c>
      <c r="IP10" s="103">
        <f>SUM(IP11:IP17)</f>
        <v>234</v>
      </c>
      <c r="IQ10" s="113">
        <f>((IQ11*IR11)+(IQ12*IR12)+(IQ13*IR13)+(IQ14*IR14)+(IQ15*IR15)+(IQ16*IR16)+(IQ17*IR17))/IR10</f>
        <v>60259.418699186994</v>
      </c>
      <c r="IR10" s="103">
        <f>SUM(IR11:IR17)</f>
        <v>246</v>
      </c>
      <c r="IS10" s="113">
        <f>((IS11*IT11)+(IS12*IT12)+(IS13*IT13)+(IS14*IT14)+(IS15*IT15)+(IS16*IT16)+(IS17*IT17))/IT10</f>
        <v>62836.03964757709</v>
      </c>
      <c r="IT10" s="103">
        <f>SUM(IT11:IT17)</f>
        <v>227</v>
      </c>
      <c r="IU10" s="113">
        <f>((IU11*IV11)+(IU12*IV12)+(IU13*IV13)+(IU14*IV14)+(IU15*IV15)+(IU16*IV16)+(IU17*IV17))/IV10</f>
        <v>47797.770428015567</v>
      </c>
      <c r="IV10" s="103">
        <f>SUM(IV11:IV17)</f>
        <v>257</v>
      </c>
      <c r="IW10" s="113">
        <f>((IW11*IX11)+(IW12*IX12)+(IW13*IX13)+(IW14*IX14)+(IW15*IX15)+(IW16*IX16)+(IW17*IX17))/IX10</f>
        <v>63889.835249042146</v>
      </c>
      <c r="IX10" s="103">
        <f>SUM(IX11:IX17)</f>
        <v>261</v>
      </c>
      <c r="IY10" s="113">
        <f>((IY11*IZ11)+(IY12*IZ12)+(IY13*IZ13)+(IY14*IZ14)+(IY15*IZ15)+(IY16*IZ16)+(IY17*IZ17))/IZ10</f>
        <v>63192.590909090912</v>
      </c>
      <c r="IZ10" s="103">
        <f>SUM(IZ11:IZ17)</f>
        <v>286</v>
      </c>
      <c r="JA10" s="219"/>
      <c r="JB10" s="219"/>
    </row>
    <row r="11" spans="1:262">
      <c r="A11" s="219">
        <v>8</v>
      </c>
      <c r="B11" s="219">
        <v>5</v>
      </c>
      <c r="C11" s="11">
        <v>5</v>
      </c>
      <c r="D11" s="28" t="s">
        <v>28</v>
      </c>
      <c r="E11" s="28">
        <v>71664.429577464791</v>
      </c>
      <c r="F11" s="28">
        <v>142</v>
      </c>
      <c r="G11" s="15">
        <v>71063.838509316774</v>
      </c>
      <c r="H11" s="28">
        <v>161</v>
      </c>
      <c r="I11" s="15">
        <v>69823.526011560694</v>
      </c>
      <c r="J11" s="28">
        <v>173</v>
      </c>
      <c r="K11" s="32"/>
      <c r="L11" s="28"/>
      <c r="M11" s="32"/>
      <c r="N11" s="28"/>
      <c r="O11" s="32">
        <v>69858.791855203614</v>
      </c>
      <c r="P11" s="28">
        <v>221</v>
      </c>
      <c r="Q11" s="32"/>
      <c r="R11" s="28"/>
      <c r="S11" s="32">
        <v>79967.172413793101</v>
      </c>
      <c r="T11" s="28">
        <v>145</v>
      </c>
      <c r="U11" s="68">
        <v>45874</v>
      </c>
      <c r="V11" s="28">
        <v>69</v>
      </c>
      <c r="W11" s="15">
        <v>48585</v>
      </c>
      <c r="X11" s="28">
        <v>69</v>
      </c>
      <c r="Y11" s="15">
        <v>49856</v>
      </c>
      <c r="Z11" s="24">
        <v>76</v>
      </c>
      <c r="AA11" s="28">
        <v>51827</v>
      </c>
      <c r="AB11" s="28">
        <v>77</v>
      </c>
      <c r="AC11" s="16">
        <v>53369</v>
      </c>
      <c r="AD11" s="23">
        <v>104</v>
      </c>
      <c r="AE11" s="42">
        <v>55827</v>
      </c>
      <c r="AF11" s="23">
        <v>73</v>
      </c>
      <c r="AG11" s="42">
        <v>57055</v>
      </c>
      <c r="AH11" s="42">
        <v>84</v>
      </c>
      <c r="AI11" s="16">
        <v>59576</v>
      </c>
      <c r="AJ11" s="42">
        <v>74</v>
      </c>
      <c r="AK11" s="16">
        <v>63945</v>
      </c>
      <c r="AL11" s="42">
        <v>103</v>
      </c>
      <c r="AM11" s="16">
        <v>69202</v>
      </c>
      <c r="AN11" s="42">
        <v>82</v>
      </c>
      <c r="AO11" s="16">
        <v>98952</v>
      </c>
      <c r="AP11" s="42">
        <v>16</v>
      </c>
      <c r="AQ11" s="16">
        <v>69839.962962962964</v>
      </c>
      <c r="AR11" s="42">
        <v>54</v>
      </c>
      <c r="AS11" s="16">
        <v>78412.346153846156</v>
      </c>
      <c r="AT11" s="23">
        <v>26</v>
      </c>
      <c r="AU11" s="16">
        <v>72699.592592592599</v>
      </c>
      <c r="AV11" s="42">
        <v>81</v>
      </c>
      <c r="AW11" s="194">
        <v>72699.901408450707</v>
      </c>
      <c r="AX11" s="42">
        <v>71</v>
      </c>
      <c r="AY11" s="181">
        <v>73645.808510638293</v>
      </c>
      <c r="AZ11" s="42">
        <v>94</v>
      </c>
      <c r="BA11" s="263">
        <v>72209.095744680846</v>
      </c>
      <c r="BB11" s="47">
        <v>94</v>
      </c>
      <c r="BC11" s="15">
        <v>74994.620689655174</v>
      </c>
      <c r="BD11" s="47">
        <v>87</v>
      </c>
      <c r="BE11" s="15">
        <v>74480.163636363635</v>
      </c>
      <c r="BF11" s="47">
        <v>110</v>
      </c>
      <c r="BG11" s="15">
        <v>74442.637168141591</v>
      </c>
      <c r="BH11" s="47">
        <v>113</v>
      </c>
      <c r="BI11" s="68">
        <v>33556</v>
      </c>
      <c r="BJ11" s="28">
        <v>2</v>
      </c>
      <c r="BK11" s="15">
        <v>51917</v>
      </c>
      <c r="BL11" s="28">
        <v>12</v>
      </c>
      <c r="BM11" s="32">
        <v>43643</v>
      </c>
      <c r="BN11" s="22">
        <v>3</v>
      </c>
      <c r="BO11" s="28">
        <v>53666</v>
      </c>
      <c r="BP11" s="28">
        <v>10</v>
      </c>
      <c r="BQ11" s="16">
        <v>53429</v>
      </c>
      <c r="BR11" s="42">
        <v>20</v>
      </c>
      <c r="BS11" s="31">
        <v>56113</v>
      </c>
      <c r="BT11" s="44">
        <v>25</v>
      </c>
      <c r="BU11" s="264">
        <v>55241</v>
      </c>
      <c r="BV11" s="265">
        <v>22</v>
      </c>
      <c r="BW11" s="40">
        <v>60954</v>
      </c>
      <c r="BX11" s="44">
        <v>27</v>
      </c>
      <c r="BY11" s="40">
        <v>61060</v>
      </c>
      <c r="BZ11" s="44">
        <v>28</v>
      </c>
      <c r="CA11" s="40">
        <v>59803</v>
      </c>
      <c r="CB11" s="44">
        <v>40</v>
      </c>
      <c r="CC11" s="40">
        <v>56727.925925925927</v>
      </c>
      <c r="CD11" s="44">
        <v>27</v>
      </c>
      <c r="CE11" s="40">
        <v>62671.208333333336</v>
      </c>
      <c r="CF11" s="44">
        <v>48</v>
      </c>
      <c r="CG11" s="16">
        <v>77362.451612903227</v>
      </c>
      <c r="CH11" s="23">
        <v>62</v>
      </c>
      <c r="CI11" s="16">
        <v>74249.173913043473</v>
      </c>
      <c r="CJ11" s="42">
        <v>23</v>
      </c>
      <c r="CK11" s="181"/>
      <c r="CL11" s="42"/>
      <c r="CM11" s="42">
        <v>72357.5625</v>
      </c>
      <c r="CN11" s="42">
        <v>48</v>
      </c>
      <c r="CO11" s="263">
        <v>76471.212121212127</v>
      </c>
      <c r="CP11" s="47">
        <v>33</v>
      </c>
      <c r="CQ11" s="15">
        <v>59770</v>
      </c>
      <c r="CR11" s="47">
        <v>12</v>
      </c>
      <c r="CS11" s="15">
        <v>0</v>
      </c>
      <c r="CT11" s="47">
        <v>0</v>
      </c>
      <c r="CU11" s="15">
        <v>70456.65217391304</v>
      </c>
      <c r="CV11" s="47">
        <v>23</v>
      </c>
      <c r="CW11" s="68">
        <v>43659</v>
      </c>
      <c r="CX11" s="28">
        <v>14</v>
      </c>
      <c r="CY11" s="15">
        <v>43932</v>
      </c>
      <c r="CZ11" s="28">
        <v>18</v>
      </c>
      <c r="DA11" s="15">
        <v>42075</v>
      </c>
      <c r="DB11" s="24">
        <v>5</v>
      </c>
      <c r="DC11" s="28">
        <v>42449</v>
      </c>
      <c r="DD11" s="28">
        <v>13</v>
      </c>
      <c r="DE11" s="16">
        <v>47161</v>
      </c>
      <c r="DF11" s="18">
        <v>15</v>
      </c>
      <c r="DG11" s="46">
        <v>46492</v>
      </c>
      <c r="DH11" s="44">
        <v>10</v>
      </c>
      <c r="DI11" s="264">
        <v>49276</v>
      </c>
      <c r="DJ11" s="265">
        <v>13</v>
      </c>
      <c r="DK11" s="40">
        <v>50156</v>
      </c>
      <c r="DL11" s="44">
        <v>11</v>
      </c>
      <c r="DM11" s="40">
        <v>53655</v>
      </c>
      <c r="DN11" s="44">
        <v>16</v>
      </c>
      <c r="DO11" s="40">
        <v>54495</v>
      </c>
      <c r="DP11" s="44">
        <v>17</v>
      </c>
      <c r="DQ11" s="40">
        <v>53165.476190476191</v>
      </c>
      <c r="DR11" s="44">
        <v>21</v>
      </c>
      <c r="DS11" s="40">
        <v>51493.333333333336</v>
      </c>
      <c r="DT11" s="44">
        <v>24</v>
      </c>
      <c r="DU11" s="16">
        <v>57435.272727272728</v>
      </c>
      <c r="DV11" s="23">
        <v>22</v>
      </c>
      <c r="DW11" s="16">
        <v>59767.9</v>
      </c>
      <c r="DX11" s="42">
        <v>20</v>
      </c>
      <c r="DY11" s="181"/>
      <c r="DZ11" s="42"/>
      <c r="EA11" s="181"/>
      <c r="EB11" s="42"/>
      <c r="EC11" s="263"/>
      <c r="ED11" s="47"/>
      <c r="EE11" s="15"/>
      <c r="EF11" s="47"/>
      <c r="EG11" s="15">
        <v>0</v>
      </c>
      <c r="EH11" s="47">
        <v>0</v>
      </c>
      <c r="EI11" s="15">
        <v>0</v>
      </c>
      <c r="EJ11" s="47">
        <v>0</v>
      </c>
      <c r="EK11" s="68"/>
      <c r="EL11" s="28"/>
      <c r="EM11" s="15">
        <v>34800</v>
      </c>
      <c r="EN11" s="28">
        <v>3</v>
      </c>
      <c r="EO11" s="32">
        <v>48507</v>
      </c>
      <c r="EP11" s="22">
        <v>1</v>
      </c>
      <c r="EQ11" s="28">
        <v>32000</v>
      </c>
      <c r="ER11" s="28">
        <v>1</v>
      </c>
      <c r="ES11" s="16">
        <v>33746</v>
      </c>
      <c r="ET11" s="18">
        <v>3</v>
      </c>
      <c r="EU11" s="46">
        <v>66092</v>
      </c>
      <c r="EV11" s="44">
        <v>1</v>
      </c>
      <c r="EW11" s="264">
        <v>67541</v>
      </c>
      <c r="EX11" s="265">
        <v>1</v>
      </c>
      <c r="EY11" s="40">
        <v>53016</v>
      </c>
      <c r="EZ11" s="44">
        <v>9</v>
      </c>
      <c r="FA11" s="40">
        <v>47259</v>
      </c>
      <c r="FB11" s="44">
        <v>4</v>
      </c>
      <c r="FC11" s="40">
        <v>47466</v>
      </c>
      <c r="FD11" s="44">
        <v>5</v>
      </c>
      <c r="FE11" s="40"/>
      <c r="FF11" s="44"/>
      <c r="FG11" s="40"/>
      <c r="FH11" s="44"/>
      <c r="FI11" s="16"/>
      <c r="FJ11" s="42"/>
      <c r="FK11" s="16"/>
      <c r="FL11" s="42"/>
      <c r="FM11" s="181"/>
      <c r="FN11" s="42"/>
      <c r="FO11" s="16"/>
      <c r="FP11" s="42"/>
      <c r="FQ11" s="16"/>
      <c r="FR11" s="47"/>
      <c r="FS11" s="181"/>
      <c r="FT11" s="47"/>
      <c r="FU11" s="181">
        <v>0</v>
      </c>
      <c r="FV11" s="47">
        <v>0</v>
      </c>
      <c r="FW11" s="15">
        <v>0</v>
      </c>
      <c r="FX11" s="47">
        <v>0</v>
      </c>
      <c r="FY11" s="68"/>
      <c r="FZ11" s="28"/>
      <c r="GA11" s="15">
        <v>39699</v>
      </c>
      <c r="GB11" s="28">
        <v>1</v>
      </c>
      <c r="GC11" s="32">
        <v>42382</v>
      </c>
      <c r="GD11" s="22">
        <v>1</v>
      </c>
      <c r="GE11" s="28">
        <v>45314</v>
      </c>
      <c r="GF11" s="28">
        <v>1</v>
      </c>
      <c r="GG11" s="16">
        <v>20574</v>
      </c>
      <c r="GH11" s="18">
        <v>1</v>
      </c>
      <c r="GI11" s="46">
        <v>53189</v>
      </c>
      <c r="GJ11" s="44">
        <v>1</v>
      </c>
      <c r="GK11" s="264">
        <v>56381</v>
      </c>
      <c r="GL11" s="265">
        <v>1</v>
      </c>
      <c r="GM11" s="40">
        <v>60609</v>
      </c>
      <c r="GN11" s="44">
        <v>1</v>
      </c>
      <c r="GO11" s="40">
        <v>63692</v>
      </c>
      <c r="GP11" s="44">
        <v>1</v>
      </c>
      <c r="GQ11" s="40">
        <v>49659</v>
      </c>
      <c r="GR11" s="44">
        <v>2</v>
      </c>
      <c r="GS11" s="40"/>
      <c r="GT11" s="44"/>
      <c r="GU11" s="40"/>
      <c r="GV11" s="44"/>
      <c r="GW11" s="16"/>
      <c r="GX11" s="23"/>
      <c r="GY11" s="16"/>
      <c r="GZ11" s="42"/>
      <c r="HA11" s="181"/>
      <c r="HB11" s="42"/>
      <c r="HC11" s="181"/>
      <c r="HD11" s="42"/>
      <c r="HE11" s="263"/>
      <c r="HF11" s="47"/>
      <c r="HG11" s="263"/>
      <c r="HH11" s="47"/>
      <c r="HI11" s="263">
        <v>0</v>
      </c>
      <c r="HJ11" s="47">
        <v>0</v>
      </c>
      <c r="HK11" s="15">
        <v>0</v>
      </c>
      <c r="HL11" s="47">
        <v>0</v>
      </c>
      <c r="HM11" s="170"/>
      <c r="HN11" s="28"/>
      <c r="HO11" s="16"/>
      <c r="HP11" s="28"/>
      <c r="HQ11" s="15"/>
      <c r="HR11" s="24"/>
      <c r="HS11" s="28"/>
      <c r="HT11" s="28"/>
      <c r="HU11" s="19"/>
      <c r="HV11" s="20"/>
      <c r="HW11" s="165"/>
      <c r="HX11" s="44"/>
      <c r="HY11" s="266">
        <v>28000</v>
      </c>
      <c r="HZ11" s="265">
        <v>1</v>
      </c>
      <c r="IA11" s="267">
        <v>29440</v>
      </c>
      <c r="IB11" s="165">
        <v>1</v>
      </c>
      <c r="IC11" s="267">
        <v>32776</v>
      </c>
      <c r="ID11" s="45">
        <v>1</v>
      </c>
      <c r="IE11" s="267">
        <v>48923</v>
      </c>
      <c r="IF11" s="45">
        <v>3</v>
      </c>
      <c r="IG11" s="267"/>
      <c r="IH11" s="45"/>
      <c r="II11" s="267"/>
      <c r="IJ11" s="45"/>
      <c r="IK11" s="15"/>
      <c r="IL11" s="24"/>
      <c r="IM11" s="15"/>
      <c r="IN11" s="28"/>
      <c r="IO11" s="15"/>
      <c r="IP11" s="28"/>
      <c r="IQ11" s="263"/>
      <c r="IR11" s="47"/>
      <c r="IS11" s="263"/>
      <c r="IT11" s="47"/>
      <c r="IU11" s="263"/>
      <c r="IV11" s="47"/>
      <c r="IW11" s="263">
        <v>0</v>
      </c>
      <c r="IX11" s="47">
        <v>0</v>
      </c>
      <c r="IY11" s="263">
        <v>0</v>
      </c>
      <c r="IZ11" s="47">
        <v>0</v>
      </c>
    </row>
    <row r="12" spans="1:262">
      <c r="A12" s="261">
        <v>9</v>
      </c>
      <c r="B12" s="219">
        <v>6</v>
      </c>
      <c r="C12" s="11">
        <v>19</v>
      </c>
      <c r="D12" s="11" t="s">
        <v>30</v>
      </c>
      <c r="E12" s="11">
        <v>64942.064056939504</v>
      </c>
      <c r="F12" s="11">
        <v>843</v>
      </c>
      <c r="G12" s="15">
        <v>64828.917006802723</v>
      </c>
      <c r="H12" s="11">
        <v>735</v>
      </c>
      <c r="I12" s="15">
        <v>67081.802547770698</v>
      </c>
      <c r="J12" s="11">
        <v>785</v>
      </c>
      <c r="K12" s="32"/>
      <c r="L12" s="11"/>
      <c r="M12" s="32"/>
      <c r="N12" s="11"/>
      <c r="O12" s="32">
        <v>70439.318955732117</v>
      </c>
      <c r="P12" s="11">
        <v>881</v>
      </c>
      <c r="Q12" s="32"/>
      <c r="R12" s="11"/>
      <c r="S12" s="32">
        <v>75054.597197898431</v>
      </c>
      <c r="T12" s="11">
        <v>571</v>
      </c>
      <c r="U12" s="68">
        <v>41953</v>
      </c>
      <c r="V12" s="11">
        <v>501</v>
      </c>
      <c r="W12" s="15">
        <v>43193</v>
      </c>
      <c r="X12" s="11">
        <v>501</v>
      </c>
      <c r="Y12" s="15">
        <v>45610</v>
      </c>
      <c r="Z12" s="24">
        <v>510</v>
      </c>
      <c r="AA12" s="28">
        <v>47110</v>
      </c>
      <c r="AB12" s="11">
        <v>506</v>
      </c>
      <c r="AC12" s="16">
        <v>49379</v>
      </c>
      <c r="AD12" s="23">
        <v>527</v>
      </c>
      <c r="AE12" s="17">
        <v>51364</v>
      </c>
      <c r="AF12" s="23">
        <v>508</v>
      </c>
      <c r="AG12" s="42">
        <v>53973</v>
      </c>
      <c r="AH12" s="42">
        <v>502</v>
      </c>
      <c r="AI12" s="16">
        <v>57404</v>
      </c>
      <c r="AJ12" s="42">
        <v>558</v>
      </c>
      <c r="AK12" s="16">
        <v>59562</v>
      </c>
      <c r="AL12" s="42">
        <v>568</v>
      </c>
      <c r="AM12" s="16">
        <v>60966</v>
      </c>
      <c r="AN12" s="42">
        <v>549</v>
      </c>
      <c r="AO12" s="16">
        <v>65412.238095238092</v>
      </c>
      <c r="AP12" s="42">
        <v>210</v>
      </c>
      <c r="AQ12" s="16">
        <v>64738.890151515152</v>
      </c>
      <c r="AR12" s="42">
        <v>264</v>
      </c>
      <c r="AS12" s="16">
        <v>64346.978417266189</v>
      </c>
      <c r="AT12" s="23">
        <v>278</v>
      </c>
      <c r="AU12" s="16">
        <v>64717.912772585667</v>
      </c>
      <c r="AV12" s="42">
        <v>321</v>
      </c>
      <c r="AW12" s="181">
        <v>68696</v>
      </c>
      <c r="AX12" s="42">
        <v>294</v>
      </c>
      <c r="AY12" s="181">
        <v>72006.444067796605</v>
      </c>
      <c r="AZ12" s="42">
        <v>295</v>
      </c>
      <c r="BA12" s="263">
        <v>70852.009374999994</v>
      </c>
      <c r="BB12" s="47">
        <v>320</v>
      </c>
      <c r="BC12" s="15">
        <v>71900.317934782608</v>
      </c>
      <c r="BD12" s="47">
        <v>368</v>
      </c>
      <c r="BE12" s="15">
        <v>72851.272131147547</v>
      </c>
      <c r="BF12" s="47">
        <v>305</v>
      </c>
      <c r="BG12" s="15">
        <v>74706.56451612903</v>
      </c>
      <c r="BH12" s="47">
        <v>372</v>
      </c>
      <c r="BI12" s="68">
        <v>43567</v>
      </c>
      <c r="BJ12" s="11">
        <v>81</v>
      </c>
      <c r="BK12" s="15">
        <v>45914</v>
      </c>
      <c r="BL12" s="11">
        <v>66</v>
      </c>
      <c r="BM12" s="32">
        <v>49438</v>
      </c>
      <c r="BN12" s="22">
        <v>65</v>
      </c>
      <c r="BO12" s="28">
        <v>47812</v>
      </c>
      <c r="BP12" s="11">
        <v>77</v>
      </c>
      <c r="BQ12" s="16">
        <v>48255</v>
      </c>
      <c r="BR12" s="17">
        <v>92</v>
      </c>
      <c r="BS12" s="31">
        <v>52173</v>
      </c>
      <c r="BT12" s="44">
        <v>93</v>
      </c>
      <c r="BU12" s="264">
        <v>50157</v>
      </c>
      <c r="BV12" s="265">
        <v>75</v>
      </c>
      <c r="BW12" s="40">
        <v>53689</v>
      </c>
      <c r="BX12" s="44">
        <v>72</v>
      </c>
      <c r="BY12" s="40">
        <v>53883</v>
      </c>
      <c r="BZ12" s="44">
        <v>73</v>
      </c>
      <c r="CA12" s="40">
        <v>55205</v>
      </c>
      <c r="CB12" s="44">
        <v>115</v>
      </c>
      <c r="CC12" s="40">
        <v>55899.84693877551</v>
      </c>
      <c r="CD12" s="44">
        <v>98</v>
      </c>
      <c r="CE12" s="40">
        <v>59106.472972972973</v>
      </c>
      <c r="CF12" s="44">
        <v>74</v>
      </c>
      <c r="CG12" s="16">
        <v>67034.663716814161</v>
      </c>
      <c r="CH12" s="23">
        <v>113</v>
      </c>
      <c r="CI12" s="16">
        <v>60618.609756097561</v>
      </c>
      <c r="CJ12" s="42">
        <v>82</v>
      </c>
      <c r="CK12" s="181"/>
      <c r="CL12" s="42"/>
      <c r="CM12" s="42"/>
      <c r="CN12" s="42"/>
      <c r="CO12" s="263"/>
      <c r="CP12" s="47"/>
      <c r="CQ12" s="15">
        <v>0</v>
      </c>
      <c r="CR12" s="47">
        <v>0</v>
      </c>
      <c r="CS12" s="15">
        <v>0</v>
      </c>
      <c r="CT12" s="47">
        <v>0</v>
      </c>
      <c r="CU12" s="15">
        <v>0</v>
      </c>
      <c r="CV12" s="47">
        <v>0</v>
      </c>
      <c r="CW12" s="68">
        <v>34978</v>
      </c>
      <c r="CX12" s="11">
        <v>101</v>
      </c>
      <c r="CY12" s="15">
        <v>37617</v>
      </c>
      <c r="CZ12" s="11">
        <v>208</v>
      </c>
      <c r="DA12" s="15">
        <v>38167</v>
      </c>
      <c r="DB12" s="24">
        <v>177</v>
      </c>
      <c r="DC12" s="28">
        <v>38966</v>
      </c>
      <c r="DD12" s="11">
        <v>252</v>
      </c>
      <c r="DE12" s="16">
        <v>41816</v>
      </c>
      <c r="DF12" s="18">
        <v>221</v>
      </c>
      <c r="DG12" s="46">
        <v>42914</v>
      </c>
      <c r="DH12" s="44">
        <v>213</v>
      </c>
      <c r="DI12" s="264">
        <v>44793</v>
      </c>
      <c r="DJ12" s="265">
        <v>190</v>
      </c>
      <c r="DK12" s="40">
        <v>46862</v>
      </c>
      <c r="DL12" s="44">
        <v>173</v>
      </c>
      <c r="DM12" s="40">
        <v>46406</v>
      </c>
      <c r="DN12" s="44">
        <v>211</v>
      </c>
      <c r="DO12" s="40">
        <v>48478</v>
      </c>
      <c r="DP12" s="44">
        <v>201</v>
      </c>
      <c r="DQ12" s="40">
        <v>49239.489473684211</v>
      </c>
      <c r="DR12" s="44">
        <v>190</v>
      </c>
      <c r="DS12" s="40">
        <v>49802.690821256037</v>
      </c>
      <c r="DT12" s="44">
        <v>207</v>
      </c>
      <c r="DU12" s="16">
        <v>51630.244897959186</v>
      </c>
      <c r="DV12" s="23">
        <v>245</v>
      </c>
      <c r="DW12" s="16">
        <v>53942.310756972111</v>
      </c>
      <c r="DX12" s="42">
        <v>251</v>
      </c>
      <c r="DY12" s="181">
        <v>53780.121527777781</v>
      </c>
      <c r="DZ12" s="42">
        <v>288</v>
      </c>
      <c r="EA12" s="181">
        <v>56455.530973451328</v>
      </c>
      <c r="EB12" s="42">
        <v>339</v>
      </c>
      <c r="EC12" s="263">
        <v>59392.506134969328</v>
      </c>
      <c r="ED12" s="47">
        <v>326</v>
      </c>
      <c r="EE12" s="15">
        <v>60573.066066066065</v>
      </c>
      <c r="EF12" s="47">
        <v>333</v>
      </c>
      <c r="EG12" s="15">
        <v>60463.990683229815</v>
      </c>
      <c r="EH12" s="47">
        <v>322</v>
      </c>
      <c r="EI12" s="15">
        <v>62017.713815789473</v>
      </c>
      <c r="EJ12" s="47">
        <v>304</v>
      </c>
      <c r="EK12" s="68">
        <v>33661</v>
      </c>
      <c r="EL12" s="11">
        <v>57</v>
      </c>
      <c r="EM12" s="15">
        <v>33151</v>
      </c>
      <c r="EN12" s="11">
        <v>73</v>
      </c>
      <c r="EO12" s="32">
        <v>36475</v>
      </c>
      <c r="EP12" s="22">
        <v>77</v>
      </c>
      <c r="EQ12" s="28">
        <v>35465</v>
      </c>
      <c r="ER12" s="11">
        <v>55</v>
      </c>
      <c r="ES12" s="16">
        <v>37917</v>
      </c>
      <c r="ET12" s="18">
        <v>59</v>
      </c>
      <c r="EU12" s="46">
        <v>38040</v>
      </c>
      <c r="EV12" s="44">
        <v>55</v>
      </c>
      <c r="EW12" s="264">
        <v>40269</v>
      </c>
      <c r="EX12" s="265">
        <v>54</v>
      </c>
      <c r="EY12" s="40">
        <v>41861</v>
      </c>
      <c r="EZ12" s="44">
        <v>56</v>
      </c>
      <c r="FA12" s="40">
        <v>44264</v>
      </c>
      <c r="FB12" s="44">
        <v>54</v>
      </c>
      <c r="FC12" s="40">
        <v>44715</v>
      </c>
      <c r="FD12" s="44">
        <v>53</v>
      </c>
      <c r="FE12" s="40">
        <v>45955.568627450979</v>
      </c>
      <c r="FF12" s="44">
        <v>51</v>
      </c>
      <c r="FG12" s="40">
        <v>46788.857142857145</v>
      </c>
      <c r="FH12" s="44">
        <v>42</v>
      </c>
      <c r="FI12" s="16">
        <v>50818.456521739128</v>
      </c>
      <c r="FJ12" s="42">
        <v>46</v>
      </c>
      <c r="FK12" s="16">
        <v>50330.279069767443</v>
      </c>
      <c r="FL12" s="42">
        <v>43</v>
      </c>
      <c r="FM12" s="181">
        <v>48420.777777777781</v>
      </c>
      <c r="FN12" s="42">
        <v>36</v>
      </c>
      <c r="FO12" s="16">
        <v>54442.476190476191</v>
      </c>
      <c r="FP12" s="42">
        <v>42</v>
      </c>
      <c r="FQ12" s="16"/>
      <c r="FR12" s="47"/>
      <c r="FS12" s="181">
        <v>60525</v>
      </c>
      <c r="FT12" s="47">
        <v>36</v>
      </c>
      <c r="FU12" s="181">
        <v>57691.172413793101</v>
      </c>
      <c r="FV12" s="47">
        <v>29</v>
      </c>
      <c r="FW12" s="15">
        <v>55713</v>
      </c>
      <c r="FX12" s="47">
        <v>10</v>
      </c>
      <c r="FY12" s="68">
        <v>34761</v>
      </c>
      <c r="FZ12" s="11">
        <v>26</v>
      </c>
      <c r="GA12" s="15">
        <v>34301</v>
      </c>
      <c r="GB12" s="11">
        <v>28</v>
      </c>
      <c r="GC12" s="32">
        <v>36415</v>
      </c>
      <c r="GD12" s="22">
        <v>27</v>
      </c>
      <c r="GE12" s="28">
        <v>36270</v>
      </c>
      <c r="GF12" s="11">
        <v>29</v>
      </c>
      <c r="GG12" s="16">
        <v>37954</v>
      </c>
      <c r="GH12" s="18">
        <v>30</v>
      </c>
      <c r="GI12" s="46">
        <v>40293</v>
      </c>
      <c r="GJ12" s="44">
        <v>39</v>
      </c>
      <c r="GK12" s="264">
        <v>40081</v>
      </c>
      <c r="GL12" s="265">
        <v>27</v>
      </c>
      <c r="GM12" s="40">
        <v>43734</v>
      </c>
      <c r="GN12" s="44">
        <v>25</v>
      </c>
      <c r="GO12" s="40">
        <v>41850</v>
      </c>
      <c r="GP12" s="44">
        <v>33</v>
      </c>
      <c r="GQ12" s="40">
        <v>41942</v>
      </c>
      <c r="GR12" s="44">
        <v>16</v>
      </c>
      <c r="GS12" s="40"/>
      <c r="GT12" s="44"/>
      <c r="GU12" s="40">
        <v>45996.782608695656</v>
      </c>
      <c r="GV12" s="44">
        <v>23</v>
      </c>
      <c r="GW12" s="16">
        <v>48162.142857142855</v>
      </c>
      <c r="GX12" s="23">
        <v>35</v>
      </c>
      <c r="GY12" s="16">
        <v>48875.727272727272</v>
      </c>
      <c r="GZ12" s="42">
        <v>33</v>
      </c>
      <c r="HA12" s="181"/>
      <c r="HB12" s="42"/>
      <c r="HC12" s="181"/>
      <c r="HD12" s="42"/>
      <c r="HE12" s="263"/>
      <c r="HF12" s="47"/>
      <c r="HG12" s="263">
        <v>50784</v>
      </c>
      <c r="HH12" s="47">
        <v>10</v>
      </c>
      <c r="HI12" s="263">
        <v>0</v>
      </c>
      <c r="HJ12" s="47">
        <v>0</v>
      </c>
      <c r="HK12" s="15">
        <v>0</v>
      </c>
      <c r="HL12" s="47">
        <v>0</v>
      </c>
      <c r="HM12" s="170">
        <v>34249</v>
      </c>
      <c r="HN12" s="11">
        <v>12</v>
      </c>
      <c r="HO12" s="16">
        <v>35011</v>
      </c>
      <c r="HP12" s="11">
        <v>11</v>
      </c>
      <c r="HQ12" s="15">
        <v>36810</v>
      </c>
      <c r="HR12" s="24">
        <v>13</v>
      </c>
      <c r="HS12" s="28">
        <v>40098</v>
      </c>
      <c r="HT12" s="11">
        <v>9</v>
      </c>
      <c r="HU12" s="16">
        <v>38337</v>
      </c>
      <c r="HV12" s="18">
        <v>6</v>
      </c>
      <c r="HW12" s="165">
        <v>44258</v>
      </c>
      <c r="HX12" s="44">
        <v>6</v>
      </c>
      <c r="HY12" s="266">
        <v>44390</v>
      </c>
      <c r="HZ12" s="265">
        <v>4</v>
      </c>
      <c r="IA12" s="267">
        <v>39919</v>
      </c>
      <c r="IB12" s="165">
        <v>8</v>
      </c>
      <c r="IC12" s="267">
        <v>47422</v>
      </c>
      <c r="ID12" s="45">
        <v>10</v>
      </c>
      <c r="IE12" s="267">
        <v>49709</v>
      </c>
      <c r="IF12" s="45">
        <v>12</v>
      </c>
      <c r="IG12" s="267"/>
      <c r="IH12" s="45"/>
      <c r="II12" s="267"/>
      <c r="IJ12" s="45"/>
      <c r="IK12" s="15"/>
      <c r="IL12" s="24"/>
      <c r="IM12" s="15"/>
      <c r="IN12" s="28"/>
      <c r="IO12" s="15"/>
      <c r="IP12" s="28"/>
      <c r="IQ12" s="263"/>
      <c r="IR12" s="47"/>
      <c r="IS12" s="263"/>
      <c r="IT12" s="47"/>
      <c r="IU12" s="263"/>
      <c r="IV12" s="47"/>
      <c r="IW12" s="263">
        <v>0</v>
      </c>
      <c r="IX12" s="47">
        <v>0</v>
      </c>
      <c r="IY12" s="263">
        <v>0</v>
      </c>
      <c r="IZ12" s="47">
        <v>0</v>
      </c>
      <c r="JA12" s="261"/>
      <c r="JB12" s="261"/>
    </row>
    <row r="13" spans="1:262">
      <c r="A13" s="219">
        <v>10</v>
      </c>
      <c r="B13" s="219">
        <v>7</v>
      </c>
      <c r="C13" s="11">
        <v>43</v>
      </c>
      <c r="D13" s="11" t="s">
        <v>32</v>
      </c>
      <c r="E13" s="11">
        <v>63722.201257861634</v>
      </c>
      <c r="F13" s="11">
        <v>636</v>
      </c>
      <c r="G13" s="15">
        <v>64307.46839546191</v>
      </c>
      <c r="H13" s="11">
        <v>617</v>
      </c>
      <c r="I13" s="15">
        <v>64686.456923076927</v>
      </c>
      <c r="J13" s="11">
        <v>650</v>
      </c>
      <c r="K13" s="32"/>
      <c r="L13" s="11"/>
      <c r="M13" s="32"/>
      <c r="N13" s="11"/>
      <c r="O13" s="32">
        <v>67096.569321533927</v>
      </c>
      <c r="P13" s="11">
        <v>678</v>
      </c>
      <c r="Q13" s="32"/>
      <c r="R13" s="11"/>
      <c r="S13" s="32">
        <v>73001.61832061068</v>
      </c>
      <c r="T13" s="11">
        <v>524</v>
      </c>
      <c r="U13" s="68">
        <v>43340</v>
      </c>
      <c r="V13" s="11">
        <v>37</v>
      </c>
      <c r="W13" s="15">
        <v>46117</v>
      </c>
      <c r="X13" s="11">
        <v>35</v>
      </c>
      <c r="Y13" s="15">
        <v>51370</v>
      </c>
      <c r="Z13" s="24">
        <v>37</v>
      </c>
      <c r="AA13" s="28">
        <v>52027</v>
      </c>
      <c r="AB13" s="11">
        <v>39</v>
      </c>
      <c r="AC13" s="16">
        <v>52679</v>
      </c>
      <c r="AD13" s="23">
        <v>62</v>
      </c>
      <c r="AE13" s="17">
        <v>54190</v>
      </c>
      <c r="AF13" s="23">
        <v>42</v>
      </c>
      <c r="AG13" s="42">
        <v>56035</v>
      </c>
      <c r="AH13" s="42">
        <v>54</v>
      </c>
      <c r="AI13" s="16">
        <v>56267</v>
      </c>
      <c r="AJ13" s="42">
        <v>59</v>
      </c>
      <c r="AK13" s="16">
        <v>58183</v>
      </c>
      <c r="AL13" s="42">
        <v>55</v>
      </c>
      <c r="AM13" s="16">
        <v>57241</v>
      </c>
      <c r="AN13" s="42">
        <v>50</v>
      </c>
      <c r="AO13" s="16"/>
      <c r="AP13" s="42"/>
      <c r="AQ13" s="16"/>
      <c r="AR13" s="42"/>
      <c r="AS13" s="16">
        <v>52281.52</v>
      </c>
      <c r="AT13" s="23">
        <v>25</v>
      </c>
      <c r="AU13" s="16">
        <v>65623.095238095237</v>
      </c>
      <c r="AV13" s="42">
        <v>42</v>
      </c>
      <c r="AW13" s="194"/>
      <c r="AX13" s="42"/>
      <c r="AY13" s="181">
        <v>68865.777777777781</v>
      </c>
      <c r="AZ13" s="42">
        <v>90</v>
      </c>
      <c r="BA13" s="263">
        <v>71166.496503496499</v>
      </c>
      <c r="BB13" s="47">
        <v>143</v>
      </c>
      <c r="BC13" s="15">
        <v>71676.335403726713</v>
      </c>
      <c r="BD13" s="47">
        <v>161</v>
      </c>
      <c r="BE13" s="15">
        <v>72979.62773722627</v>
      </c>
      <c r="BF13" s="47">
        <v>137</v>
      </c>
      <c r="BG13" s="15">
        <v>74639.012987012989</v>
      </c>
      <c r="BH13" s="47">
        <v>154</v>
      </c>
      <c r="BI13" s="68">
        <v>42141</v>
      </c>
      <c r="BJ13" s="11">
        <v>38</v>
      </c>
      <c r="BK13" s="15">
        <v>40654</v>
      </c>
      <c r="BL13" s="11">
        <v>38</v>
      </c>
      <c r="BM13" s="32">
        <v>42662</v>
      </c>
      <c r="BN13" s="22">
        <v>31</v>
      </c>
      <c r="BO13" s="28">
        <v>44508</v>
      </c>
      <c r="BP13" s="11">
        <v>49</v>
      </c>
      <c r="BQ13" s="16">
        <v>45534</v>
      </c>
      <c r="BR13" s="17">
        <v>62</v>
      </c>
      <c r="BS13" s="31">
        <v>46992</v>
      </c>
      <c r="BT13" s="44">
        <v>76</v>
      </c>
      <c r="BU13" s="264">
        <v>47658</v>
      </c>
      <c r="BV13" s="265">
        <v>69</v>
      </c>
      <c r="BW13" s="40">
        <v>48620</v>
      </c>
      <c r="BX13" s="44">
        <v>83</v>
      </c>
      <c r="BY13" s="40">
        <v>50798</v>
      </c>
      <c r="BZ13" s="44">
        <v>69</v>
      </c>
      <c r="CA13" s="40">
        <v>52150</v>
      </c>
      <c r="CB13" s="44">
        <v>91</v>
      </c>
      <c r="CC13" s="40"/>
      <c r="CD13" s="44"/>
      <c r="CE13" s="40">
        <v>58388.92105263158</v>
      </c>
      <c r="CF13" s="44">
        <v>76</v>
      </c>
      <c r="CG13" s="16">
        <v>60007.626086956523</v>
      </c>
      <c r="CH13" s="23">
        <v>115</v>
      </c>
      <c r="CI13" s="16">
        <v>62110.488095238092</v>
      </c>
      <c r="CJ13" s="42">
        <v>84</v>
      </c>
      <c r="CK13" s="181">
        <v>59119.477611940296</v>
      </c>
      <c r="CL13" s="42">
        <v>67</v>
      </c>
      <c r="CM13" s="42">
        <v>70447.597560975613</v>
      </c>
      <c r="CN13" s="42">
        <v>82</v>
      </c>
      <c r="CO13" s="263">
        <v>62610.547619047618</v>
      </c>
      <c r="CP13" s="47">
        <v>42</v>
      </c>
      <c r="CQ13" s="15">
        <v>0</v>
      </c>
      <c r="CR13" s="47">
        <v>0</v>
      </c>
      <c r="CS13" s="15">
        <v>0</v>
      </c>
      <c r="CT13" s="47">
        <v>0</v>
      </c>
      <c r="CU13" s="15">
        <v>63777.631578947367</v>
      </c>
      <c r="CV13" s="47">
        <v>38</v>
      </c>
      <c r="CW13" s="68">
        <v>38749</v>
      </c>
      <c r="CX13" s="11">
        <v>64</v>
      </c>
      <c r="CY13" s="15">
        <v>40905</v>
      </c>
      <c r="CZ13" s="11">
        <v>104</v>
      </c>
      <c r="DA13" s="15">
        <v>40619</v>
      </c>
      <c r="DB13" s="24">
        <v>86</v>
      </c>
      <c r="DC13" s="28">
        <v>42037</v>
      </c>
      <c r="DD13" s="11">
        <v>118</v>
      </c>
      <c r="DE13" s="16">
        <v>43739</v>
      </c>
      <c r="DF13" s="18">
        <v>136</v>
      </c>
      <c r="DG13" s="46">
        <v>45524</v>
      </c>
      <c r="DH13" s="44">
        <v>115</v>
      </c>
      <c r="DI13" s="264">
        <v>46617</v>
      </c>
      <c r="DJ13" s="265">
        <v>135</v>
      </c>
      <c r="DK13" s="40">
        <v>48077</v>
      </c>
      <c r="DL13" s="44">
        <v>142</v>
      </c>
      <c r="DM13" s="40">
        <v>52815</v>
      </c>
      <c r="DN13" s="44">
        <v>182</v>
      </c>
      <c r="DO13" s="40">
        <v>54377</v>
      </c>
      <c r="DP13" s="44">
        <v>190</v>
      </c>
      <c r="DQ13" s="40"/>
      <c r="DR13" s="44"/>
      <c r="DS13" s="40">
        <v>55630.552763819098</v>
      </c>
      <c r="DT13" s="44">
        <v>199</v>
      </c>
      <c r="DU13" s="16">
        <v>57293.468181818185</v>
      </c>
      <c r="DV13" s="23">
        <v>220</v>
      </c>
      <c r="DW13" s="16">
        <v>59291.376518218625</v>
      </c>
      <c r="DX13" s="42">
        <v>247</v>
      </c>
      <c r="DY13" s="181">
        <v>59496.2734082397</v>
      </c>
      <c r="DZ13" s="42">
        <v>267</v>
      </c>
      <c r="EA13" s="181">
        <v>60886.271777003487</v>
      </c>
      <c r="EB13" s="42">
        <v>287</v>
      </c>
      <c r="EC13" s="263">
        <v>61990.442105263159</v>
      </c>
      <c r="ED13" s="47">
        <v>285</v>
      </c>
      <c r="EE13" s="15">
        <v>65240.074999999997</v>
      </c>
      <c r="EF13" s="47">
        <v>240</v>
      </c>
      <c r="EG13" s="15">
        <v>65013.661538461536</v>
      </c>
      <c r="EH13" s="47">
        <v>260</v>
      </c>
      <c r="EI13" s="15">
        <v>64377.271999999997</v>
      </c>
      <c r="EJ13" s="47">
        <v>250</v>
      </c>
      <c r="EK13" s="68">
        <v>34603</v>
      </c>
      <c r="EL13" s="11">
        <v>47</v>
      </c>
      <c r="EM13" s="15">
        <v>36181</v>
      </c>
      <c r="EN13" s="11">
        <v>40</v>
      </c>
      <c r="EO13" s="32">
        <v>36638</v>
      </c>
      <c r="EP13" s="22">
        <v>38</v>
      </c>
      <c r="EQ13" s="28">
        <v>36941</v>
      </c>
      <c r="ER13" s="11">
        <v>43</v>
      </c>
      <c r="ES13" s="16">
        <v>38909</v>
      </c>
      <c r="ET13" s="18">
        <v>64</v>
      </c>
      <c r="EU13" s="46">
        <v>39747</v>
      </c>
      <c r="EV13" s="44">
        <v>63</v>
      </c>
      <c r="EW13" s="264">
        <v>42827</v>
      </c>
      <c r="EX13" s="265">
        <v>33</v>
      </c>
      <c r="EY13" s="40">
        <v>42346</v>
      </c>
      <c r="EZ13" s="44">
        <v>74</v>
      </c>
      <c r="FA13" s="40">
        <v>45615</v>
      </c>
      <c r="FB13" s="44">
        <v>72</v>
      </c>
      <c r="FC13" s="40">
        <v>47090</v>
      </c>
      <c r="FD13" s="44">
        <v>69</v>
      </c>
      <c r="FE13" s="40"/>
      <c r="FF13" s="44"/>
      <c r="FG13" s="40">
        <v>51511.855421686749</v>
      </c>
      <c r="FH13" s="44">
        <v>83</v>
      </c>
      <c r="FI13" s="16">
        <v>51614.879310344826</v>
      </c>
      <c r="FJ13" s="42">
        <v>116</v>
      </c>
      <c r="FK13" s="16">
        <v>54750.043478260872</v>
      </c>
      <c r="FL13" s="42">
        <v>92</v>
      </c>
      <c r="FM13" s="181">
        <v>55739.120879120877</v>
      </c>
      <c r="FN13" s="42">
        <v>91</v>
      </c>
      <c r="FO13" s="16">
        <v>57260.934065934067</v>
      </c>
      <c r="FP13" s="42">
        <v>91</v>
      </c>
      <c r="FQ13" s="16">
        <v>58070.561983471074</v>
      </c>
      <c r="FR13" s="47">
        <v>121</v>
      </c>
      <c r="FS13" s="181">
        <v>57748.49324324324</v>
      </c>
      <c r="FT13" s="47">
        <v>148</v>
      </c>
      <c r="FU13" s="181">
        <v>58647.755905511811</v>
      </c>
      <c r="FV13" s="47">
        <v>127</v>
      </c>
      <c r="FW13" s="15">
        <v>57396.470588235294</v>
      </c>
      <c r="FX13" s="47">
        <v>119</v>
      </c>
      <c r="FY13" s="68">
        <v>35710</v>
      </c>
      <c r="FZ13" s="11">
        <v>27</v>
      </c>
      <c r="GA13" s="15">
        <v>38342</v>
      </c>
      <c r="GB13" s="11">
        <v>17</v>
      </c>
      <c r="GC13" s="32">
        <v>38687</v>
      </c>
      <c r="GD13" s="22">
        <v>30</v>
      </c>
      <c r="GE13" s="28">
        <v>39783</v>
      </c>
      <c r="GF13" s="11">
        <v>33</v>
      </c>
      <c r="GG13" s="16">
        <v>39152</v>
      </c>
      <c r="GH13" s="18">
        <v>23</v>
      </c>
      <c r="GI13" s="46">
        <v>41154</v>
      </c>
      <c r="GJ13" s="44">
        <v>38</v>
      </c>
      <c r="GK13" s="264">
        <v>40131</v>
      </c>
      <c r="GL13" s="265">
        <v>19</v>
      </c>
      <c r="GM13" s="40">
        <v>43779</v>
      </c>
      <c r="GN13" s="44">
        <v>21</v>
      </c>
      <c r="GO13" s="40">
        <v>44836</v>
      </c>
      <c r="GP13" s="44">
        <v>33</v>
      </c>
      <c r="GQ13" s="40">
        <v>47408</v>
      </c>
      <c r="GR13" s="44">
        <v>33</v>
      </c>
      <c r="GS13" s="40"/>
      <c r="GT13" s="44"/>
      <c r="GU13" s="40">
        <v>45122.068965517239</v>
      </c>
      <c r="GV13" s="44">
        <v>29</v>
      </c>
      <c r="GW13" s="16">
        <v>47393.027027027027</v>
      </c>
      <c r="GX13" s="23">
        <v>37</v>
      </c>
      <c r="GY13" s="16">
        <v>50429.599999999999</v>
      </c>
      <c r="GZ13" s="42">
        <v>25</v>
      </c>
      <c r="HA13" s="181"/>
      <c r="HB13" s="42"/>
      <c r="HC13" s="181">
        <v>53981.729729729726</v>
      </c>
      <c r="HD13" s="42">
        <v>37</v>
      </c>
      <c r="HE13" s="263"/>
      <c r="HF13" s="47"/>
      <c r="HG13" s="263">
        <v>48247</v>
      </c>
      <c r="HH13" s="47">
        <v>21</v>
      </c>
      <c r="HI13" s="263">
        <v>47841</v>
      </c>
      <c r="HJ13" s="47">
        <v>15</v>
      </c>
      <c r="HK13" s="15">
        <v>59472.25</v>
      </c>
      <c r="HL13" s="47">
        <v>40</v>
      </c>
      <c r="HM13" s="170">
        <v>29916</v>
      </c>
      <c r="HN13" s="11">
        <v>13</v>
      </c>
      <c r="HO13" s="16">
        <v>31408</v>
      </c>
      <c r="HP13" s="11">
        <v>10</v>
      </c>
      <c r="HQ13" s="15">
        <v>32553</v>
      </c>
      <c r="HR13" s="24">
        <v>26</v>
      </c>
      <c r="HS13" s="28">
        <v>35690</v>
      </c>
      <c r="HT13" s="11">
        <v>21</v>
      </c>
      <c r="HU13" s="16">
        <v>35180</v>
      </c>
      <c r="HV13" s="18">
        <v>17</v>
      </c>
      <c r="HW13" s="165">
        <v>36110</v>
      </c>
      <c r="HX13" s="44">
        <v>17</v>
      </c>
      <c r="HY13" s="266">
        <v>37761</v>
      </c>
      <c r="HZ13" s="265">
        <v>27</v>
      </c>
      <c r="IA13" s="267">
        <v>40828</v>
      </c>
      <c r="IB13" s="165">
        <v>42</v>
      </c>
      <c r="IC13" s="267">
        <v>45723</v>
      </c>
      <c r="ID13" s="45">
        <v>27</v>
      </c>
      <c r="IE13" s="267">
        <v>43445</v>
      </c>
      <c r="IF13" s="45">
        <v>25</v>
      </c>
      <c r="IG13" s="267"/>
      <c r="IH13" s="45"/>
      <c r="II13" s="267">
        <v>48085.5</v>
      </c>
      <c r="IJ13" s="45">
        <v>14</v>
      </c>
      <c r="IK13" s="15">
        <v>46087.529411764706</v>
      </c>
      <c r="IL13" s="24">
        <v>17</v>
      </c>
      <c r="IM13" s="15">
        <v>51663</v>
      </c>
      <c r="IN13" s="28">
        <v>8</v>
      </c>
      <c r="IO13" s="15"/>
      <c r="IP13" s="28"/>
      <c r="IQ13" s="263"/>
      <c r="IR13" s="47"/>
      <c r="IS13" s="263"/>
      <c r="IT13" s="47"/>
      <c r="IU13" s="263"/>
      <c r="IV13" s="47"/>
      <c r="IW13" s="263">
        <v>54783.833333333336</v>
      </c>
      <c r="IX13" s="47">
        <v>12</v>
      </c>
      <c r="IY13" s="263">
        <v>55529.333333333336</v>
      </c>
      <c r="IZ13" s="47">
        <v>15</v>
      </c>
    </row>
    <row r="14" spans="1:262">
      <c r="A14" s="261">
        <v>11</v>
      </c>
      <c r="B14" s="219">
        <v>8</v>
      </c>
      <c r="C14" s="11">
        <v>42</v>
      </c>
      <c r="D14" s="11" t="s">
        <v>34</v>
      </c>
      <c r="E14" s="11">
        <v>67050.338178708844</v>
      </c>
      <c r="F14" s="11">
        <v>2339</v>
      </c>
      <c r="G14" s="15">
        <v>67182.012436665129</v>
      </c>
      <c r="H14" s="11">
        <v>2171</v>
      </c>
      <c r="I14" s="15">
        <v>68457.847210657783</v>
      </c>
      <c r="J14" s="11">
        <v>2402</v>
      </c>
      <c r="K14" s="32"/>
      <c r="L14" s="11"/>
      <c r="M14" s="32"/>
      <c r="N14" s="11"/>
      <c r="O14" s="32">
        <v>71237.586023547279</v>
      </c>
      <c r="P14" s="11">
        <v>2633</v>
      </c>
      <c r="Q14" s="32"/>
      <c r="R14" s="11"/>
      <c r="S14" s="32">
        <v>76726.856716417911</v>
      </c>
      <c r="T14" s="11">
        <v>2010</v>
      </c>
      <c r="U14" s="68">
        <v>47436</v>
      </c>
      <c r="V14" s="11">
        <v>678</v>
      </c>
      <c r="W14" s="15">
        <v>48993</v>
      </c>
      <c r="X14" s="11">
        <v>686</v>
      </c>
      <c r="Y14" s="15">
        <v>51176</v>
      </c>
      <c r="Z14" s="24">
        <v>674</v>
      </c>
      <c r="AA14" s="28">
        <v>52635</v>
      </c>
      <c r="AB14" s="11">
        <v>670</v>
      </c>
      <c r="AC14" s="16">
        <v>55318</v>
      </c>
      <c r="AD14" s="18">
        <v>763</v>
      </c>
      <c r="AE14" s="17">
        <v>57013</v>
      </c>
      <c r="AF14" s="23">
        <v>645</v>
      </c>
      <c r="AG14" s="42">
        <v>60048</v>
      </c>
      <c r="AH14" s="42">
        <v>740</v>
      </c>
      <c r="AI14" s="16">
        <v>62784</v>
      </c>
      <c r="AJ14" s="42">
        <v>747</v>
      </c>
      <c r="AK14" s="16">
        <v>65305</v>
      </c>
      <c r="AL14" s="42">
        <v>748</v>
      </c>
      <c r="AM14" s="16">
        <v>66685</v>
      </c>
      <c r="AN14" s="42">
        <v>643</v>
      </c>
      <c r="AO14" s="16">
        <v>70044.79885057472</v>
      </c>
      <c r="AP14" s="42">
        <v>348</v>
      </c>
      <c r="AQ14" s="16">
        <v>71434.469907407401</v>
      </c>
      <c r="AR14" s="42">
        <v>432</v>
      </c>
      <c r="AS14" s="16">
        <v>71597.928406466512</v>
      </c>
      <c r="AT14" s="23">
        <v>433</v>
      </c>
      <c r="AU14" s="16">
        <v>73842.975165562908</v>
      </c>
      <c r="AV14" s="42">
        <v>604</v>
      </c>
      <c r="AW14" s="194">
        <v>77613.273522975927</v>
      </c>
      <c r="AX14" s="42">
        <v>457</v>
      </c>
      <c r="AY14" s="181">
        <v>83067.642123287675</v>
      </c>
      <c r="AZ14" s="42">
        <v>584</v>
      </c>
      <c r="BA14" s="263">
        <v>83390.74757281554</v>
      </c>
      <c r="BB14" s="47">
        <v>721</v>
      </c>
      <c r="BC14" s="15">
        <v>83888.04738154613</v>
      </c>
      <c r="BD14" s="47">
        <v>802</v>
      </c>
      <c r="BE14" s="15">
        <v>85925.721763085399</v>
      </c>
      <c r="BF14" s="47">
        <v>726</v>
      </c>
      <c r="BG14" s="15">
        <v>85691.788571428566</v>
      </c>
      <c r="BH14" s="47">
        <v>875</v>
      </c>
      <c r="BI14" s="68">
        <v>45549</v>
      </c>
      <c r="BJ14" s="11">
        <v>230</v>
      </c>
      <c r="BK14" s="15">
        <v>48675</v>
      </c>
      <c r="BL14" s="11">
        <v>209</v>
      </c>
      <c r="BM14" s="32">
        <v>49248</v>
      </c>
      <c r="BN14" s="22">
        <v>236</v>
      </c>
      <c r="BO14" s="28">
        <v>50731</v>
      </c>
      <c r="BP14" s="11">
        <v>310</v>
      </c>
      <c r="BQ14" s="16">
        <v>51764</v>
      </c>
      <c r="BR14" s="17">
        <v>356</v>
      </c>
      <c r="BS14" s="31">
        <v>53718</v>
      </c>
      <c r="BT14" s="44">
        <v>363</v>
      </c>
      <c r="BU14" s="264">
        <v>56063</v>
      </c>
      <c r="BV14" s="265">
        <v>343</v>
      </c>
      <c r="BW14" s="40">
        <v>59211</v>
      </c>
      <c r="BX14" s="44">
        <v>396</v>
      </c>
      <c r="BY14" s="40">
        <v>61036</v>
      </c>
      <c r="BZ14" s="44">
        <v>340</v>
      </c>
      <c r="CA14" s="40">
        <v>62207</v>
      </c>
      <c r="CB14" s="44">
        <v>367</v>
      </c>
      <c r="CC14" s="40">
        <v>66135.1835443038</v>
      </c>
      <c r="CD14" s="44">
        <v>316</v>
      </c>
      <c r="CE14" s="40">
        <v>67100.971428571429</v>
      </c>
      <c r="CF14" s="44">
        <v>385</v>
      </c>
      <c r="CG14" s="16">
        <v>69252.433846153843</v>
      </c>
      <c r="CH14" s="23">
        <v>325</v>
      </c>
      <c r="CI14" s="16">
        <v>71515.843333333338</v>
      </c>
      <c r="CJ14" s="42">
        <v>300</v>
      </c>
      <c r="CK14" s="181">
        <v>69994.638554216872</v>
      </c>
      <c r="CL14" s="42">
        <v>332</v>
      </c>
      <c r="CM14" s="42">
        <v>74333.162318840579</v>
      </c>
      <c r="CN14" s="42">
        <v>345</v>
      </c>
      <c r="CO14" s="263">
        <v>75628.256317689535</v>
      </c>
      <c r="CP14" s="47">
        <v>277</v>
      </c>
      <c r="CQ14" s="15">
        <v>74259.525423728817</v>
      </c>
      <c r="CR14" s="47">
        <v>236</v>
      </c>
      <c r="CS14" s="15">
        <v>74944.159292035401</v>
      </c>
      <c r="CT14" s="47">
        <v>226</v>
      </c>
      <c r="CU14" s="15">
        <v>76225.083969465646</v>
      </c>
      <c r="CV14" s="47">
        <v>262</v>
      </c>
      <c r="CW14" s="68">
        <v>39653</v>
      </c>
      <c r="CX14" s="11">
        <v>373</v>
      </c>
      <c r="CY14" s="15">
        <v>41107</v>
      </c>
      <c r="CZ14" s="11">
        <v>537</v>
      </c>
      <c r="DA14" s="15">
        <v>41529</v>
      </c>
      <c r="DB14" s="24">
        <v>504</v>
      </c>
      <c r="DC14" s="28">
        <v>42995</v>
      </c>
      <c r="DD14" s="11">
        <v>569</v>
      </c>
      <c r="DE14" s="16">
        <v>44989</v>
      </c>
      <c r="DF14" s="18">
        <v>594</v>
      </c>
      <c r="DG14" s="46">
        <v>46233</v>
      </c>
      <c r="DH14" s="45">
        <v>588</v>
      </c>
      <c r="DI14" s="264">
        <v>47929</v>
      </c>
      <c r="DJ14" s="165">
        <v>624</v>
      </c>
      <c r="DK14" s="40">
        <v>50596</v>
      </c>
      <c r="DL14" s="45">
        <v>596</v>
      </c>
      <c r="DM14" s="40">
        <v>52971</v>
      </c>
      <c r="DN14" s="45">
        <v>634</v>
      </c>
      <c r="DO14" s="40">
        <v>53999</v>
      </c>
      <c r="DP14" s="45">
        <v>629</v>
      </c>
      <c r="DQ14" s="40">
        <v>53643.201807228914</v>
      </c>
      <c r="DR14" s="45">
        <v>664</v>
      </c>
      <c r="DS14" s="40">
        <v>55062.886524822694</v>
      </c>
      <c r="DT14" s="45">
        <v>705</v>
      </c>
      <c r="DU14" s="16">
        <v>56852.163563829788</v>
      </c>
      <c r="DV14" s="23">
        <v>752</v>
      </c>
      <c r="DW14" s="16">
        <v>58609.912101910828</v>
      </c>
      <c r="DX14" s="42">
        <v>785</v>
      </c>
      <c r="DY14" s="181">
        <v>58665.696859903379</v>
      </c>
      <c r="DZ14" s="42">
        <v>828</v>
      </c>
      <c r="EA14" s="181">
        <v>60965.601374570448</v>
      </c>
      <c r="EB14" s="42">
        <v>873</v>
      </c>
      <c r="EC14" s="263">
        <v>61507.539833531511</v>
      </c>
      <c r="ED14" s="47">
        <v>841</v>
      </c>
      <c r="EE14" s="15">
        <v>61215.931034482761</v>
      </c>
      <c r="EF14" s="47">
        <v>754</v>
      </c>
      <c r="EG14" s="15">
        <v>61591.695883134133</v>
      </c>
      <c r="EH14" s="47">
        <v>753</v>
      </c>
      <c r="EI14" s="15">
        <v>62334.248730964464</v>
      </c>
      <c r="EJ14" s="47">
        <v>788</v>
      </c>
      <c r="EK14" s="68">
        <v>38890</v>
      </c>
      <c r="EL14" s="11">
        <v>240</v>
      </c>
      <c r="EM14" s="15">
        <v>38523</v>
      </c>
      <c r="EN14" s="11">
        <v>277</v>
      </c>
      <c r="EO14" s="32">
        <v>40385</v>
      </c>
      <c r="EP14" s="22">
        <v>305</v>
      </c>
      <c r="EQ14" s="28">
        <v>41517</v>
      </c>
      <c r="ER14" s="11">
        <v>294</v>
      </c>
      <c r="ES14" s="16">
        <v>42243</v>
      </c>
      <c r="ET14" s="18">
        <v>296</v>
      </c>
      <c r="EU14" s="46">
        <v>43869</v>
      </c>
      <c r="EV14" s="44">
        <v>309</v>
      </c>
      <c r="EW14" s="264">
        <v>45204</v>
      </c>
      <c r="EX14" s="265">
        <v>291</v>
      </c>
      <c r="EY14" s="40">
        <v>46616</v>
      </c>
      <c r="EZ14" s="44">
        <v>302</v>
      </c>
      <c r="FA14" s="40">
        <v>48504</v>
      </c>
      <c r="FB14" s="44">
        <v>289</v>
      </c>
      <c r="FC14" s="40">
        <v>49320</v>
      </c>
      <c r="FD14" s="44">
        <v>291</v>
      </c>
      <c r="FE14" s="40">
        <v>51847.030716723551</v>
      </c>
      <c r="FF14" s="44">
        <v>293</v>
      </c>
      <c r="FG14" s="40">
        <v>52864.650176678442</v>
      </c>
      <c r="FH14" s="44">
        <v>283</v>
      </c>
      <c r="FI14" s="16">
        <v>52816.805921052633</v>
      </c>
      <c r="FJ14" s="42">
        <v>304</v>
      </c>
      <c r="FK14" s="16">
        <v>54527.62230215827</v>
      </c>
      <c r="FL14" s="42">
        <v>278</v>
      </c>
      <c r="FM14" s="181">
        <v>56781.47011952191</v>
      </c>
      <c r="FN14" s="42">
        <v>251</v>
      </c>
      <c r="FO14" s="16">
        <v>59980.368217054267</v>
      </c>
      <c r="FP14" s="42">
        <v>258</v>
      </c>
      <c r="FQ14" s="16">
        <v>61898.512110726646</v>
      </c>
      <c r="FR14" s="47">
        <v>289</v>
      </c>
      <c r="FS14" s="181">
        <v>62042.529968454255</v>
      </c>
      <c r="FT14" s="47">
        <v>317</v>
      </c>
      <c r="FU14" s="181">
        <v>61079.180811808117</v>
      </c>
      <c r="FV14" s="47">
        <v>271</v>
      </c>
      <c r="FW14" s="15">
        <v>61698.660447761191</v>
      </c>
      <c r="FX14" s="47">
        <v>268</v>
      </c>
      <c r="FY14" s="68">
        <v>41192</v>
      </c>
      <c r="FZ14" s="11">
        <v>106</v>
      </c>
      <c r="GA14" s="15">
        <v>39089</v>
      </c>
      <c r="GB14" s="11">
        <v>134</v>
      </c>
      <c r="GC14" s="32">
        <v>41132</v>
      </c>
      <c r="GD14" s="22">
        <v>146</v>
      </c>
      <c r="GE14" s="28">
        <v>41610</v>
      </c>
      <c r="GF14" s="11">
        <v>146</v>
      </c>
      <c r="GG14" s="16">
        <v>43283</v>
      </c>
      <c r="GH14" s="18">
        <v>141</v>
      </c>
      <c r="GI14" s="46">
        <v>43835</v>
      </c>
      <c r="GJ14" s="44">
        <v>168</v>
      </c>
      <c r="GK14" s="264">
        <v>45711</v>
      </c>
      <c r="GL14" s="265">
        <v>149</v>
      </c>
      <c r="GM14" s="40">
        <v>46244</v>
      </c>
      <c r="GN14" s="44">
        <v>129</v>
      </c>
      <c r="GO14" s="40">
        <v>47421</v>
      </c>
      <c r="GP14" s="44">
        <v>149</v>
      </c>
      <c r="GQ14" s="40">
        <v>49839</v>
      </c>
      <c r="GR14" s="44">
        <v>126</v>
      </c>
      <c r="GS14" s="40">
        <v>49420</v>
      </c>
      <c r="GT14" s="44">
        <v>105</v>
      </c>
      <c r="GU14" s="40">
        <v>49818.36153846154</v>
      </c>
      <c r="GV14" s="44">
        <v>130</v>
      </c>
      <c r="GW14" s="16">
        <v>52704.604838709674</v>
      </c>
      <c r="GX14" s="23">
        <v>124</v>
      </c>
      <c r="GY14" s="16">
        <v>52368.2868852459</v>
      </c>
      <c r="GZ14" s="42">
        <v>122</v>
      </c>
      <c r="HA14" s="181">
        <v>55416.114754098358</v>
      </c>
      <c r="HB14" s="42">
        <v>122</v>
      </c>
      <c r="HC14" s="181">
        <v>56261.265625</v>
      </c>
      <c r="HD14" s="42">
        <v>128</v>
      </c>
      <c r="HE14" s="263">
        <v>58244.415384615386</v>
      </c>
      <c r="HF14" s="47">
        <v>130</v>
      </c>
      <c r="HG14" s="263">
        <v>57351.722972972973</v>
      </c>
      <c r="HH14" s="47">
        <v>148</v>
      </c>
      <c r="HI14" s="263">
        <v>57786.137931034486</v>
      </c>
      <c r="HJ14" s="47">
        <v>116</v>
      </c>
      <c r="HK14" s="15">
        <v>58433.338709677417</v>
      </c>
      <c r="HL14" s="47">
        <v>124</v>
      </c>
      <c r="HM14" s="170">
        <v>38251</v>
      </c>
      <c r="HN14" s="11">
        <v>81</v>
      </c>
      <c r="HO14" s="16">
        <v>39148</v>
      </c>
      <c r="HP14" s="11">
        <v>70</v>
      </c>
      <c r="HQ14" s="15">
        <v>41669</v>
      </c>
      <c r="HR14" s="24">
        <v>72</v>
      </c>
      <c r="HS14" s="28">
        <v>43343</v>
      </c>
      <c r="HT14" s="11">
        <v>96</v>
      </c>
      <c r="HU14" s="16">
        <v>43802</v>
      </c>
      <c r="HV14" s="18">
        <v>106</v>
      </c>
      <c r="HW14" s="165">
        <v>45042</v>
      </c>
      <c r="HX14" s="44">
        <v>88</v>
      </c>
      <c r="HY14" s="266">
        <v>45322</v>
      </c>
      <c r="HZ14" s="265">
        <v>89</v>
      </c>
      <c r="IA14" s="267">
        <v>47680</v>
      </c>
      <c r="IB14" s="165">
        <v>90</v>
      </c>
      <c r="IC14" s="267">
        <v>49687</v>
      </c>
      <c r="ID14" s="45">
        <v>85</v>
      </c>
      <c r="IE14" s="267">
        <v>50699</v>
      </c>
      <c r="IF14" s="45">
        <v>66</v>
      </c>
      <c r="IG14" s="267">
        <v>53993.324324324327</v>
      </c>
      <c r="IH14" s="45">
        <v>74</v>
      </c>
      <c r="II14" s="267">
        <v>54361.36363636364</v>
      </c>
      <c r="IJ14" s="45">
        <v>66</v>
      </c>
      <c r="IK14" s="15">
        <v>55475.191780821915</v>
      </c>
      <c r="IL14" s="24">
        <v>73</v>
      </c>
      <c r="IM14" s="15">
        <v>55324.083333333336</v>
      </c>
      <c r="IN14" s="28">
        <v>72</v>
      </c>
      <c r="IO14" s="15">
        <v>57069.442622950817</v>
      </c>
      <c r="IP14" s="28">
        <v>61</v>
      </c>
      <c r="IQ14" s="263">
        <v>59005.392405063292</v>
      </c>
      <c r="IR14" s="47">
        <v>79</v>
      </c>
      <c r="IS14" s="263">
        <v>59478.318840579712</v>
      </c>
      <c r="IT14" s="47">
        <v>69</v>
      </c>
      <c r="IU14" s="263">
        <v>58673.67123287671</v>
      </c>
      <c r="IV14" s="47">
        <v>73</v>
      </c>
      <c r="IW14" s="263">
        <v>60473.08108108108</v>
      </c>
      <c r="IX14" s="47">
        <v>74</v>
      </c>
      <c r="IY14" s="263">
        <v>60727.696202531646</v>
      </c>
      <c r="IZ14" s="47">
        <v>79</v>
      </c>
    </row>
    <row r="15" spans="1:262">
      <c r="A15" s="219">
        <v>12</v>
      </c>
      <c r="B15" s="219">
        <v>9</v>
      </c>
      <c r="C15" s="11">
        <v>44</v>
      </c>
      <c r="D15" s="11" t="s">
        <v>36</v>
      </c>
      <c r="E15" s="11">
        <v>66835.748643761297</v>
      </c>
      <c r="F15" s="11">
        <v>1106</v>
      </c>
      <c r="G15" s="15">
        <v>68908.266144814086</v>
      </c>
      <c r="H15" s="11">
        <v>1022</v>
      </c>
      <c r="I15" s="15">
        <v>68590.42023026316</v>
      </c>
      <c r="J15" s="11">
        <v>1216</v>
      </c>
      <c r="K15" s="32"/>
      <c r="L15" s="11"/>
      <c r="M15" s="32"/>
      <c r="N15" s="11"/>
      <c r="O15" s="32">
        <v>71798.422379826632</v>
      </c>
      <c r="P15" s="11">
        <v>1269</v>
      </c>
      <c r="Q15" s="32"/>
      <c r="R15" s="11"/>
      <c r="S15" s="32">
        <v>78051.908084163893</v>
      </c>
      <c r="T15" s="11">
        <v>903</v>
      </c>
      <c r="U15" s="68">
        <v>54670</v>
      </c>
      <c r="V15" s="11">
        <v>90</v>
      </c>
      <c r="W15" s="15">
        <v>56502</v>
      </c>
      <c r="X15" s="11">
        <v>98</v>
      </c>
      <c r="Y15" s="15">
        <v>57898</v>
      </c>
      <c r="Z15" s="24">
        <v>99</v>
      </c>
      <c r="AA15" s="28">
        <v>62855</v>
      </c>
      <c r="AB15" s="11">
        <v>97</v>
      </c>
      <c r="AC15" s="16">
        <v>55451</v>
      </c>
      <c r="AD15" s="18">
        <v>340</v>
      </c>
      <c r="AE15" s="17">
        <v>72628</v>
      </c>
      <c r="AF15" s="23">
        <v>61</v>
      </c>
      <c r="AG15" s="42">
        <v>72707</v>
      </c>
      <c r="AH15" s="42">
        <v>82</v>
      </c>
      <c r="AI15" s="16">
        <v>72341</v>
      </c>
      <c r="AJ15" s="42">
        <v>70</v>
      </c>
      <c r="AK15" s="16">
        <v>82128</v>
      </c>
      <c r="AL15" s="42">
        <v>82</v>
      </c>
      <c r="AM15" s="16">
        <v>86886</v>
      </c>
      <c r="AN15" s="42">
        <v>63</v>
      </c>
      <c r="AO15" s="16"/>
      <c r="AP15" s="42"/>
      <c r="AQ15" s="16">
        <v>71186.091463414632</v>
      </c>
      <c r="AR15" s="42">
        <v>164</v>
      </c>
      <c r="AS15" s="16">
        <v>68973.852272727279</v>
      </c>
      <c r="AT15" s="23">
        <v>176</v>
      </c>
      <c r="AU15" s="16">
        <v>72543.725961538468</v>
      </c>
      <c r="AV15" s="42">
        <v>208</v>
      </c>
      <c r="AW15" s="194">
        <v>73658.791666666672</v>
      </c>
      <c r="AX15" s="42">
        <v>192</v>
      </c>
      <c r="AY15" s="181">
        <v>76737.709677419349</v>
      </c>
      <c r="AZ15" s="42">
        <v>248</v>
      </c>
      <c r="BA15" s="263">
        <v>80314.476525821592</v>
      </c>
      <c r="BB15" s="47">
        <v>426</v>
      </c>
      <c r="BC15" s="15">
        <v>81473.911832946629</v>
      </c>
      <c r="BD15" s="47">
        <v>431</v>
      </c>
      <c r="BE15" s="15">
        <v>86076.219047619044</v>
      </c>
      <c r="BF15" s="47">
        <v>420</v>
      </c>
      <c r="BG15" s="15">
        <v>84239.506122448976</v>
      </c>
      <c r="BH15" s="47">
        <v>490</v>
      </c>
      <c r="BI15" s="68">
        <v>48193</v>
      </c>
      <c r="BJ15" s="11">
        <v>21</v>
      </c>
      <c r="BK15" s="19"/>
      <c r="BL15" s="21"/>
      <c r="BM15" s="35"/>
      <c r="BN15" s="20"/>
      <c r="BO15" s="51"/>
      <c r="BP15" s="21"/>
      <c r="BQ15" s="16">
        <v>46699</v>
      </c>
      <c r="BR15" s="17">
        <v>97</v>
      </c>
      <c r="BS15" s="35"/>
      <c r="BT15" s="43"/>
      <c r="BU15" s="264"/>
      <c r="BV15" s="265"/>
      <c r="BW15" s="40"/>
      <c r="BX15" s="44"/>
      <c r="BY15" s="40"/>
      <c r="BZ15" s="44"/>
      <c r="CA15" s="40"/>
      <c r="CB15" s="44"/>
      <c r="CC15" s="40"/>
      <c r="CD15" s="44"/>
      <c r="CE15" s="40">
        <v>71161.485000000001</v>
      </c>
      <c r="CF15" s="44">
        <v>200</v>
      </c>
      <c r="CG15" s="16">
        <v>71091.359223300969</v>
      </c>
      <c r="CH15" s="23">
        <v>206</v>
      </c>
      <c r="CI15" s="16">
        <v>69915.130434782608</v>
      </c>
      <c r="CJ15" s="42">
        <v>184</v>
      </c>
      <c r="CK15" s="181">
        <v>72148.568527918775</v>
      </c>
      <c r="CL15" s="42">
        <v>197</v>
      </c>
      <c r="CM15" s="42">
        <v>76950.093567251461</v>
      </c>
      <c r="CN15" s="42">
        <v>171</v>
      </c>
      <c r="CO15" s="263">
        <v>76758.430555555562</v>
      </c>
      <c r="CP15" s="47">
        <v>144</v>
      </c>
      <c r="CQ15" s="15">
        <v>71272.810218978106</v>
      </c>
      <c r="CR15" s="47">
        <v>137</v>
      </c>
      <c r="CS15" s="15">
        <v>71578.94308943089</v>
      </c>
      <c r="CT15" s="47">
        <v>123</v>
      </c>
      <c r="CU15" s="15">
        <v>70726.350574712647</v>
      </c>
      <c r="CV15" s="47">
        <v>174</v>
      </c>
      <c r="CW15" s="68"/>
      <c r="CX15" s="11"/>
      <c r="CY15" s="19"/>
      <c r="CZ15" s="21"/>
      <c r="DA15" s="19"/>
      <c r="DB15" s="43"/>
      <c r="DC15" s="51"/>
      <c r="DD15" s="21"/>
      <c r="DE15" s="16">
        <v>41192</v>
      </c>
      <c r="DF15" s="18">
        <v>170</v>
      </c>
      <c r="DG15" s="47"/>
      <c r="DH15" s="48"/>
      <c r="DI15" s="264"/>
      <c r="DJ15" s="165"/>
      <c r="DK15" s="40"/>
      <c r="DL15" s="45"/>
      <c r="DM15" s="40"/>
      <c r="DN15" s="45"/>
      <c r="DO15" s="40"/>
      <c r="DP15" s="45"/>
      <c r="DQ15" s="40"/>
      <c r="DR15" s="45"/>
      <c r="DS15" s="40">
        <v>50647.105485232067</v>
      </c>
      <c r="DT15" s="45">
        <v>237</v>
      </c>
      <c r="DU15" s="16">
        <v>53631.928338762213</v>
      </c>
      <c r="DV15" s="23">
        <v>307</v>
      </c>
      <c r="DW15" s="16">
        <v>55339.862542955329</v>
      </c>
      <c r="DX15" s="42">
        <v>291</v>
      </c>
      <c r="DY15" s="181">
        <v>55686.625</v>
      </c>
      <c r="DZ15" s="42">
        <v>352</v>
      </c>
      <c r="EA15" s="181">
        <v>57189.123209169054</v>
      </c>
      <c r="EB15" s="42">
        <v>349</v>
      </c>
      <c r="EC15" s="263">
        <v>58288.42942942943</v>
      </c>
      <c r="ED15" s="47">
        <v>333</v>
      </c>
      <c r="EE15" s="15">
        <v>57978.238993710693</v>
      </c>
      <c r="EF15" s="47">
        <v>318</v>
      </c>
      <c r="EG15" s="15">
        <v>58721.60517799353</v>
      </c>
      <c r="EH15" s="47">
        <v>309</v>
      </c>
      <c r="EI15" s="15">
        <v>59379.893982808026</v>
      </c>
      <c r="EJ15" s="47">
        <v>349</v>
      </c>
      <c r="EK15" s="69"/>
      <c r="EL15" s="21"/>
      <c r="EM15" s="19"/>
      <c r="EN15" s="21"/>
      <c r="EO15" s="35"/>
      <c r="EP15" s="20"/>
      <c r="EQ15" s="51"/>
      <c r="ER15" s="21"/>
      <c r="ES15" s="16">
        <v>40507</v>
      </c>
      <c r="ET15" s="18">
        <v>80</v>
      </c>
      <c r="EU15" s="47"/>
      <c r="EV15" s="48"/>
      <c r="EW15" s="264"/>
      <c r="EX15" s="265"/>
      <c r="EY15" s="40"/>
      <c r="EZ15" s="44"/>
      <c r="FA15" s="40"/>
      <c r="FB15" s="44"/>
      <c r="FC15" s="40"/>
      <c r="FD15" s="44"/>
      <c r="FE15" s="40"/>
      <c r="FF15" s="44"/>
      <c r="FG15" s="40">
        <v>52059.490566037734</v>
      </c>
      <c r="FH15" s="44">
        <v>159</v>
      </c>
      <c r="FI15" s="16">
        <v>54133.565934065933</v>
      </c>
      <c r="FJ15" s="42">
        <v>182</v>
      </c>
      <c r="FK15" s="16">
        <v>54643.380116959066</v>
      </c>
      <c r="FL15" s="42">
        <v>171</v>
      </c>
      <c r="FM15" s="181">
        <v>59644.210526315786</v>
      </c>
      <c r="FN15" s="42">
        <v>152</v>
      </c>
      <c r="FO15" s="16">
        <v>62856.73529411765</v>
      </c>
      <c r="FP15" s="42">
        <v>136</v>
      </c>
      <c r="FQ15" s="16">
        <v>61307.1875</v>
      </c>
      <c r="FR15" s="47">
        <v>160</v>
      </c>
      <c r="FS15" s="181">
        <v>61170.899408284022</v>
      </c>
      <c r="FT15" s="47">
        <v>169</v>
      </c>
      <c r="FU15" s="181">
        <v>62305.230769230766</v>
      </c>
      <c r="FV15" s="47">
        <v>130</v>
      </c>
      <c r="FW15" s="15">
        <v>61668.041379310343</v>
      </c>
      <c r="FX15" s="47">
        <v>145</v>
      </c>
      <c r="FY15" s="68"/>
      <c r="FZ15" s="11"/>
      <c r="GA15" s="19"/>
      <c r="GB15" s="21"/>
      <c r="GC15" s="35"/>
      <c r="GD15" s="20"/>
      <c r="GE15" s="51"/>
      <c r="GF15" s="21"/>
      <c r="GG15" s="16">
        <v>39147</v>
      </c>
      <c r="GH15" s="18">
        <v>27</v>
      </c>
      <c r="GI15" s="46"/>
      <c r="GJ15" s="44"/>
      <c r="GK15" s="264"/>
      <c r="GL15" s="265"/>
      <c r="GM15" s="40"/>
      <c r="GN15" s="44"/>
      <c r="GO15" s="40"/>
      <c r="GP15" s="44"/>
      <c r="GQ15" s="40"/>
      <c r="GR15" s="44"/>
      <c r="GS15" s="40"/>
      <c r="GT15" s="44"/>
      <c r="GU15" s="40">
        <v>49246.264150943396</v>
      </c>
      <c r="GV15" s="44">
        <v>53</v>
      </c>
      <c r="GW15" s="16">
        <v>50965.4</v>
      </c>
      <c r="GX15" s="23">
        <v>75</v>
      </c>
      <c r="GY15" s="16">
        <v>50522.641791044778</v>
      </c>
      <c r="GZ15" s="42">
        <v>67</v>
      </c>
      <c r="HA15" s="181">
        <v>55410.142857142855</v>
      </c>
      <c r="HB15" s="42">
        <v>63</v>
      </c>
      <c r="HC15" s="181">
        <v>55842.5</v>
      </c>
      <c r="HD15" s="42">
        <v>54</v>
      </c>
      <c r="HE15" s="263">
        <v>57651.375</v>
      </c>
      <c r="HF15" s="47">
        <v>48</v>
      </c>
      <c r="HG15" s="263">
        <v>55839.722222222219</v>
      </c>
      <c r="HH15" s="47">
        <v>36</v>
      </c>
      <c r="HI15" s="263">
        <v>57785.862068965514</v>
      </c>
      <c r="HJ15" s="47">
        <v>29</v>
      </c>
      <c r="HK15" s="15">
        <v>56337.948717948719</v>
      </c>
      <c r="HL15" s="47">
        <v>39</v>
      </c>
      <c r="HM15" s="172"/>
      <c r="HN15" s="21"/>
      <c r="HO15" s="19"/>
      <c r="HP15" s="21"/>
      <c r="HQ15" s="19"/>
      <c r="HR15" s="43"/>
      <c r="HS15" s="51"/>
      <c r="HT15" s="21"/>
      <c r="HU15" s="16">
        <v>40506</v>
      </c>
      <c r="HV15" s="18">
        <v>8</v>
      </c>
      <c r="HW15" s="47"/>
      <c r="HX15" s="48"/>
      <c r="HY15" s="266"/>
      <c r="HZ15" s="265"/>
      <c r="IA15" s="267"/>
      <c r="IB15" s="165"/>
      <c r="IC15" s="267"/>
      <c r="ID15" s="45"/>
      <c r="IE15" s="267"/>
      <c r="IF15" s="45"/>
      <c r="IG15" s="267"/>
      <c r="IH15" s="45"/>
      <c r="II15" s="267"/>
      <c r="IJ15" s="45"/>
      <c r="IK15" s="15"/>
      <c r="IL15" s="24"/>
      <c r="IM15" s="15"/>
      <c r="IN15" s="28"/>
      <c r="IO15" s="15"/>
      <c r="IP15" s="28"/>
      <c r="IQ15" s="263"/>
      <c r="IR15" s="47"/>
      <c r="IS15" s="263"/>
      <c r="IT15" s="47"/>
      <c r="IU15" s="263"/>
      <c r="IV15" s="47"/>
      <c r="IW15" s="263">
        <v>0</v>
      </c>
      <c r="IX15" s="47">
        <v>0</v>
      </c>
      <c r="IY15" s="263">
        <v>0</v>
      </c>
      <c r="IZ15" s="47">
        <v>0</v>
      </c>
    </row>
    <row r="16" spans="1:262">
      <c r="A16" s="261">
        <v>13</v>
      </c>
      <c r="B16" s="219">
        <v>10</v>
      </c>
      <c r="C16" s="11">
        <v>45</v>
      </c>
      <c r="D16" s="11" t="s">
        <v>37</v>
      </c>
      <c r="E16" s="11">
        <v>47458.926429163213</v>
      </c>
      <c r="F16" s="11">
        <v>6035</v>
      </c>
      <c r="G16" s="15">
        <v>66850.433783783781</v>
      </c>
      <c r="H16" s="11">
        <v>5920</v>
      </c>
      <c r="I16" s="15">
        <v>67652.79436071949</v>
      </c>
      <c r="J16" s="11">
        <v>6171</v>
      </c>
      <c r="K16" s="32"/>
      <c r="L16" s="11"/>
      <c r="M16" s="32"/>
      <c r="N16" s="11"/>
      <c r="O16" s="32">
        <v>69980.037673792787</v>
      </c>
      <c r="P16" s="11">
        <v>6689</v>
      </c>
      <c r="Q16" s="32"/>
      <c r="R16" s="11"/>
      <c r="S16" s="32">
        <v>74657.27200326731</v>
      </c>
      <c r="T16" s="11">
        <v>4897</v>
      </c>
      <c r="U16" s="68">
        <v>48073</v>
      </c>
      <c r="V16" s="11">
        <v>2429</v>
      </c>
      <c r="W16" s="15">
        <v>49658</v>
      </c>
      <c r="X16" s="11">
        <v>2400</v>
      </c>
      <c r="Y16" s="15">
        <v>51488</v>
      </c>
      <c r="Z16" s="24">
        <v>2437</v>
      </c>
      <c r="AA16" s="28">
        <v>52955</v>
      </c>
      <c r="AB16" s="11">
        <v>2425</v>
      </c>
      <c r="AC16" s="16">
        <v>55629</v>
      </c>
      <c r="AD16" s="18">
        <v>2417</v>
      </c>
      <c r="AE16" s="17">
        <v>58070</v>
      </c>
      <c r="AF16" s="23">
        <v>2363</v>
      </c>
      <c r="AG16" s="42">
        <v>59777</v>
      </c>
      <c r="AH16" s="42">
        <v>2502</v>
      </c>
      <c r="AI16" s="16">
        <v>62111</v>
      </c>
      <c r="AJ16" s="42">
        <v>2507</v>
      </c>
      <c r="AK16" s="16">
        <v>65480</v>
      </c>
      <c r="AL16" s="42">
        <v>2567</v>
      </c>
      <c r="AM16" s="16">
        <v>68394</v>
      </c>
      <c r="AN16" s="42">
        <v>2337</v>
      </c>
      <c r="AO16" s="16">
        <v>72442.149038461532</v>
      </c>
      <c r="AP16" s="42">
        <v>624</v>
      </c>
      <c r="AQ16" s="16">
        <v>72272.479974968708</v>
      </c>
      <c r="AR16" s="42">
        <v>1598</v>
      </c>
      <c r="AS16" s="16">
        <v>74661.228323699426</v>
      </c>
      <c r="AT16" s="23">
        <v>1384</v>
      </c>
      <c r="AU16" s="16">
        <v>76327.37045860631</v>
      </c>
      <c r="AV16" s="42">
        <v>1679</v>
      </c>
      <c r="AW16" s="194">
        <v>77588.476955307269</v>
      </c>
      <c r="AX16" s="42">
        <v>1432</v>
      </c>
      <c r="AY16" s="181">
        <v>79745.70600974554</v>
      </c>
      <c r="AZ16" s="42">
        <v>1847</v>
      </c>
      <c r="BA16" s="263">
        <v>79341.711141060194</v>
      </c>
      <c r="BB16" s="47">
        <v>2226</v>
      </c>
      <c r="BC16" s="15">
        <v>59186.535993061581</v>
      </c>
      <c r="BD16" s="47">
        <v>2306</v>
      </c>
      <c r="BE16" s="15">
        <v>79875.578258908441</v>
      </c>
      <c r="BF16" s="47">
        <v>2217</v>
      </c>
      <c r="BG16" s="15">
        <v>80419.949346405236</v>
      </c>
      <c r="BH16" s="47">
        <v>2448</v>
      </c>
      <c r="BI16" s="68">
        <v>43952</v>
      </c>
      <c r="BJ16" s="11">
        <v>569</v>
      </c>
      <c r="BK16" s="15">
        <v>45321</v>
      </c>
      <c r="BL16" s="11">
        <v>618</v>
      </c>
      <c r="BM16" s="32">
        <v>48497</v>
      </c>
      <c r="BN16" s="22">
        <v>675</v>
      </c>
      <c r="BO16" s="28">
        <v>49588</v>
      </c>
      <c r="BP16" s="11">
        <v>837</v>
      </c>
      <c r="BQ16" s="16">
        <v>50333</v>
      </c>
      <c r="BR16" s="17">
        <v>1067</v>
      </c>
      <c r="BS16" s="31">
        <v>52148</v>
      </c>
      <c r="BT16" s="45">
        <v>1048</v>
      </c>
      <c r="BU16" s="264">
        <v>55059</v>
      </c>
      <c r="BV16" s="165">
        <v>880</v>
      </c>
      <c r="BW16" s="40">
        <v>57576</v>
      </c>
      <c r="BX16" s="45">
        <v>1046</v>
      </c>
      <c r="BY16" s="40">
        <v>60308</v>
      </c>
      <c r="BZ16" s="45">
        <v>902</v>
      </c>
      <c r="CA16" s="40">
        <v>60834</v>
      </c>
      <c r="CB16" s="45">
        <v>1033</v>
      </c>
      <c r="CC16" s="40">
        <v>65123.116207951069</v>
      </c>
      <c r="CD16" s="45">
        <v>327</v>
      </c>
      <c r="CE16" s="40">
        <v>65045.170896785108</v>
      </c>
      <c r="CF16" s="45">
        <v>1182</v>
      </c>
      <c r="CG16" s="16">
        <v>64777.266321243522</v>
      </c>
      <c r="CH16" s="23">
        <v>965</v>
      </c>
      <c r="CI16" s="16">
        <v>65740.114898989894</v>
      </c>
      <c r="CJ16" s="42">
        <v>792</v>
      </c>
      <c r="CK16" s="181">
        <v>66038.506651884702</v>
      </c>
      <c r="CL16" s="42">
        <v>902</v>
      </c>
      <c r="CM16" s="42">
        <v>70048.123188405792</v>
      </c>
      <c r="CN16" s="42">
        <v>966</v>
      </c>
      <c r="CO16" s="263">
        <v>70067.605744125322</v>
      </c>
      <c r="CP16" s="47">
        <v>766</v>
      </c>
      <c r="CQ16" s="15">
        <v>52937.969558599696</v>
      </c>
      <c r="CR16" s="47">
        <v>657</v>
      </c>
      <c r="CS16" s="15">
        <v>70948.850077279756</v>
      </c>
      <c r="CT16" s="47">
        <v>647</v>
      </c>
      <c r="CU16" s="15">
        <v>71969.803767660909</v>
      </c>
      <c r="CV16" s="47">
        <v>637</v>
      </c>
      <c r="CW16" s="68">
        <v>39408</v>
      </c>
      <c r="CX16" s="11">
        <v>1017</v>
      </c>
      <c r="CY16" s="15">
        <v>41175</v>
      </c>
      <c r="CZ16" s="11">
        <v>1447</v>
      </c>
      <c r="DA16" s="15">
        <v>42326</v>
      </c>
      <c r="DB16" s="24">
        <v>1290</v>
      </c>
      <c r="DC16" s="28">
        <v>43548</v>
      </c>
      <c r="DD16" s="11">
        <v>1523</v>
      </c>
      <c r="DE16" s="16">
        <v>45659</v>
      </c>
      <c r="DF16" s="18">
        <v>1484</v>
      </c>
      <c r="DG16" s="46">
        <v>46303</v>
      </c>
      <c r="DH16" s="45">
        <v>1432</v>
      </c>
      <c r="DI16" s="264">
        <v>48112</v>
      </c>
      <c r="DJ16" s="165">
        <v>1538</v>
      </c>
      <c r="DK16" s="40">
        <v>50081</v>
      </c>
      <c r="DL16" s="45">
        <v>1492</v>
      </c>
      <c r="DM16" s="40">
        <v>51229</v>
      </c>
      <c r="DN16" s="45">
        <v>1701</v>
      </c>
      <c r="DO16" s="40">
        <v>52706</v>
      </c>
      <c r="DP16" s="45">
        <v>1707</v>
      </c>
      <c r="DQ16" s="40">
        <v>51794.712948517939</v>
      </c>
      <c r="DR16" s="45">
        <v>641</v>
      </c>
      <c r="DS16" s="40">
        <v>54112.324257425746</v>
      </c>
      <c r="DT16" s="45">
        <v>1616</v>
      </c>
      <c r="DU16" s="16">
        <v>56002.504385964916</v>
      </c>
      <c r="DV16" s="23">
        <v>1824</v>
      </c>
      <c r="DW16" s="16">
        <v>58114.31852248394</v>
      </c>
      <c r="DX16" s="42">
        <v>1868</v>
      </c>
      <c r="DY16" s="181">
        <v>59690.679735234218</v>
      </c>
      <c r="DZ16" s="42">
        <v>1964</v>
      </c>
      <c r="EA16" s="181">
        <v>61272.504654581091</v>
      </c>
      <c r="EB16" s="42">
        <v>2041</v>
      </c>
      <c r="EC16" s="263">
        <v>62288.766716196136</v>
      </c>
      <c r="ED16" s="47">
        <v>2019</v>
      </c>
      <c r="EE16" s="15">
        <v>42769.594880356148</v>
      </c>
      <c r="EF16" s="47">
        <v>1797</v>
      </c>
      <c r="EG16" s="15">
        <v>62078.254800207578</v>
      </c>
      <c r="EH16" s="47">
        <v>1927</v>
      </c>
      <c r="EI16" s="15">
        <v>62963.844108446297</v>
      </c>
      <c r="EJ16" s="47">
        <v>1918</v>
      </c>
      <c r="EK16" s="68">
        <v>39448</v>
      </c>
      <c r="EL16" s="11">
        <v>681</v>
      </c>
      <c r="EM16" s="15">
        <v>39656</v>
      </c>
      <c r="EN16" s="11">
        <v>662</v>
      </c>
      <c r="EO16" s="32">
        <v>41917</v>
      </c>
      <c r="EP16" s="22">
        <v>766</v>
      </c>
      <c r="EQ16" s="28">
        <v>42707</v>
      </c>
      <c r="ER16" s="11">
        <v>769</v>
      </c>
      <c r="ES16" s="16">
        <v>44345</v>
      </c>
      <c r="ET16" s="18">
        <v>795</v>
      </c>
      <c r="EU16" s="46">
        <v>45078</v>
      </c>
      <c r="EV16" s="45">
        <v>842</v>
      </c>
      <c r="EW16" s="264">
        <v>46468</v>
      </c>
      <c r="EX16" s="165">
        <v>726</v>
      </c>
      <c r="EY16" s="40">
        <v>47671</v>
      </c>
      <c r="EZ16" s="45">
        <v>786</v>
      </c>
      <c r="FA16" s="40">
        <v>50786</v>
      </c>
      <c r="FB16" s="45">
        <v>771</v>
      </c>
      <c r="FC16" s="40">
        <v>51363</v>
      </c>
      <c r="FD16" s="45">
        <v>736</v>
      </c>
      <c r="FE16" s="40">
        <v>50723.625368731562</v>
      </c>
      <c r="FF16" s="45">
        <v>339</v>
      </c>
      <c r="FG16" s="40">
        <v>52721.620457604309</v>
      </c>
      <c r="FH16" s="45">
        <v>743</v>
      </c>
      <c r="FI16" s="16">
        <v>53771.817120622567</v>
      </c>
      <c r="FJ16" s="42">
        <v>771</v>
      </c>
      <c r="FK16" s="16">
        <v>54366.264462809915</v>
      </c>
      <c r="FL16" s="42">
        <v>726</v>
      </c>
      <c r="FM16" s="181">
        <v>56836.624803767663</v>
      </c>
      <c r="FN16" s="42">
        <v>637</v>
      </c>
      <c r="FO16" s="16">
        <v>59094.473533619457</v>
      </c>
      <c r="FP16" s="42">
        <v>699</v>
      </c>
      <c r="FQ16" s="16">
        <v>60117.324965132495</v>
      </c>
      <c r="FR16" s="47">
        <v>717</v>
      </c>
      <c r="FS16" s="181">
        <v>39304.990084985839</v>
      </c>
      <c r="FT16" s="47">
        <v>706</v>
      </c>
      <c r="FU16" s="181">
        <v>60223.66344605475</v>
      </c>
      <c r="FV16" s="47">
        <v>621</v>
      </c>
      <c r="FW16" s="15">
        <v>60793.231950844856</v>
      </c>
      <c r="FX16" s="47">
        <v>651</v>
      </c>
      <c r="FY16" s="68">
        <v>38447</v>
      </c>
      <c r="FZ16" s="11">
        <v>336</v>
      </c>
      <c r="GA16" s="15">
        <v>38616</v>
      </c>
      <c r="GB16" s="11">
        <v>387</v>
      </c>
      <c r="GC16" s="32">
        <v>41266</v>
      </c>
      <c r="GD16" s="22">
        <v>448</v>
      </c>
      <c r="GE16" s="28">
        <v>41629</v>
      </c>
      <c r="GF16" s="11">
        <v>432</v>
      </c>
      <c r="GG16" s="16">
        <v>44002</v>
      </c>
      <c r="GH16" s="18">
        <v>428</v>
      </c>
      <c r="GI16" s="46">
        <v>45499</v>
      </c>
      <c r="GJ16" s="45">
        <v>496</v>
      </c>
      <c r="GK16" s="264">
        <v>46932</v>
      </c>
      <c r="GL16" s="165">
        <v>423</v>
      </c>
      <c r="GM16" s="40">
        <v>47691</v>
      </c>
      <c r="GN16" s="45">
        <v>335</v>
      </c>
      <c r="GO16" s="40">
        <v>48339</v>
      </c>
      <c r="GP16" s="45">
        <v>382</v>
      </c>
      <c r="GQ16" s="40">
        <v>49486</v>
      </c>
      <c r="GR16" s="45">
        <v>315</v>
      </c>
      <c r="GS16" s="40">
        <v>50674.536585365851</v>
      </c>
      <c r="GT16" s="45">
        <v>123</v>
      </c>
      <c r="GU16" s="40">
        <v>49225.669966996698</v>
      </c>
      <c r="GV16" s="45">
        <v>303</v>
      </c>
      <c r="GW16" s="16">
        <v>51491.804635761589</v>
      </c>
      <c r="GX16" s="23">
        <v>302</v>
      </c>
      <c r="GY16" s="16">
        <v>52155.434163701066</v>
      </c>
      <c r="GZ16" s="42">
        <v>281</v>
      </c>
      <c r="HA16" s="181">
        <v>54328.015625</v>
      </c>
      <c r="HB16" s="42">
        <v>320</v>
      </c>
      <c r="HC16" s="181">
        <v>57187.015151515152</v>
      </c>
      <c r="HD16" s="42">
        <v>330</v>
      </c>
      <c r="HE16" s="263">
        <v>58363.188854489163</v>
      </c>
      <c r="HF16" s="47">
        <v>323</v>
      </c>
      <c r="HG16" s="263">
        <v>37976.154054054052</v>
      </c>
      <c r="HH16" s="47">
        <v>370</v>
      </c>
      <c r="HI16" s="263">
        <v>59634.712500000001</v>
      </c>
      <c r="HJ16" s="47">
        <v>320</v>
      </c>
      <c r="HK16" s="15">
        <v>59641.732704402515</v>
      </c>
      <c r="HL16" s="47">
        <v>318</v>
      </c>
      <c r="HM16" s="170">
        <v>37597</v>
      </c>
      <c r="HN16" s="11">
        <v>288</v>
      </c>
      <c r="HO16" s="16">
        <v>37937</v>
      </c>
      <c r="HP16" s="11">
        <v>281</v>
      </c>
      <c r="HQ16" s="15">
        <v>39188</v>
      </c>
      <c r="HR16" s="24">
        <v>229</v>
      </c>
      <c r="HS16" s="28">
        <v>41844</v>
      </c>
      <c r="HT16" s="11">
        <v>360</v>
      </c>
      <c r="HU16" s="16">
        <v>43208</v>
      </c>
      <c r="HV16" s="18">
        <v>355</v>
      </c>
      <c r="HW16" s="165">
        <v>44660</v>
      </c>
      <c r="HX16" s="44">
        <v>321</v>
      </c>
      <c r="HY16" s="266">
        <v>45748</v>
      </c>
      <c r="HZ16" s="265">
        <v>271</v>
      </c>
      <c r="IA16" s="267">
        <v>48571</v>
      </c>
      <c r="IB16" s="165">
        <v>259</v>
      </c>
      <c r="IC16" s="267">
        <v>50031</v>
      </c>
      <c r="ID16" s="45">
        <v>250</v>
      </c>
      <c r="IE16" s="267">
        <v>50950</v>
      </c>
      <c r="IF16" s="45">
        <v>224</v>
      </c>
      <c r="IG16" s="267">
        <v>51812.063492063491</v>
      </c>
      <c r="IH16" s="45">
        <v>63</v>
      </c>
      <c r="II16" s="267">
        <v>52446.665071770338</v>
      </c>
      <c r="IJ16" s="45">
        <v>209</v>
      </c>
      <c r="IK16" s="15">
        <v>55199.125541125541</v>
      </c>
      <c r="IL16" s="24">
        <v>231</v>
      </c>
      <c r="IM16" s="15">
        <v>57948.815000000002</v>
      </c>
      <c r="IN16" s="28">
        <v>200</v>
      </c>
      <c r="IO16" s="15">
        <v>59646.104046242777</v>
      </c>
      <c r="IP16" s="28">
        <v>173</v>
      </c>
      <c r="IQ16" s="263">
        <v>60852.640718562878</v>
      </c>
      <c r="IR16" s="47">
        <v>167</v>
      </c>
      <c r="IS16" s="263">
        <v>64302.386075949369</v>
      </c>
      <c r="IT16" s="47">
        <v>158</v>
      </c>
      <c r="IU16" s="263">
        <v>43482.874999999993</v>
      </c>
      <c r="IV16" s="47">
        <v>184</v>
      </c>
      <c r="IW16" s="263">
        <v>65959.045714285719</v>
      </c>
      <c r="IX16" s="47">
        <v>175</v>
      </c>
      <c r="IY16" s="263">
        <v>64805.484375</v>
      </c>
      <c r="IZ16" s="47">
        <v>192</v>
      </c>
    </row>
    <row r="17" spans="1:262">
      <c r="A17" s="219">
        <v>14</v>
      </c>
      <c r="B17" s="219">
        <v>11</v>
      </c>
      <c r="C17" s="339">
        <v>44.07</v>
      </c>
      <c r="D17" s="11" t="s">
        <v>38</v>
      </c>
      <c r="E17" s="11">
        <v>62120.04605263158</v>
      </c>
      <c r="F17" s="11">
        <v>760</v>
      </c>
      <c r="G17" s="15">
        <v>63595.754411764705</v>
      </c>
      <c r="H17" s="11">
        <v>680</v>
      </c>
      <c r="I17" s="15">
        <v>63286.753390875463</v>
      </c>
      <c r="J17" s="11">
        <v>811</v>
      </c>
      <c r="K17" s="32"/>
      <c r="L17" s="11"/>
      <c r="M17" s="32"/>
      <c r="N17" s="11"/>
      <c r="O17" s="32">
        <v>64937.395734597158</v>
      </c>
      <c r="P17" s="11">
        <v>844</v>
      </c>
      <c r="Q17" s="32"/>
      <c r="R17" s="11"/>
      <c r="S17" s="32">
        <v>72594.178294573649</v>
      </c>
      <c r="T17" s="11">
        <v>516</v>
      </c>
      <c r="U17" s="68">
        <v>44933</v>
      </c>
      <c r="V17" s="11">
        <v>216</v>
      </c>
      <c r="W17" s="15">
        <v>45987</v>
      </c>
      <c r="X17" s="11">
        <v>216</v>
      </c>
      <c r="Y17" s="15">
        <v>47899</v>
      </c>
      <c r="Z17" s="24">
        <v>231</v>
      </c>
      <c r="AA17" s="28">
        <v>48457</v>
      </c>
      <c r="AB17" s="11">
        <v>226</v>
      </c>
      <c r="AC17" s="159">
        <f>((AE17-AA17)/2)+AA17</f>
        <v>50500</v>
      </c>
      <c r="AD17" s="160">
        <f>((AF17-AB17)/2)+AB17</f>
        <v>229</v>
      </c>
      <c r="AE17" s="21">
        <v>52543</v>
      </c>
      <c r="AF17" s="43">
        <v>232</v>
      </c>
      <c r="AG17" s="51">
        <v>53105</v>
      </c>
      <c r="AH17" s="51">
        <v>240</v>
      </c>
      <c r="AI17" s="19">
        <v>53763</v>
      </c>
      <c r="AJ17" s="51">
        <v>227</v>
      </c>
      <c r="AK17" s="19">
        <v>58224</v>
      </c>
      <c r="AL17" s="51">
        <v>227</v>
      </c>
      <c r="AM17" s="19">
        <v>58826</v>
      </c>
      <c r="AN17" s="51">
        <v>191</v>
      </c>
      <c r="AO17" s="19">
        <v>60399.212765957447</v>
      </c>
      <c r="AP17" s="51">
        <v>94</v>
      </c>
      <c r="AQ17" s="19">
        <v>57892.067961165048</v>
      </c>
      <c r="AR17" s="51">
        <v>103</v>
      </c>
      <c r="AS17" s="19">
        <v>60085.788617886181</v>
      </c>
      <c r="AT17" s="43">
        <v>123</v>
      </c>
      <c r="AU17" s="19">
        <v>62232.767605633802</v>
      </c>
      <c r="AV17" s="51">
        <v>142</v>
      </c>
      <c r="AW17" s="194">
        <v>64294.21875</v>
      </c>
      <c r="AX17" s="192">
        <v>128</v>
      </c>
      <c r="AY17" s="194">
        <v>69483.8</v>
      </c>
      <c r="AZ17" s="192">
        <v>175</v>
      </c>
      <c r="BA17" s="263">
        <v>70703.970479704803</v>
      </c>
      <c r="BB17" s="47">
        <v>271</v>
      </c>
      <c r="BC17" s="15">
        <v>71492.313432835814</v>
      </c>
      <c r="BD17" s="47">
        <v>268</v>
      </c>
      <c r="BE17" s="15">
        <v>74637.824701195219</v>
      </c>
      <c r="BF17" s="47">
        <v>251</v>
      </c>
      <c r="BG17" s="15">
        <v>73460.539999999994</v>
      </c>
      <c r="BH17" s="47">
        <v>300</v>
      </c>
      <c r="BI17" s="68">
        <v>44664</v>
      </c>
      <c r="BJ17" s="11">
        <v>98</v>
      </c>
      <c r="BK17" s="15">
        <v>41484</v>
      </c>
      <c r="BL17" s="11">
        <v>34</v>
      </c>
      <c r="BM17" s="32"/>
      <c r="BN17" s="22"/>
      <c r="BO17" s="51"/>
      <c r="BP17" s="21"/>
      <c r="BQ17" s="19"/>
      <c r="BR17" s="21"/>
      <c r="BS17" s="31">
        <v>48445</v>
      </c>
      <c r="BT17" s="44">
        <v>102</v>
      </c>
      <c r="BU17" s="264">
        <v>54123</v>
      </c>
      <c r="BV17" s="265">
        <v>147</v>
      </c>
      <c r="BW17" s="40">
        <v>54204</v>
      </c>
      <c r="BX17" s="44">
        <v>209</v>
      </c>
      <c r="BY17" s="40">
        <v>55114</v>
      </c>
      <c r="BZ17" s="44">
        <v>177</v>
      </c>
      <c r="CA17" s="40">
        <v>63820</v>
      </c>
      <c r="CB17" s="44">
        <v>202</v>
      </c>
      <c r="CC17" s="40">
        <v>56225.4375</v>
      </c>
      <c r="CD17" s="44">
        <v>176</v>
      </c>
      <c r="CE17" s="40">
        <v>60121.547826086957</v>
      </c>
      <c r="CF17" s="44">
        <v>115</v>
      </c>
      <c r="CG17" s="19">
        <v>61600.885714285716</v>
      </c>
      <c r="CH17" s="43">
        <v>105</v>
      </c>
      <c r="CI17" s="19">
        <v>64406.96</v>
      </c>
      <c r="CJ17" s="51">
        <v>100</v>
      </c>
      <c r="CK17" s="35">
        <v>67436.513043478262</v>
      </c>
      <c r="CL17" s="51">
        <v>115</v>
      </c>
      <c r="CM17" s="51">
        <v>71213.121212121216</v>
      </c>
      <c r="CN17" s="51">
        <v>99</v>
      </c>
      <c r="CO17" s="263"/>
      <c r="CP17" s="47"/>
      <c r="CQ17" s="15">
        <v>66146.340206185574</v>
      </c>
      <c r="CR17" s="47">
        <v>97</v>
      </c>
      <c r="CS17" s="15">
        <v>66053.25</v>
      </c>
      <c r="CT17" s="47">
        <v>72</v>
      </c>
      <c r="CU17" s="15">
        <v>65884.166666666672</v>
      </c>
      <c r="CV17" s="47">
        <v>114</v>
      </c>
      <c r="CW17" s="68">
        <v>35895</v>
      </c>
      <c r="CX17" s="11">
        <v>48</v>
      </c>
      <c r="CY17" s="15">
        <v>37478</v>
      </c>
      <c r="CZ17" s="11">
        <v>124</v>
      </c>
      <c r="DA17" s="15"/>
      <c r="DB17" s="24"/>
      <c r="DC17" s="51"/>
      <c r="DD17" s="21"/>
      <c r="DE17" s="19"/>
      <c r="DF17" s="20"/>
      <c r="DG17" s="46">
        <v>41172</v>
      </c>
      <c r="DH17" s="44">
        <v>177</v>
      </c>
      <c r="DI17" s="264">
        <v>43123</v>
      </c>
      <c r="DJ17" s="265">
        <v>203</v>
      </c>
      <c r="DK17" s="40">
        <v>46025</v>
      </c>
      <c r="DL17" s="44">
        <v>144</v>
      </c>
      <c r="DM17" s="40">
        <v>47825</v>
      </c>
      <c r="DN17" s="44">
        <v>210</v>
      </c>
      <c r="DO17" s="40">
        <v>49019</v>
      </c>
      <c r="DP17" s="44">
        <v>227</v>
      </c>
      <c r="DQ17" s="40">
        <v>47850.090909090897</v>
      </c>
      <c r="DR17" s="44">
        <v>187</v>
      </c>
      <c r="DS17" s="40">
        <v>49396.558375634515</v>
      </c>
      <c r="DT17" s="44">
        <v>197</v>
      </c>
      <c r="DU17" s="19">
        <v>52379.909090909088</v>
      </c>
      <c r="DV17" s="43">
        <v>242</v>
      </c>
      <c r="DW17" s="19">
        <v>53887.780701754389</v>
      </c>
      <c r="DX17" s="51">
        <v>228</v>
      </c>
      <c r="DY17" s="35">
        <v>53917.164794007491</v>
      </c>
      <c r="DZ17" s="51">
        <v>267</v>
      </c>
      <c r="EA17" s="35">
        <v>55867.75451263538</v>
      </c>
      <c r="EB17" s="51">
        <v>277</v>
      </c>
      <c r="EC17" s="263">
        <v>56875.157509157507</v>
      </c>
      <c r="ED17" s="47">
        <v>273</v>
      </c>
      <c r="EE17" s="15">
        <v>57216.968253968254</v>
      </c>
      <c r="EF17" s="47">
        <v>252</v>
      </c>
      <c r="EG17" s="15">
        <v>57681.138075313807</v>
      </c>
      <c r="EH17" s="47">
        <v>239</v>
      </c>
      <c r="EI17" s="15">
        <v>57730.400763358775</v>
      </c>
      <c r="EJ17" s="47">
        <v>262</v>
      </c>
      <c r="EK17" s="68">
        <v>36708</v>
      </c>
      <c r="EL17" s="11">
        <v>58</v>
      </c>
      <c r="EM17" s="15">
        <v>37044</v>
      </c>
      <c r="EN17" s="11">
        <v>49</v>
      </c>
      <c r="EO17" s="32"/>
      <c r="EP17" s="22"/>
      <c r="EQ17" s="51"/>
      <c r="ER17" s="21"/>
      <c r="ES17" s="19"/>
      <c r="ET17" s="20"/>
      <c r="EU17" s="46">
        <v>42065</v>
      </c>
      <c r="EV17" s="44">
        <v>106</v>
      </c>
      <c r="EW17" s="264">
        <v>45379</v>
      </c>
      <c r="EX17" s="265">
        <v>110</v>
      </c>
      <c r="EY17" s="40">
        <v>48450</v>
      </c>
      <c r="EZ17" s="44">
        <v>155</v>
      </c>
      <c r="FA17" s="40">
        <v>49149</v>
      </c>
      <c r="FB17" s="44">
        <v>168</v>
      </c>
      <c r="FC17" s="40">
        <v>50560</v>
      </c>
      <c r="FD17" s="44">
        <v>135</v>
      </c>
      <c r="FE17" s="40">
        <v>52149.365384615383</v>
      </c>
      <c r="FF17" s="44">
        <v>104</v>
      </c>
      <c r="FG17" s="40">
        <v>52187.925000000003</v>
      </c>
      <c r="FH17" s="44">
        <v>120</v>
      </c>
      <c r="FI17" s="19">
        <v>54273.943396226416</v>
      </c>
      <c r="FJ17" s="51">
        <v>106</v>
      </c>
      <c r="FK17" s="19">
        <v>52736.079646017701</v>
      </c>
      <c r="FL17" s="51">
        <v>113</v>
      </c>
      <c r="FM17" s="35">
        <v>58696.801980198019</v>
      </c>
      <c r="FN17" s="51">
        <v>101</v>
      </c>
      <c r="FO17" s="19">
        <v>60884.010416666664</v>
      </c>
      <c r="FP17" s="51">
        <v>96</v>
      </c>
      <c r="FQ17" s="19">
        <v>58087.219047619044</v>
      </c>
      <c r="FR17" s="47">
        <v>105</v>
      </c>
      <c r="FS17" s="35">
        <v>57738.73333333333</v>
      </c>
      <c r="FT17" s="47">
        <v>105</v>
      </c>
      <c r="FU17" s="35">
        <v>59738.172413793101</v>
      </c>
      <c r="FV17" s="47">
        <v>87</v>
      </c>
      <c r="FW17" s="15">
        <v>59358.956989247308</v>
      </c>
      <c r="FX17" s="47">
        <v>93</v>
      </c>
      <c r="FY17" s="68">
        <v>33303</v>
      </c>
      <c r="FZ17" s="11">
        <v>20</v>
      </c>
      <c r="GA17" s="15">
        <v>33143</v>
      </c>
      <c r="GB17" s="11">
        <v>15</v>
      </c>
      <c r="GC17" s="32"/>
      <c r="GD17" s="22"/>
      <c r="GE17" s="51"/>
      <c r="GF17" s="21"/>
      <c r="GG17" s="19"/>
      <c r="GH17" s="20"/>
      <c r="GI17" s="46">
        <v>44399</v>
      </c>
      <c r="GJ17" s="44">
        <v>42</v>
      </c>
      <c r="GK17" s="264">
        <v>40865</v>
      </c>
      <c r="GL17" s="265">
        <v>48</v>
      </c>
      <c r="GM17" s="40">
        <v>43972</v>
      </c>
      <c r="GN17" s="44">
        <v>27</v>
      </c>
      <c r="GO17" s="40">
        <v>47453</v>
      </c>
      <c r="GP17" s="44">
        <v>22</v>
      </c>
      <c r="GQ17" s="40">
        <v>47688</v>
      </c>
      <c r="GR17" s="44">
        <v>27</v>
      </c>
      <c r="GS17" s="40">
        <v>44680</v>
      </c>
      <c r="GT17" s="44">
        <v>15</v>
      </c>
      <c r="GU17" s="40">
        <v>44224.15789473684</v>
      </c>
      <c r="GV17" s="44">
        <v>38</v>
      </c>
      <c r="GW17" s="19">
        <v>52153.375</v>
      </c>
      <c r="GX17" s="43">
        <v>40</v>
      </c>
      <c r="GY17" s="19">
        <v>51467.314285714288</v>
      </c>
      <c r="GZ17" s="51">
        <v>35</v>
      </c>
      <c r="HA17" s="35">
        <v>54288.292682926833</v>
      </c>
      <c r="HB17" s="51">
        <v>41</v>
      </c>
      <c r="HC17" s="35"/>
      <c r="HD17" s="51"/>
      <c r="HE17" s="263">
        <v>53163.571428571428</v>
      </c>
      <c r="HF17" s="47">
        <v>28</v>
      </c>
      <c r="HG17" s="263">
        <v>54992.714285714283</v>
      </c>
      <c r="HH17" s="47">
        <v>28</v>
      </c>
      <c r="HI17" s="263">
        <v>54819.086956521736</v>
      </c>
      <c r="HJ17" s="47">
        <v>23</v>
      </c>
      <c r="HK17" s="15">
        <v>52137</v>
      </c>
      <c r="HL17" s="47">
        <v>24</v>
      </c>
      <c r="HM17" s="170">
        <v>30274</v>
      </c>
      <c r="HN17" s="11">
        <v>7</v>
      </c>
      <c r="HO17" s="15">
        <v>34333</v>
      </c>
      <c r="HP17" s="11">
        <v>15</v>
      </c>
      <c r="HQ17" s="15"/>
      <c r="HR17" s="24"/>
      <c r="HS17" s="51"/>
      <c r="HT17" s="21"/>
      <c r="HU17" s="19"/>
      <c r="HV17" s="20"/>
      <c r="HW17" s="165">
        <v>38926</v>
      </c>
      <c r="HX17" s="44">
        <v>10</v>
      </c>
      <c r="HY17" s="266">
        <v>37398</v>
      </c>
      <c r="HZ17" s="265">
        <v>3</v>
      </c>
      <c r="IA17" s="267">
        <v>41088</v>
      </c>
      <c r="IB17" s="165">
        <v>10</v>
      </c>
      <c r="IC17" s="267">
        <v>47313</v>
      </c>
      <c r="ID17" s="45">
        <v>17</v>
      </c>
      <c r="IE17" s="267">
        <v>50440</v>
      </c>
      <c r="IF17" s="45">
        <v>11</v>
      </c>
      <c r="IG17" s="267"/>
      <c r="IH17" s="45"/>
      <c r="II17" s="267"/>
      <c r="IJ17" s="45"/>
      <c r="IK17" s="19"/>
      <c r="IL17" s="43"/>
      <c r="IM17" s="19"/>
      <c r="IN17" s="51"/>
      <c r="IO17" s="19"/>
      <c r="IP17" s="51"/>
      <c r="IQ17" s="263"/>
      <c r="IR17" s="47"/>
      <c r="IS17" s="263"/>
      <c r="IT17" s="47"/>
      <c r="IU17" s="263"/>
      <c r="IV17" s="47"/>
      <c r="IW17" s="263">
        <v>0</v>
      </c>
      <c r="IX17" s="47">
        <v>0</v>
      </c>
      <c r="IY17" s="263">
        <v>0</v>
      </c>
      <c r="IZ17" s="47">
        <v>0</v>
      </c>
    </row>
    <row r="18" spans="1:262">
      <c r="A18" s="261">
        <v>15</v>
      </c>
      <c r="C18" s="11"/>
      <c r="D18" s="11"/>
      <c r="E18" s="11"/>
      <c r="F18" s="11"/>
      <c r="G18" s="15"/>
      <c r="H18" s="11"/>
      <c r="I18" s="15"/>
      <c r="J18" s="11"/>
      <c r="K18" s="32"/>
      <c r="L18" s="11"/>
      <c r="M18" s="32"/>
      <c r="N18" s="11"/>
      <c r="O18" s="32"/>
      <c r="P18" s="11"/>
      <c r="Q18" s="32"/>
      <c r="R18" s="11"/>
      <c r="S18" s="32"/>
      <c r="T18" s="11"/>
      <c r="U18" s="68"/>
      <c r="V18" s="11"/>
      <c r="W18" s="15"/>
      <c r="X18" s="11"/>
      <c r="Y18" s="15"/>
      <c r="Z18" s="24"/>
      <c r="AA18" s="28"/>
      <c r="AB18" s="11"/>
      <c r="AC18" s="15"/>
      <c r="AD18" s="22"/>
      <c r="AE18" s="11"/>
      <c r="AF18" s="24"/>
      <c r="AG18" s="28"/>
      <c r="AH18" s="28"/>
      <c r="AI18" s="15"/>
      <c r="AJ18" s="28"/>
      <c r="AK18" s="15"/>
      <c r="AL18" s="28"/>
      <c r="AM18" s="15"/>
      <c r="AN18" s="28"/>
      <c r="AO18" s="15"/>
      <c r="AP18" s="28"/>
      <c r="AQ18" s="15"/>
      <c r="AR18" s="28"/>
      <c r="AS18" s="15"/>
      <c r="AT18" s="24"/>
      <c r="AU18" s="15"/>
      <c r="AV18" s="28"/>
      <c r="AW18" s="32"/>
      <c r="AX18" s="28"/>
      <c r="AY18" s="32"/>
      <c r="AZ18" s="28"/>
      <c r="BA18" s="263"/>
      <c r="BB18" s="47"/>
      <c r="BC18" s="15"/>
      <c r="BD18" s="47"/>
      <c r="BE18" s="15"/>
      <c r="BF18" s="47"/>
      <c r="BG18" s="15"/>
      <c r="BH18" s="47"/>
      <c r="BI18" s="68"/>
      <c r="BJ18" s="11"/>
      <c r="BK18" s="15"/>
      <c r="BL18" s="11"/>
      <c r="BM18" s="32"/>
      <c r="BN18" s="22"/>
      <c r="BO18" s="28"/>
      <c r="BP18" s="11"/>
      <c r="BQ18" s="15"/>
      <c r="BR18" s="11"/>
      <c r="BS18" s="32"/>
      <c r="BT18" s="24"/>
      <c r="BU18" s="264"/>
      <c r="BV18" s="265"/>
      <c r="BW18" s="40"/>
      <c r="BX18" s="44"/>
      <c r="BY18" s="40"/>
      <c r="BZ18" s="44"/>
      <c r="CA18" s="40"/>
      <c r="CB18" s="44"/>
      <c r="CC18" s="40"/>
      <c r="CD18" s="44"/>
      <c r="CE18" s="40"/>
      <c r="CF18" s="44"/>
      <c r="CG18" s="15"/>
      <c r="CH18" s="24"/>
      <c r="CI18" s="15"/>
      <c r="CJ18" s="28"/>
      <c r="CK18" s="32"/>
      <c r="CL18" s="28"/>
      <c r="CM18" s="28"/>
      <c r="CN18" s="28"/>
      <c r="CO18" s="263"/>
      <c r="CP18" s="47"/>
      <c r="CQ18" s="15"/>
      <c r="CR18" s="47"/>
      <c r="CS18" s="15"/>
      <c r="CT18" s="47"/>
      <c r="CU18" s="15"/>
      <c r="CV18" s="47"/>
      <c r="CW18" s="68"/>
      <c r="CX18" s="11"/>
      <c r="CY18" s="15"/>
      <c r="CZ18" s="11"/>
      <c r="DA18" s="15"/>
      <c r="DB18" s="24"/>
      <c r="DC18" s="28"/>
      <c r="DD18" s="11"/>
      <c r="DE18" s="15"/>
      <c r="DF18" s="22"/>
      <c r="DG18" s="28"/>
      <c r="DH18" s="24"/>
      <c r="DI18" s="264"/>
      <c r="DJ18" s="265"/>
      <c r="DK18" s="40"/>
      <c r="DL18" s="44"/>
      <c r="DM18" s="40"/>
      <c r="DN18" s="44"/>
      <c r="DO18" s="40"/>
      <c r="DP18" s="44"/>
      <c r="DQ18" s="40"/>
      <c r="DR18" s="44"/>
      <c r="DS18" s="40"/>
      <c r="DT18" s="44"/>
      <c r="DU18" s="15"/>
      <c r="DV18" s="24"/>
      <c r="DW18" s="15"/>
      <c r="DX18" s="28"/>
      <c r="DY18" s="32"/>
      <c r="DZ18" s="28"/>
      <c r="EA18" s="32"/>
      <c r="EB18" s="28"/>
      <c r="EC18" s="263"/>
      <c r="ED18" s="47"/>
      <c r="EE18" s="15"/>
      <c r="EF18" s="47"/>
      <c r="EG18" s="15"/>
      <c r="EH18" s="47"/>
      <c r="EI18" s="15"/>
      <c r="EJ18" s="47"/>
      <c r="EK18" s="68"/>
      <c r="EL18" s="11"/>
      <c r="EM18" s="15"/>
      <c r="EN18" s="11"/>
      <c r="EO18" s="32"/>
      <c r="EP18" s="22"/>
      <c r="EQ18" s="28"/>
      <c r="ER18" s="11"/>
      <c r="ES18" s="15"/>
      <c r="ET18" s="22"/>
      <c r="EU18" s="28"/>
      <c r="EV18" s="24"/>
      <c r="EW18" s="264"/>
      <c r="EX18" s="265"/>
      <c r="EY18" s="40"/>
      <c r="EZ18" s="44"/>
      <c r="FA18" s="40"/>
      <c r="FB18" s="44"/>
      <c r="FC18" s="40"/>
      <c r="FD18" s="44"/>
      <c r="FE18" s="40"/>
      <c r="FF18" s="44"/>
      <c r="FG18" s="40"/>
      <c r="FH18" s="44"/>
      <c r="FI18" s="15"/>
      <c r="FJ18" s="28"/>
      <c r="FK18" s="15"/>
      <c r="FL18" s="28"/>
      <c r="FM18" s="32"/>
      <c r="FN18" s="28"/>
      <c r="FO18" s="15"/>
      <c r="FP18" s="28"/>
      <c r="FQ18" s="15"/>
      <c r="FR18" s="47"/>
      <c r="FS18" s="32"/>
      <c r="FT18" s="47"/>
      <c r="FU18" s="32"/>
      <c r="FV18" s="47"/>
      <c r="FW18" s="15"/>
      <c r="FX18" s="47"/>
      <c r="FY18" s="68"/>
      <c r="FZ18" s="11"/>
      <c r="GA18" s="15"/>
      <c r="GB18" s="11"/>
      <c r="GC18" s="32"/>
      <c r="GD18" s="22"/>
      <c r="GE18" s="28"/>
      <c r="GF18" s="11"/>
      <c r="GG18" s="15"/>
      <c r="GH18" s="22"/>
      <c r="GI18" s="28"/>
      <c r="GJ18" s="24"/>
      <c r="GK18" s="264"/>
      <c r="GL18" s="265"/>
      <c r="GM18" s="40"/>
      <c r="GN18" s="44"/>
      <c r="GO18" s="40"/>
      <c r="GP18" s="44"/>
      <c r="GQ18" s="40"/>
      <c r="GR18" s="44"/>
      <c r="GS18" s="40"/>
      <c r="GT18" s="44"/>
      <c r="GU18" s="40"/>
      <c r="GV18" s="44"/>
      <c r="GW18" s="15"/>
      <c r="GX18" s="24"/>
      <c r="GY18" s="15"/>
      <c r="GZ18" s="28"/>
      <c r="HA18" s="32"/>
      <c r="HB18" s="28"/>
      <c r="HC18" s="32"/>
      <c r="HD18" s="28"/>
      <c r="HE18" s="263"/>
      <c r="HF18" s="47"/>
      <c r="HG18" s="263"/>
      <c r="HH18" s="47"/>
      <c r="HI18" s="263"/>
      <c r="HJ18" s="47"/>
      <c r="HK18" s="15"/>
      <c r="HL18" s="47"/>
      <c r="HM18" s="170"/>
      <c r="HN18" s="11"/>
      <c r="HO18" s="15"/>
      <c r="HP18" s="11"/>
      <c r="HQ18" s="15"/>
      <c r="HR18" s="24"/>
      <c r="HS18" s="28"/>
      <c r="HT18" s="11"/>
      <c r="HU18" s="15"/>
      <c r="HV18" s="22"/>
      <c r="HW18" s="28"/>
      <c r="HX18" s="24"/>
      <c r="HY18" s="264"/>
      <c r="HZ18" s="265"/>
      <c r="IA18" s="267"/>
      <c r="IB18" s="165"/>
      <c r="IC18" s="267"/>
      <c r="ID18" s="45"/>
      <c r="IE18" s="267"/>
      <c r="IF18" s="45"/>
      <c r="IG18" s="267"/>
      <c r="IH18" s="45"/>
      <c r="II18" s="267"/>
      <c r="IJ18" s="45"/>
      <c r="IK18" s="15"/>
      <c r="IL18" s="24"/>
      <c r="IM18" s="15"/>
      <c r="IN18" s="28"/>
      <c r="IO18" s="15"/>
      <c r="IP18" s="28"/>
      <c r="IQ18" s="263"/>
      <c r="IR18" s="47"/>
      <c r="IS18" s="263"/>
      <c r="IT18" s="47"/>
      <c r="IU18" s="263"/>
      <c r="IV18" s="47"/>
      <c r="IW18" s="263"/>
      <c r="IX18" s="47"/>
      <c r="IY18" s="263"/>
      <c r="IZ18" s="47"/>
    </row>
    <row r="19" spans="1:262" s="261" customFormat="1">
      <c r="A19" s="219">
        <v>16</v>
      </c>
      <c r="C19" s="103"/>
      <c r="D19" s="103" t="s">
        <v>39</v>
      </c>
      <c r="E19" s="111">
        <f>((E20*F20)+(E21*F21)+(E22*F22)+(E23*F23)+(E24*F24)+(E25*F25)+(E26*F26))/F19</f>
        <v>87532.010790893532</v>
      </c>
      <c r="F19" s="105">
        <f>SUM(F20:F26)</f>
        <v>7599</v>
      </c>
      <c r="G19" s="111">
        <f>((G20*H20)+(G21*H21)+(G22*H22)+(G23*H23)+(G24*H24)+(G25*H25)+(G26*H26))/H19</f>
        <v>88975.810726887794</v>
      </c>
      <c r="H19" s="105">
        <f>SUM(H20:H26)</f>
        <v>7085</v>
      </c>
      <c r="I19" s="111">
        <f>((I20*J20)+(I21*J21)+(I22*J22)+(I23*J23)+(I24*J24)+(I25*J25)+(I26*J26))/J19</f>
        <v>89621.944097797023</v>
      </c>
      <c r="J19" s="103">
        <f>SUM(J20:J26)</f>
        <v>7853</v>
      </c>
      <c r="K19" s="111" t="e">
        <f t="shared" ref="K19" si="16">((K20*L20)+(K21*L21)+(K22*L22)+(K23*L23)+(K24*L24)+(K25*L25)+(K26*L26))/L19</f>
        <v>#DIV/0!</v>
      </c>
      <c r="L19" s="103">
        <f t="shared" ref="L19" si="17">SUM(L20:L26)</f>
        <v>0</v>
      </c>
      <c r="M19" s="111" t="e">
        <f t="shared" ref="M19" si="18">((M20*N20)+(M21*N21)+(M22*N22)+(M23*N23)+(M24*N24)+(M25*N25)+(M26*N26))/N19</f>
        <v>#DIV/0!</v>
      </c>
      <c r="N19" s="103">
        <f t="shared" ref="N19" si="19">SUM(N20:N26)</f>
        <v>0</v>
      </c>
      <c r="O19" s="111">
        <f t="shared" ref="O19" si="20">((O20*P20)+(O21*P21)+(O22*P22)+(O23*P23)+(O24*P24)+(O25*P25)+(O26*P26))/P19</f>
        <v>92395.853156146186</v>
      </c>
      <c r="P19" s="103">
        <f t="shared" ref="P19:T19" si="21">SUM(P20:P26)</f>
        <v>9030</v>
      </c>
      <c r="Q19" s="113" t="e">
        <f t="shared" ref="Q19" si="22">((Q20*R20)+(Q21*R21)+(Q22*R22)+(Q23*R23)+(Q24*R24)+(Q25*R25)+(Q26*R26))/R19</f>
        <v>#DIV/0!</v>
      </c>
      <c r="R19" s="103">
        <f t="shared" si="21"/>
        <v>0</v>
      </c>
      <c r="S19" s="113">
        <f t="shared" ref="S19" si="23">((S20*T20)+(S21*T21)+(S22*T22)+(S23*T23)+(S24*T24)+(S25*T25)+(S26*T26))/T19</f>
        <v>97544.438445565116</v>
      </c>
      <c r="T19" s="103">
        <f t="shared" si="21"/>
        <v>6742</v>
      </c>
      <c r="U19" s="114">
        <f>((U22*V22)+(U23*V23)+(U24*V24)+(U25*V25)+(U26*V26)+(U27*V27)+(U28*V28)+(U29*V29))/V19</f>
        <v>52377.444374944149</v>
      </c>
      <c r="V19" s="105">
        <f>SUM(V22:V29)</f>
        <v>11191</v>
      </c>
      <c r="W19" s="111">
        <f>((W22*X22)+(W23*X23)+(W24*X24)+(W25*X25)+(W26*X26)+(W27*X27)+(W28*X28)+(W29*X29))/X19</f>
        <v>54062.315106747141</v>
      </c>
      <c r="X19" s="105">
        <f>SUM(X22:X29)</f>
        <v>11101</v>
      </c>
      <c r="Y19" s="111">
        <f>((Y22*Z22)+(Y23*Z23)+(Y24*Z24)+(Y25*Z25)+(Y26*Z26)+(Y27*Z27)+(Y28*Z28)+(Y29*Z29))/Z19</f>
        <v>55729.943752290215</v>
      </c>
      <c r="Z19" s="105">
        <f>SUM(Z22:Z29)</f>
        <v>10916</v>
      </c>
      <c r="AA19" s="111">
        <f>((AA22*AB22)+(AA23*AB23)+(AA24*AB24)+(AA25*AB25)+(AA26*AB26)+(AA27*AB27)+(AA28*AB28)+(AA29*AB29))/AB19</f>
        <v>57261.562342569268</v>
      </c>
      <c r="AB19" s="105">
        <f>SUM(AB22:AB29)</f>
        <v>11116</v>
      </c>
      <c r="AC19" s="111">
        <f>((AC22*AD22)+(AC23*AD23)+(AC24*AD24)+(AC25*AD25)+(AC26*AD26)+(AC27*AD27)+(AC28*AD28)+(AC29*AD29))/AD19</f>
        <v>59947.963311752013</v>
      </c>
      <c r="AD19" s="105">
        <f>SUM(AD22:AD29)</f>
        <v>10194</v>
      </c>
      <c r="AE19" s="111">
        <f>((AE22*AF22)+(AE23*AF23)+(AE24*AF24)+(AE25*AF25)+(AE26*AF26)+(AE27*AF27)+(AE28*AF28)+(AE29*AF29))/AF19</f>
        <v>62390.011898070079</v>
      </c>
      <c r="AF19" s="105">
        <f>SUM(AF22:AF29)</f>
        <v>10674</v>
      </c>
      <c r="AG19" s="111">
        <f>((AG22*AH22)+(AG23*AH23)+(AG24*AH24)+(AG25*AH25)+(AG26*AH26)+(AG27*AH27)+(AG28*AH28)+(AG29*AH29))/AH19</f>
        <v>64968.706600110927</v>
      </c>
      <c r="AH19" s="105">
        <f>SUM(AH22:AH29)</f>
        <v>10818</v>
      </c>
      <c r="AI19" s="111">
        <f>((AI22*AJ22)+(AI23*AJ23)+(AI24*AJ24)+(AI25*AJ25)+(AI26*AJ26)+(AI27*AJ27)+(AI28*AJ28)+(AI29*AJ29))/AJ19</f>
        <v>68013.626034197456</v>
      </c>
      <c r="AJ19" s="105">
        <f>SUM(AJ22:AJ29)</f>
        <v>10878</v>
      </c>
      <c r="AK19" s="111">
        <f>((AK22*AL22)+(AK23*AL23)+(AK24*AL24)+(AK25*AL25)+(AK26*AL26)+(AK27*AL27)+(AK28*AL28)+(AK29*AL29))/AL19</f>
        <v>71502.013483764444</v>
      </c>
      <c r="AL19" s="105">
        <f>SUM(AL22:AL29)</f>
        <v>10902</v>
      </c>
      <c r="AM19" s="111">
        <f>((AM22*AN22)+(AM23*AN23)+(AM24*AN24)+(AM25*AN25)+(AM26*AN26)+(AM27*AN27)+(AM28*AN28)+(AM29*AN29))/AN19</f>
        <v>73209.756859756104</v>
      </c>
      <c r="AN19" s="105">
        <f>SUM(AN22:AN29)</f>
        <v>10496</v>
      </c>
      <c r="AO19" s="111">
        <f>((AO22*AP22)+(AO23*AP23)+(AO24*AP24)+(AO25*AP25)+(AO26*AP26)+(AO27*AP27)+(AO28*AP28)+(AO29*AP29))/AP19</f>
        <v>74717.226611226608</v>
      </c>
      <c r="AP19" s="105">
        <f>SUM(AP22:AP29)</f>
        <v>2886</v>
      </c>
      <c r="AQ19" s="111">
        <f>((AQ22*AR22)+(AQ23*AR23)+(AQ24*AR24)+(AQ25*AR25)+(AQ26*AR26)+(AQ27*AR27)+(AQ28*AR28)+(AQ29*AR29))/AR19</f>
        <v>78970.885379355255</v>
      </c>
      <c r="AR19" s="105">
        <f>SUM(AR22:AR29)</f>
        <v>6142</v>
      </c>
      <c r="AS19" s="111">
        <f>((AS22*AT22)+(AS23*AT23)+(AS24*AT24)+(AS25*AT25)+(AS26*AT26)+(AS27*AT27)+(AS28*AT28)+(AS29*AT29))/AT19</f>
        <v>80524.022246941051</v>
      </c>
      <c r="AT19" s="168">
        <f>SUM(AT22:AT29)</f>
        <v>5394</v>
      </c>
      <c r="AU19" s="111">
        <f>((AU22*AV22)+(AU23*AV23)+(AU24*AV24)+(AU25*AV25)+(AU26*AV26)+(AU27*AV27)+(AU28*AV28)+(AU29*AV29))/AV19</f>
        <v>83370.178120825294</v>
      </c>
      <c r="AV19" s="186">
        <f>SUM(AV22:AV29)</f>
        <v>6737</v>
      </c>
      <c r="AW19" s="111">
        <f>((AW22*AX22)+(AW23*AX23)+(AW24*AX24)+(AW25*AX25)+(AW26*AX26)+(AW27*AX27)+(AW28*AX28)+(AW29*AX29))/AX19</f>
        <v>87126.393448866889</v>
      </c>
      <c r="AX19" s="186">
        <f>SUM(AX22:AX29)</f>
        <v>5251</v>
      </c>
      <c r="AY19" s="113">
        <f>((AY22*AZ22)+(AY23*AZ23)+(AY24*AZ24)+(AY25*AZ25)+(AY26*AZ26)+(AY27*AZ27)+(AY28*AZ28)+(AY29*AZ29))/AZ19</f>
        <v>91349.922823529414</v>
      </c>
      <c r="AZ19" s="186">
        <f>SUM(AZ22:AZ29)</f>
        <v>6375</v>
      </c>
      <c r="BA19" s="113">
        <f>((BA22*BB22)+(BA23*BB23)+(BA24*BB24)+(BA25*BB25)+(BA26*BB26)+(BA27*BB27)+(BA28*BB28)+(BA29*BB29))/BB19</f>
        <v>91732.382927802159</v>
      </c>
      <c r="BB19" s="186">
        <f>SUM(BB22:BB29)</f>
        <v>7521</v>
      </c>
      <c r="BC19" s="111">
        <f>((BC22*BD22)+(BC23*BD23)+(BC24*BD24)+(BC25*BD25)+(BC26*BD26)+(BC27*BD27)+(BC28*BD28)+(BC29*BD29))/BD19</f>
        <v>91222.439148318415</v>
      </c>
      <c r="BD19" s="186">
        <f>SUM(BD22:BD29)</f>
        <v>8266</v>
      </c>
      <c r="BE19" s="111">
        <f>((BE22*BF22)+(BE23*BF23)+(BE24*BF24)+(BE25*BF25)+(BE26*BF26)+(BE27*BF27)+(BE28*BF28)+(BE29*BF29))/BF19</f>
        <v>93267.820625415829</v>
      </c>
      <c r="BF19" s="186">
        <f>SUM(BF22:BF29)</f>
        <v>7515</v>
      </c>
      <c r="BG19" s="111">
        <f>((BG22*BH22)+(BG23*BH23)+(BG24*BH24)+(BG25*BH25)+(BG26*BH26)+(BG27*BH27)+(BG28*BH28)+(BG29*BH29))/BH19</f>
        <v>93386.432047074806</v>
      </c>
      <c r="BH19" s="186">
        <f>SUM(BH22:BH29)</f>
        <v>8837</v>
      </c>
      <c r="BI19" s="114">
        <f>((BI22*BJ22)+(BI23*BJ23)+(BI24*BJ24)+(BI25*BJ25)+(BI26*BJ26)+(BI27*BJ27)+(BI28*BJ28)+(BI29*BJ29))/BJ19</f>
        <v>50977.827872634982</v>
      </c>
      <c r="BJ19" s="105">
        <f>SUM(BJ22:BJ29)</f>
        <v>2167</v>
      </c>
      <c r="BK19" s="111">
        <f>((BK22*BL22)+(BK23*BL23)+(BK24*BL24)+(BK25*BL25)+(BK26*BL26)+(BK27*BL27)+(BK28*BL28)+(BK29*BL29))/BL19</f>
        <v>51778.303867403316</v>
      </c>
      <c r="BL19" s="105">
        <f>SUM(BL22:BL29)</f>
        <v>1810</v>
      </c>
      <c r="BM19" s="111">
        <f>((BM22*BN22)+(BM23*BN23)+(BM24*BN24)+(BM25*BN25)+(BM26*BN26)+(BM27*BN27)+(BM28*BN28)+(BM29*BN29))/BN19</f>
        <v>53902.153008595989</v>
      </c>
      <c r="BN19" s="105">
        <f>SUM(BN22:BN29)</f>
        <v>1745</v>
      </c>
      <c r="BO19" s="111">
        <f>((BO22*BP22)+(BO23*BP23)+(BO24*BP24)+(BO25*BP25)+(BO26*BP26)+(BO27*BP27)+(BO28*BP28)+(BO29*BP29))/BP19</f>
        <v>57207.664173228346</v>
      </c>
      <c r="BP19" s="105">
        <f>SUM(BP22:BP29)</f>
        <v>2540</v>
      </c>
      <c r="BQ19" s="111">
        <f>((BQ22*BR22)+(BQ23*BR23)+(BQ24*BR24)+(BQ25*BR25)+(BQ26*BR26)+(BQ27*BR27)+(BQ28*BR28)+(BQ29*BR29))/BR19</f>
        <v>58433.895231699127</v>
      </c>
      <c r="BR19" s="105">
        <f>SUM(BR22:BR29)</f>
        <v>2978</v>
      </c>
      <c r="BS19" s="111">
        <f>((BS22*BT22)+(BS23*BT23)+(BS24*BT24)+(BS25*BT25)+(BS26*BT26)+(BS27*BT27)+(BS28*BT28)+(BS29*BT29))/BT19</f>
        <v>61117.812736260537</v>
      </c>
      <c r="BT19" s="105">
        <f>SUM(BT22:BT29)</f>
        <v>3439</v>
      </c>
      <c r="BU19" s="111">
        <f>((BU22*BV22)+(BU23*BV23)+(BU24*BV24)+(BU25*BV25)+(BU26*BV26)+(BU27*BV27)+(BU28*BV28)+(BU29*BV29))/BV19</f>
        <v>62251.87902227723</v>
      </c>
      <c r="BV19" s="105">
        <f>SUM(BV22:BV29)</f>
        <v>3232</v>
      </c>
      <c r="BW19" s="111">
        <f>((BW22*BX22)+(BW23*BX23)+(BW24*BX24)+(BW25*BX25)+(BW26*BX26)+(BW27*BX27)+(BW28*BX28)+(BW29*BX29))/BX19</f>
        <v>63456.439301972685</v>
      </c>
      <c r="BX19" s="105">
        <f>SUM(BX22:BX29)</f>
        <v>3954</v>
      </c>
      <c r="BY19" s="111">
        <f>((BY22*BZ22)+(BY23*BZ23)+(BY24*BZ24)+(BY25*BZ25)+(BY26*BZ26)+(BY27*BZ27)+(BY28*BZ28)+(BY29*BZ29))/BZ19</f>
        <v>69852.92046659597</v>
      </c>
      <c r="BZ19" s="105">
        <f>SUM(BZ22:BZ29)</f>
        <v>2829</v>
      </c>
      <c r="CA19" s="111">
        <f>((CA22*CB22)+(CA23*CB23)+(CA24*CB24)+(CA25*CB25)+(CA26*CB26)+(CA27*CB27)+(CA28*CB28)+(CA29*CB29))/CB19</f>
        <v>71637.315336204047</v>
      </c>
      <c r="CB19" s="105">
        <f>SUM(CB22:CB29)</f>
        <v>3019</v>
      </c>
      <c r="CC19" s="111">
        <f>((CC22*CD22)+(CC23*CD23)+(CC24*CD24)+(CC25*CD25)+(CC26*CD26)+(CC27*CD27)+(CC28*CD28)+(CC29*CD29))/CD19</f>
        <v>70018.405767940974</v>
      </c>
      <c r="CD19" s="105">
        <f>SUM(CD22:CD29)</f>
        <v>1491</v>
      </c>
      <c r="CE19" s="111">
        <f>((CE22*CF22)+(CE23*CF23)+(CE24*CF24)+(CE25*CF25)+(CE26*CF26)+(CE27*CF27)+(CE28*CF28)+(CE29*CF29))/CF19</f>
        <v>78118.047453703708</v>
      </c>
      <c r="CF19" s="105">
        <f>SUM(CF22:CF29)</f>
        <v>3456</v>
      </c>
      <c r="CG19" s="111">
        <f>((CG22*CH22)+(CG23*CH23)+(CG24*CH24)+(CG25*CH25)+(CG26*CH26)+(CG27*CH27)+(CG28*CH28)+(CG29*CH29))/CH19</f>
        <v>78670.970532319392</v>
      </c>
      <c r="CH19" s="168">
        <f>SUM(CH22:CH29)</f>
        <v>3156</v>
      </c>
      <c r="CI19" s="111">
        <f>((CI22*CJ22)+(CI23*CJ23)+(CI24*CJ24)+(CI25*CJ25)+(CI26*CJ26)+(CI27*CJ27)+(CI28*CJ28)+(CI29*CJ29))/CJ19</f>
        <v>83641.821866485014</v>
      </c>
      <c r="CJ19" s="186">
        <f>SUM(CJ22:CJ29)</f>
        <v>2936</v>
      </c>
      <c r="CK19" s="111">
        <f>((CK22*CL22)+(CK23*CL23)+(CK24*CL24)+(CK25*CL25)+(CK26*CL26)+(CK27*CL27)+(CK28*CL28)+(CK29*CL29))/CL19</f>
        <v>82279.366555589222</v>
      </c>
      <c r="CL19" s="186">
        <f>SUM(CL22:CL29)</f>
        <v>3301</v>
      </c>
      <c r="CM19" s="111">
        <f>((CM22*CN22)+(CM23*CN23)+(CM24*CN24)+(CM25*CN25)+(CM26*CN26)+(CM27*CN27)+(CM28*CN28)+(CM29*CN29))/CN19</f>
        <v>85925.98013039428</v>
      </c>
      <c r="CN19" s="186">
        <f>SUM(CN22:CN29)</f>
        <v>3221</v>
      </c>
      <c r="CO19" s="111">
        <f>((CO22*CP22)+(CO23*CP23)+(CO24*CP24)+(CO25*CP25)+(CO26*CP26)+(CO27*CP27)+(CO28*CP28)+(CO29*CP29))/CP19</f>
        <v>86009.312167435259</v>
      </c>
      <c r="CP19" s="186">
        <f>SUM(CP22:CP29)</f>
        <v>2819</v>
      </c>
      <c r="CQ19" s="111">
        <f>((CQ22*CR22)+(CQ23*CR23)+(CQ24*CR24)+(CQ25*CR25)+(CQ26*CR26)+(CQ27*CR27)+(CQ28*CR28)+(CQ29*CR29))/CR19</f>
        <v>89962.415607189832</v>
      </c>
      <c r="CR19" s="186">
        <f>SUM(CR22:CR29)</f>
        <v>2281</v>
      </c>
      <c r="CS19" s="111">
        <f>((CS22*CT22)+(CS23*CT23)+(CS24*CT24)+(CS25*CT25)+(CS26*CT26)+(CS27*CT27)+(CS28*CT28)+(CS29*CT29))/CT19</f>
        <v>90240.119301235623</v>
      </c>
      <c r="CT19" s="186">
        <f>SUM(CT22:CT29)</f>
        <v>2347</v>
      </c>
      <c r="CU19" s="111">
        <f>((CU22*CV22)+(CU23*CV23)+(CU24*CV24)+(CU25*CV25)+(CU26*CV26)+(CU27*CV27)+(CU28*CV28)+(CU29*CV29))/CV19</f>
        <v>89570.61695056087</v>
      </c>
      <c r="CV19" s="186">
        <f>SUM(CV22:CV29)</f>
        <v>2407</v>
      </c>
      <c r="CW19" s="114">
        <f>((CW22*CX22)+(CW23*CX23)+(CW24*CX24)+(CW25*CX25)+(CW26*CX26)+(CW27*CX27)+(CW28*CX28)+(CW29*CX29))/CX19</f>
        <v>43116.731685789935</v>
      </c>
      <c r="CX19" s="105">
        <f>SUM(CX22:CX29)</f>
        <v>2266</v>
      </c>
      <c r="CY19" s="111">
        <f>((CY22*CZ22)+(CY23*CZ23)+(CY24*CZ24)+(CY25*CZ25)+(CY26*CZ26)+(CY27*CZ27)+(CY28*CZ28)+(CY29*CZ29))/CZ19</f>
        <v>43927.160441426146</v>
      </c>
      <c r="CZ19" s="105">
        <f>SUM(CZ22:CZ29)</f>
        <v>3534</v>
      </c>
      <c r="DA19" s="111">
        <f>((DA22*DB22)+(DA23*DB23)+(DA24*DB24)+(DA25*DB25)+(DA26*DB26)+(DA27*DB27)+(DA28*DB28)+(DA29*DB29))/DB19</f>
        <v>44480.93034482759</v>
      </c>
      <c r="DB19" s="105">
        <f>SUM(DB22:DB29)</f>
        <v>2900</v>
      </c>
      <c r="DC19" s="111">
        <f>((DC22*DD22)+(DC23*DD23)+(DC24*DD24)+(DC25*DD25)+(DC26*DD26)+(DC27*DD27)+(DC28*DD28)+(DC29*DD29))/DD19</f>
        <v>45495.473828446149</v>
      </c>
      <c r="DD19" s="105">
        <f>SUM(DD22:DD29)</f>
        <v>3649</v>
      </c>
      <c r="DE19" s="111">
        <f>((DE22*DF22)+(DE23*DF23)+(DE24*DF24)+(DE25*DF25)+(DE26*DF26)+(DE27*DF27)+(DE28*DF28)+(DE29*DF29))/DF19</f>
        <v>47573.493135011442</v>
      </c>
      <c r="DF19" s="105">
        <f>SUM(DF22:DF29)</f>
        <v>3496</v>
      </c>
      <c r="DG19" s="111">
        <f>((DG22*DH22)+(DG23*DH23)+(DG24*DH24)+(DG25*DH25)+(DG26*DH26)+(DG27*DH27)+(DG28*DH28)+(DG29*DH29))/DH19</f>
        <v>48630.900835975786</v>
      </c>
      <c r="DH19" s="105">
        <f>SUM(DH22:DH29)</f>
        <v>3469</v>
      </c>
      <c r="DI19" s="111">
        <f>((DI22*DJ22)+(DI23*DJ23)+(DI24*DJ24)+(DI25*DJ25)+(DI26*DJ26)+(DI27*DJ27)+(DI28*DJ28)+(DI29*DJ29))/DJ19</f>
        <v>49677.981244417984</v>
      </c>
      <c r="DJ19" s="105">
        <f>SUM(DJ22:DJ29)</f>
        <v>3359</v>
      </c>
      <c r="DK19" s="111">
        <f>((DK22*DL22)+(DK23*DL23)+(DK24*DL24)+(DK25*DL25)+(DK26*DL26)+(DK27*DL27)+(DK28*DL28)+(DK29*DL29))/DL19</f>
        <v>51888.743775606679</v>
      </c>
      <c r="DL19" s="105">
        <f>SUM(DL22:DL29)</f>
        <v>3173</v>
      </c>
      <c r="DM19" s="111">
        <f>((DM22*DN22)+(DM23*DN23)+(DM24*DN24)+(DM25*DN25)+(DM26*DN26)+(DM27*DN27)+(DM28*DN28)+(DM29*DN29))/DN19</f>
        <v>53956.8268921095</v>
      </c>
      <c r="DN19" s="105">
        <f>SUM(DN22:DN29)</f>
        <v>3726</v>
      </c>
      <c r="DO19" s="111">
        <f>((DO22*DP22)+(DO23*DP23)+(DO24*DP24)+(DO25*DP25)+(DO26*DP26)+(DO27*DP27)+(DO28*DP28)+(DO29*DP29))/DP19</f>
        <v>55937.134425377015</v>
      </c>
      <c r="DP19" s="105">
        <f>SUM(DP22:DP29)</f>
        <v>3846</v>
      </c>
      <c r="DQ19" s="111">
        <f>((DQ22*DR22)+(DQ23*DR23)+(DQ24*DR24)+(DQ25*DR25)+(DQ26*DR26)+(DQ27*DR27)+(DQ28*DR28)+(DQ29*DR29))/DR19</f>
        <v>56461.622720364743</v>
      </c>
      <c r="DR19" s="105">
        <f>SUM(DR22:DR29)</f>
        <v>2632</v>
      </c>
      <c r="DS19" s="111">
        <f>((DS22*DT22)+(DS23*DT23)+(DS24*DT24)+(DS25*DT25)+(DS26*DT26)+(DS27*DT27)+(DS28*DT28)+(DS29*DT29))/DT19</f>
        <v>58679.632489345699</v>
      </c>
      <c r="DT19" s="105">
        <f>SUM(DT22:DT29)</f>
        <v>3989</v>
      </c>
      <c r="DU19" s="111">
        <f>((DU22*DV22)+(DU23*DV23)+(DU24*DV24)+(DU25*DV25)+(DU26*DV26)+(DU27*DV27)+(DU28*DV28)+(DU29*DV29))/DV19</f>
        <v>61178.267755842979</v>
      </c>
      <c r="DV19" s="105">
        <f>SUM(DV22:DV29)</f>
        <v>4407</v>
      </c>
      <c r="DW19" s="111">
        <f>((DW22*DX22)+(DW23*DX23)+(DW24*DX24)+(DW25*DX25)+(DW26*DX26)+(DW27*DX27)+(DW28*DX28)+(DW29*DX29))/DX19</f>
        <v>63169.538920831488</v>
      </c>
      <c r="DX19" s="103">
        <f>SUM(DX22:DX29)</f>
        <v>4522</v>
      </c>
      <c r="DY19" s="113">
        <f>((DY22*DZ22)+(DY23*DZ23)+(DY24*DZ24)+(DY25*DZ25)+(DY26*DZ26)+(DY27*DZ27)+(DY28*DZ28)+(DY29*DZ29))/DZ19</f>
        <v>63256.965063707357</v>
      </c>
      <c r="DZ19" s="103">
        <f>SUM(DZ22:DZ29)</f>
        <v>4866</v>
      </c>
      <c r="EA19" s="113">
        <f>((EA22*EB22)+(EA23*EB23)+(EA24*EB24)+(EA25*EB25)+(EA26*EB26)+(EA27*EB27)+(EA28*EB28)+(EA29*EB29))/EB19</f>
        <v>65350.409809152472</v>
      </c>
      <c r="EB19" s="103">
        <f>SUM(EB22:EB29)</f>
        <v>4873</v>
      </c>
      <c r="EC19" s="113">
        <f>((EC22*ED22)+(EC23*ED23)+(EC24*ED24)+(EC25*ED25)+(EC26*ED26)+(EC27*ED27)+(EC28*ED28)+(EC29*ED29))/ED19</f>
        <v>67059.483644859807</v>
      </c>
      <c r="ED19" s="103">
        <f>SUM(ED22:ED29)</f>
        <v>4708</v>
      </c>
      <c r="EE19" s="111">
        <f>((EE22*EF22)+(EE23*EF23)+(EE24*EF24)+(EE25*EF25)+(EE26*EF26)+(EE27*EF27)+(EE28*EF28)+(EE29*EF29))/EF19</f>
        <v>67233.196819085482</v>
      </c>
      <c r="EF19" s="103">
        <f>SUM(EF22:EF29)</f>
        <v>4024</v>
      </c>
      <c r="EG19" s="111">
        <f>((EG22*EH22)+(EG23*EH23)+(EG24*EH24)+(EG25*EH25)+(EG26*EH26)+(EG27*EH27)+(EG28*EH28)+(EG29*EH29))/EH19</f>
        <v>67575.917760074983</v>
      </c>
      <c r="EH19" s="103">
        <f>SUM(EH22:EH29)</f>
        <v>4268</v>
      </c>
      <c r="EI19" s="111">
        <f>((EI22*EJ22)+(EI23*EJ23)+(EI24*EJ24)+(EI25*EJ25)+(EI26*EJ26)+(EI27*EJ27)+(EI28*EJ28)+(EI29*EJ29))/EJ19</f>
        <v>67807.031710079274</v>
      </c>
      <c r="EJ19" s="103">
        <f>SUM(EJ22:EJ29)</f>
        <v>4415</v>
      </c>
      <c r="EK19" s="114">
        <f>((EK22*EL22)+(EK23*EL23)+(EK24*EL24)+(EK25*EL25)+(EK26*EL26)+(EK27*EL27)+(EK28*EL28)+(EK29*EL29))/EL19</f>
        <v>39535.139001349526</v>
      </c>
      <c r="EL19" s="105">
        <f>SUM(EL22:EL29)</f>
        <v>1482</v>
      </c>
      <c r="EM19" s="111">
        <f>((EM22*EN22)+(EM23*EN23)+(EM24*EN24)+(EM25*EN25)+(EM26*EN26)+(EM27*EN27)+(EM28*EN28)+(EM29*EN29))/EN19</f>
        <v>39980.673052362705</v>
      </c>
      <c r="EN19" s="105">
        <f>SUM(EN22:EN29)</f>
        <v>1566</v>
      </c>
      <c r="EO19" s="111">
        <f>((EO22*EP22)+(EO23*EP23)+(EO24*EP24)+(EO25*EP25)+(EO26*EP26)+(EO27*EP27)+(EO28*EP28)+(EO29*EP29))/EP19</f>
        <v>42708.687425149699</v>
      </c>
      <c r="EP19" s="105">
        <f>SUM(EP22:EP29)</f>
        <v>1670</v>
      </c>
      <c r="EQ19" s="111">
        <f>((EQ22*ER22)+(EQ23*ER23)+(EQ24*ER24)+(EQ25*ER25)+(EQ26*ER26)+(EQ27*ER27)+(EQ28*ER28)+(EQ29*ER29))/ER19</f>
        <v>43689.349108789182</v>
      </c>
      <c r="ER19" s="105">
        <f>SUM(ER22:ER29)</f>
        <v>1627</v>
      </c>
      <c r="ES19" s="111">
        <f>((ES22*ET22)+(ES23*ET23)+(ES24*ET24)+(ES25*ET25)+(ES26*ET26)+(ES27*ET27)+(ES28*ET28)+(ES29*ET29))/ET19</f>
        <v>44859.78130311615</v>
      </c>
      <c r="ET19" s="105">
        <f>SUM(ET22:ET29)</f>
        <v>1765</v>
      </c>
      <c r="EU19" s="111">
        <f>((EU22*EV22)+(EU23*EV23)+(EU24*EV24)+(EU25*EV25)+(EU26*EV26)+(EU27*EV27)+(EU28*EV28)+(EU29*EV29))/EV19</f>
        <v>46564.488708743484</v>
      </c>
      <c r="EV19" s="105">
        <f>SUM(EV22:EV29)</f>
        <v>1727</v>
      </c>
      <c r="EW19" s="111">
        <f>((EW22*EX22)+(EW23*EX23)+(EW24*EX24)+(EW25*EX25)+(EW26*EX26)+(EW27*EX27)+(EW28*EX28)+(EW29*EX29))/EX19</f>
        <v>47728.850332594237</v>
      </c>
      <c r="EX19" s="105">
        <f>SUM(EX22:EX29)</f>
        <v>1804</v>
      </c>
      <c r="EY19" s="111">
        <f>((EY22*EZ22)+(EY23*EZ23)+(EY24*EZ24)+(EY25*EZ25)+(EY26*EZ26)+(EY27*EZ27)+(EY28*EZ28)+(EY29*EZ29))/EZ19</f>
        <v>49034.818988002087</v>
      </c>
      <c r="EZ19" s="105">
        <f>SUM(EZ22:EZ29)</f>
        <v>1917</v>
      </c>
      <c r="FA19" s="111">
        <f>((FA22*FB22)+(FA23*FB23)+(FA24*FB24)+(FA25*FB25)+(FA26*FB26)+(FA27*FB27)+(FA28*FB28)+(FA29*FB29))/FB19</f>
        <v>51578.242543612832</v>
      </c>
      <c r="FB19" s="105">
        <f>SUM(FB22:FB29)</f>
        <v>1777</v>
      </c>
      <c r="FC19" s="111">
        <f>((FC22*FD22)+(FC23*FD23)+(FC24*FD24)+(FC25*FD25)+(FC26*FD26)+(FC27*FD27)+(FC28*FD28)+(FC29*FD29))/FD19</f>
        <v>52848.65809922295</v>
      </c>
      <c r="FD19" s="105">
        <f>SUM(FD22:FD29)</f>
        <v>1673</v>
      </c>
      <c r="FE19" s="111">
        <f>((FE22*FF22)+(FE23*FF23)+(FE24*FF24)+(FE25*FF25)+(FE26*FF26)+(FE27*FF27)+(FE28*FF28)+(FE29*FF29))/FF19</f>
        <v>53032.585578446909</v>
      </c>
      <c r="FF19" s="105">
        <f>SUM(FF22:FF29)</f>
        <v>1262</v>
      </c>
      <c r="FG19" s="111">
        <f>((FG22*FH22)+(FG23*FH23)+(FG24*FH24)+(FG25*FH25)+(FG26*FH26)+(FG27*FH27)+(FG28*FH28)+(FG29*FH29))/FH19</f>
        <v>55722.005903187724</v>
      </c>
      <c r="FH19" s="105">
        <f>SUM(FH22:FH29)</f>
        <v>1694</v>
      </c>
      <c r="FI19" s="111">
        <f>((FI22*FJ22)+(FI23*FJ23)+(FI24*FJ24)+(FI25*FJ25)+(FI26*FJ26)+(FI27*FJ27)+(FI28*FJ28)+(FI29*FJ29))/FJ19</f>
        <v>56705.209564750134</v>
      </c>
      <c r="FJ19" s="103">
        <f>SUM(FJ22:FJ29)</f>
        <v>1861</v>
      </c>
      <c r="FK19" s="111">
        <f>((FK22*FL22)+(FK23*FL23)+(FK24*FL24)+(FK25*FL25)+(FK26*FL26)+(FK27*FL27)+(FK28*FL28)+(FK29*FL29))/FL19</f>
        <v>57532.094618568895</v>
      </c>
      <c r="FL19" s="103">
        <f>SUM(FL22:FL29)</f>
        <v>1691</v>
      </c>
      <c r="FM19" s="111">
        <f>((FM22*FN22)+(FM23*FN23)+(FM24*FN24)+(FM25*FN25)+(FM26*FN26)+(FM27*FN27)+(FM28*FN28)+(FM29*FN29))/FN19</f>
        <v>59782.700531208502</v>
      </c>
      <c r="FN19" s="157">
        <f>SUM(FN22:FN29)</f>
        <v>1506</v>
      </c>
      <c r="FO19" s="111">
        <f>((FO22*FP22)+(FO23*FP23)+(FO24*FP24)+(FO25*FP25)+(FO26*FP26)+(FO27*FP27)+(FO28*FP28)+(FO29*FP29))/FP19</f>
        <v>62304.622653316648</v>
      </c>
      <c r="FP19" s="157">
        <f>SUM(FP22:FP29)</f>
        <v>1598</v>
      </c>
      <c r="FQ19" s="111">
        <f>((FQ22*FR22)+(FQ23*FR23)+(FQ24*FR24)+(FQ25*FR25)+(FQ26*FR26)+(FQ27*FR27)+(FQ28*FR28)+(FQ29*FR29))/FR19</f>
        <v>63577.742366412211</v>
      </c>
      <c r="FR19" s="103">
        <f>SUM(FR22:FR29)</f>
        <v>1572</v>
      </c>
      <c r="FS19" s="111">
        <f>((FS22*FT22)+(FS23*FT23)+(FS24*FT24)+(FS25*FT25)+(FS26*FT26)+(FS27*FT27)+(FS28*FT28)+(FS29*FT29))/FT19</f>
        <v>63144.824712643676</v>
      </c>
      <c r="FT19" s="103">
        <f>SUM(FT22:FT29)</f>
        <v>1740</v>
      </c>
      <c r="FU19" s="111">
        <f>((FU22*FV22)+(FU23*FV23)+(FU24*FV24)+(FU25*FV25)+(FU26*FV26)+(FU27*FV27)+(FU28*FV28)+(FU29*FV29))/FV19</f>
        <v>63215.567341242153</v>
      </c>
      <c r="FV19" s="103">
        <f>SUM(FV22:FV29)</f>
        <v>1433</v>
      </c>
      <c r="FW19" s="111">
        <f>((FW22*FX22)+(FW23*FX23)+(FW24*FX24)+(FW25*FX25)+(FW26*FX26)+(FW27*FX27)+(FW28*FX28)+(FW29*FX29))/FX19</f>
        <v>63703.79616148246</v>
      </c>
      <c r="FX19" s="103">
        <f>SUM(FX22:FX29)</f>
        <v>1511</v>
      </c>
      <c r="FY19" s="114">
        <f>((FY22*FZ22)+(FY23*FZ23)+(FY24*FZ24)+(FY25*FZ25)+(FY26*FZ26)+(FY27*FZ27)+(FY28*FZ28)+(FY29*FZ29))/FZ19</f>
        <v>37924.235131396956</v>
      </c>
      <c r="FZ19" s="105">
        <f>SUM(FZ22:FZ29)</f>
        <v>723</v>
      </c>
      <c r="GA19" s="111">
        <f>((GA22*GB22)+(GA23*GB23)+(GA24*GB24)+(GA25*GB25)+(GA26*GB26)+(GA27*GB27)+(GA28*GB28)+(GA29*GB29))/GB19</f>
        <v>38463.595797280592</v>
      </c>
      <c r="GB19" s="105">
        <f>SUM(GB22:GB29)</f>
        <v>809</v>
      </c>
      <c r="GC19" s="111">
        <f>((GC22*GD22)+(GC23*GD23)+(GC24*GD24)+(GC25*GD25)+(GC26*GD26)+(GC27*GD27)+(GC28*GD28)+(GC29*GD29))/GD19</f>
        <v>40884.788583509515</v>
      </c>
      <c r="GD19" s="105">
        <f>SUM(GD22:GD29)</f>
        <v>946</v>
      </c>
      <c r="GE19" s="111">
        <f>((GE22*GF22)+(GE23*GF23)+(GE24*GF24)+(GE25*GF25)+(GE26*GF26)+(GE27*GF27)+(GE28*GF28)+(GE29*GF29))/GF19</f>
        <v>41092.678030303032</v>
      </c>
      <c r="GF19" s="105">
        <f>SUM(GF22:GF29)</f>
        <v>1056</v>
      </c>
      <c r="GG19" s="111">
        <f>((GG22*GH22)+(GG23*GH23)+(GG24*GH24)+(GG25*GH25)+(GG26*GH26)+(GG27*GH27)+(GG28*GH28)+(GG29*GH29))/GH19</f>
        <v>42635.159292035401</v>
      </c>
      <c r="GH19" s="105">
        <f>SUM(GH22:GH29)</f>
        <v>904</v>
      </c>
      <c r="GI19" s="111">
        <f>((GI22*GJ22)+(GI23*GJ23)+(GI24*GJ24)+(GI25*GJ25)+(GI26*GJ26)+(GI27*GJ27)+(GI28*GJ28)+(GI29*GJ29))/GJ19</f>
        <v>44061.196644920783</v>
      </c>
      <c r="GJ19" s="105">
        <f>SUM(GJ22:GJ29)</f>
        <v>1073</v>
      </c>
      <c r="GK19" s="111">
        <f>((GK22*GL22)+(GK23*GL23)+(GK24*GL24)+(GK25*GL25)+(GK26*GL26)+(GK27*GL27)+(GK28*GL28)+(GK29*GL29))/GL19</f>
        <v>45472.521205357145</v>
      </c>
      <c r="GL19" s="105">
        <f>SUM(GL22:GL29)</f>
        <v>896</v>
      </c>
      <c r="GM19" s="111">
        <f>((GM22*GN22)+(GM23*GN23)+(GM24*GN24)+(GM25*GN25)+(GM26*GN26)+(GM27*GN27)+(GM28*GN28)+(GM29*GN29))/GN19</f>
        <v>46919.453715775751</v>
      </c>
      <c r="GN19" s="105">
        <f>SUM(GN22:GN29)</f>
        <v>767</v>
      </c>
      <c r="GO19" s="111">
        <f>((GO22*GP22)+(GO23*GP23)+(GO24*GP24)+(GO25*GP25)+(GO26*GP26)+(GO27*GP27)+(GO28*GP28)+(GO29*GP29))/GP19</f>
        <v>47295.238687782803</v>
      </c>
      <c r="GP19" s="105">
        <f>SUM(GP22:GP29)</f>
        <v>884</v>
      </c>
      <c r="GQ19" s="111">
        <f>((GQ22*GR22)+(GQ23*GR23)+(GQ24*GR24)+(GQ25*GR25)+(GQ26*GR26)+(GQ27*GR27)+(GQ28*GR28)+(GQ29*GR29))/GR19</f>
        <v>48649.762086513998</v>
      </c>
      <c r="GR19" s="105">
        <f>SUM(GR22:GR29)</f>
        <v>786</v>
      </c>
      <c r="GS19" s="111">
        <f>((GS22*GT22)+(GS23*GT23)+(GS24*GT24)+(GS25*GT25)+(GS26*GT26)+(GS27*GT27)+(GS28*GT28)+(GS29*GT29))/GT19</f>
        <v>48766.976842105265</v>
      </c>
      <c r="GT19" s="105">
        <f>SUM(GT22:GT29)</f>
        <v>475</v>
      </c>
      <c r="GU19" s="111">
        <f>((GU22*GV22)+(GU23*GV23)+(GU24*GV24)+(GU25*GV25)+(GU26*GV26)+(GU27*GV27)+(GU28*GV28)+(GU29*GV29))/GV19</f>
        <v>49215.272976680382</v>
      </c>
      <c r="GV19" s="105">
        <f>SUM(GV22:GV29)</f>
        <v>729</v>
      </c>
      <c r="GW19" s="111">
        <f>((GW22*GX22)+(GW23*GX23)+(GW24*GX24)+(GW25*GX25)+(GW26*GX26)+(GW27*GX27)+(GW28*GX28)+(GW29*GX29))/GX19</f>
        <v>50496.500680272111</v>
      </c>
      <c r="GX19" s="105">
        <f>SUM(GX22:GX29)</f>
        <v>735</v>
      </c>
      <c r="GY19" s="111">
        <f>((GY22*GZ22)+(GY23*GZ23)+(GY24*GZ24)+(GY25*GZ25)+(GY26*GZ26)+(GY27*GZ27)+(GY28*GZ28)+(GY29*GZ29))/GZ19</f>
        <v>51604.114658925981</v>
      </c>
      <c r="GZ19" s="103">
        <f>SUM(GZ22:GZ29)</f>
        <v>689</v>
      </c>
      <c r="HA19" s="111">
        <f>((HA22*HB22)+(HA23*HB23)+(HA24*HB24)+(HA25*HB25)+(HA26*HB26)+(HA27*HB27)+(HA28*HB28)+(HA29*HB29))/HB19</f>
        <v>54651.301749271137</v>
      </c>
      <c r="HB19" s="103">
        <f>SUM(HB22:HB29)</f>
        <v>686</v>
      </c>
      <c r="HC19" s="111">
        <f>((HC22*HD22)+(HC23*HD23)+(HC24*HD24)+(HC25*HD25)+(HC26*HD26)+(HC27*HD27)+(HC28*HD28)+(HC29*HD29))/HD19</f>
        <v>57333.928385416664</v>
      </c>
      <c r="HD19" s="103">
        <f>SUM(HD22:HD29)</f>
        <v>768</v>
      </c>
      <c r="HE19" s="111">
        <f>((HE22*HF22)+(HE23*HF23)+(HE24*HF24)+(HE25*HF25)+(HE26*HF26)+(HE27*HF27)+(HE28*HF28)+(HE29*HF29))/HF19</f>
        <v>59847.010989010989</v>
      </c>
      <c r="HF19" s="103">
        <f>SUM(HF22:HF29)</f>
        <v>728</v>
      </c>
      <c r="HG19" s="113">
        <f>((HG22*HH22)+(HG23*HH23)+(HG24*HH24)+(HG25*HH25)+(HG26*HH26)+(HG27*HH27)+(HG28*HH28)+(HG29*HH29))/HH19</f>
        <v>61196.730563002682</v>
      </c>
      <c r="HH19" s="103">
        <f>SUM(HH22:HH29)</f>
        <v>746</v>
      </c>
      <c r="HI19" s="113">
        <f>((HI22*HJ22)+(HI23*HJ23)+(HI24*HJ24)+(HI25*HJ25)+(HI26*HJ26)+(HI27*HJ27)+(HI28*HJ28)+(HI29*HJ29))/HJ19</f>
        <v>62015.436363636363</v>
      </c>
      <c r="HJ19" s="103">
        <f>SUM(HJ22:HJ29)</f>
        <v>605</v>
      </c>
      <c r="HK19" s="113">
        <f>((HK22*HL22)+(HK23*HL23)+(HK24*HL24)+(HK25*HL25)+(HK26*HL26)+(HK27*HL27)+(HK28*HL28)+(HK29*HL29))/HL19</f>
        <v>61932.147564469917</v>
      </c>
      <c r="HL19" s="103">
        <f>SUM(HL22:HL29)</f>
        <v>698</v>
      </c>
      <c r="HM19" s="171">
        <f>((HM22*HN22)+(HM23*HN23)+(HM24*HN24)+(HM25*HN25)+(HM26*HN26)+(HM27*HN27)+(HM28*HN28)+(HM29*HN29))/HN19</f>
        <v>37479.816666666666</v>
      </c>
      <c r="HN19" s="105">
        <f>SUM(HN22:HN29)</f>
        <v>540</v>
      </c>
      <c r="HO19" s="111">
        <f>((HO22*HP22)+(HO23*HP23)+(HO24*HP24)+(HO25*HP25)+(HO26*HP26)+(HO27*HP27)+(HO28*HP28)+(HO29*HP29))/HP19</f>
        <v>38259.860383944157</v>
      </c>
      <c r="HP19" s="105">
        <f>SUM(HP22:HP29)</f>
        <v>573</v>
      </c>
      <c r="HQ19" s="111">
        <f>((HQ22*HR22)+(HQ23*HR23)+(HQ24*HR24)+(HQ25*HR25)+(HQ26*HR26)+(HQ27*HR27)+(HQ28*HR28)+(HQ29*HR29))/HR19</f>
        <v>39639.521594684382</v>
      </c>
      <c r="HR19" s="105">
        <f>SUM(HR22:HR29)</f>
        <v>602</v>
      </c>
      <c r="HS19" s="111">
        <f>((HS22*HT22)+(HS23*HT23)+(HS24*HT24)+(HS25*HT25)+(HS26*HT26)+(HS27*HT27)+(HS28*HT28)+(HS29*HT29))/HT19</f>
        <v>42132.646596858642</v>
      </c>
      <c r="HT19" s="105">
        <f>SUM(HT22:HT29)</f>
        <v>764</v>
      </c>
      <c r="HU19" s="111">
        <f>((HU22*HV22)+(HU23*HV23)+(HU24*HV24)+(HU25*HV25)+(HU26*HV26)+(HU27*HV27)+(HU28*HV28)+(HU29*HV29))/HV19</f>
        <v>42785.558951965068</v>
      </c>
      <c r="HV19" s="105">
        <f>SUM(HV22:HV29)</f>
        <v>687</v>
      </c>
      <c r="HW19" s="111">
        <f>((HW22*HX22)+(HW23*HX23)+(HW24*HX24)+(HW25*HX25)+(HW26*HX26)+(HW27*HX27)+(HW28*HX28)+(HW29*HX29))/HX19</f>
        <v>44586.091324200912</v>
      </c>
      <c r="HX19" s="105">
        <f>SUM(HX22:HX29)</f>
        <v>657</v>
      </c>
      <c r="HY19" s="111">
        <f>((HY22*HZ22)+(HY23*HZ23)+(HY24*HZ24)+(HY25*HZ25)+(HY26*HZ26)+(HY27*HZ27)+(HY28*HZ28)+(HY29*HZ29))/HZ19</f>
        <v>45773.863406408098</v>
      </c>
      <c r="HZ19" s="105">
        <f>SUM(HZ22:HZ29)</f>
        <v>593</v>
      </c>
      <c r="IA19" s="111">
        <f>((IA22*IB22)+(IA23*IB23)+(IA24*IB24)+(IA25*IB25)+(IA26*IB26)+(IA27*IB27)+(IA28*IB28)+(IA29*IB29))/IB19</f>
        <v>47912.611584327089</v>
      </c>
      <c r="IB19" s="105">
        <f>SUM(IB22:IB29)</f>
        <v>587</v>
      </c>
      <c r="IC19" s="111">
        <f>((IC22*ID22)+(IC23*ID23)+(IC24*ID24)+(IC25*ID25)+(IC26*ID26)+(IC27*ID27)+(IC28*ID28)+(IC29*ID29))/ID19</f>
        <v>50937.454849498325</v>
      </c>
      <c r="ID19" s="105">
        <f>SUM(ID22:ID29)</f>
        <v>598</v>
      </c>
      <c r="IE19" s="111">
        <f>((IE22*IF22)+(IE23*IF23)+(IE24*IF24)+(IE25*IF25)+(IE26*IF26)+(IE27*IF27)+(IE28*IF28)+(IE29*IF29))/IF19</f>
        <v>50686.168316831681</v>
      </c>
      <c r="IF19" s="105">
        <f>SUM(IF22:IF29)</f>
        <v>505</v>
      </c>
      <c r="IG19" s="111">
        <f>((IG22*IH22)+(IG23*IH23)+(IG24*IH24)+(IG25*IH25)+(IG26*IH26)+(IG27*IH27)+(IG28*IH28)+(IG29*IH29))/IH19</f>
        <v>52544.661631419942</v>
      </c>
      <c r="IH19" s="105">
        <f>SUM(IH22:IH29)</f>
        <v>331</v>
      </c>
      <c r="II19" s="111">
        <f>((II22*IJ22)+(II23*IJ23)+(II24*IJ24)+(II25*IJ25)+(II26*IJ26)+(II27*IJ27)+(II28*IJ28)+(II29*IJ29))/IJ19</f>
        <v>52647.795871559632</v>
      </c>
      <c r="IJ19" s="105">
        <f>SUM(IJ22:IJ29)</f>
        <v>436</v>
      </c>
      <c r="IK19" s="111">
        <f>((IK22*IL22)+(IK23*IL23)+(IK24*IL24)+(IK25*IL25)+(IK26*IL26)+(IK27*IL27)+(IK28*IL28)+(IK29*IL29))/IL19</f>
        <v>55054.326226012796</v>
      </c>
      <c r="IL19" s="105">
        <f>SUM(IL22:IL29)</f>
        <v>469</v>
      </c>
      <c r="IM19" s="111">
        <f>((IM22*IN22)+(IM23*IN23)+(IM24*IN24)+(IM25*IN25)+(IM26*IN26)+(IM27*IN27)+(IM28*IN28)+(IM29*IN29))/IN19</f>
        <v>57269.122685185182</v>
      </c>
      <c r="IN19" s="103">
        <f>SUM(IN22:IN29)</f>
        <v>432</v>
      </c>
      <c r="IO19" s="113">
        <f>((IO22*IP22)+(IO23*IP23)+(IO24*IP24)+(IO25*IP25)+(IO26*IP26)+(IO27*IP27)+(IO28*IP28)+(IO29*IP29))/IP19</f>
        <v>57571.129277566542</v>
      </c>
      <c r="IP19" s="103">
        <f>SUM(IP22:IP29)</f>
        <v>263</v>
      </c>
      <c r="IQ19" s="113">
        <f>((IQ22*IR22)+(IQ23*IR23)+(IQ24*IR24)+(IQ25*IR25)+(IQ26*IR26)+(IQ27*IR27)+(IQ28*IR28)+(IQ29*IR29))/IR19</f>
        <v>58513.644808743171</v>
      </c>
      <c r="IR19" s="103">
        <f>SUM(IR22:IR29)</f>
        <v>366</v>
      </c>
      <c r="IS19" s="113">
        <f>((IS22*IT22)+(IS23*IT23)+(IS24*IT24)+(IS25*IT25)+(IS26*IT26)+(IS27*IT27)+(IS28*IT28)+(IS29*IT29))/IT19</f>
        <v>62690.333333333336</v>
      </c>
      <c r="IT19" s="103">
        <f>SUM(IT22:IT29)</f>
        <v>291</v>
      </c>
      <c r="IU19" s="113">
        <f>((IU22*IV22)+(IU23*IV23)+(IU24*IV24)+(IU25*IV25)+(IU26*IV26)+(IU27*IV27)+(IU28*IV28)+(IU29*IV29))/IV19</f>
        <v>60669.817629179328</v>
      </c>
      <c r="IV19" s="103">
        <f>SUM(IV22:IV29)</f>
        <v>329</v>
      </c>
      <c r="IW19" s="113">
        <f>((IW22*IX22)+(IW23*IX23)+(IW24*IX24)+(IW25*IX25)+(IW26*IX26)+(IW27*IX27)+(IW28*IX28)+(IW29*IX29))/IX19</f>
        <v>65178.134680134681</v>
      </c>
      <c r="IX19" s="103">
        <f>SUM(IX22:IX29)</f>
        <v>297</v>
      </c>
      <c r="IY19" s="113">
        <f>((IY22*IZ22)+(IY23*IZ23)+(IY24*IZ24)+(IY25*IZ25)+(IY26*IZ26)+(IY27*IZ27)+(IY28*IZ28)+(IY29*IZ29))/IZ19</f>
        <v>63669.621169916434</v>
      </c>
      <c r="IZ19" s="103">
        <f>SUM(IZ22:IZ29)</f>
        <v>359</v>
      </c>
      <c r="JA19" s="219"/>
      <c r="JB19" s="219"/>
    </row>
    <row r="20" spans="1:262" s="273" customFormat="1">
      <c r="A20" s="261">
        <v>17</v>
      </c>
      <c r="C20" s="120">
        <v>1</v>
      </c>
      <c r="D20" s="121" t="s">
        <v>41</v>
      </c>
      <c r="E20" s="121"/>
      <c r="F20" s="121"/>
      <c r="G20" s="122"/>
      <c r="H20" s="121"/>
      <c r="I20" s="122"/>
      <c r="J20" s="121"/>
      <c r="K20" s="127"/>
      <c r="L20" s="121"/>
      <c r="M20" s="127"/>
      <c r="N20" s="121"/>
      <c r="O20" s="127"/>
      <c r="P20" s="121"/>
      <c r="Q20" s="127"/>
      <c r="R20" s="121"/>
      <c r="S20" s="127"/>
      <c r="T20" s="121"/>
      <c r="U20" s="126">
        <v>49217</v>
      </c>
      <c r="V20" s="121">
        <v>418</v>
      </c>
      <c r="W20" s="122">
        <v>51286</v>
      </c>
      <c r="X20" s="121">
        <v>438</v>
      </c>
      <c r="Y20" s="122">
        <v>53242</v>
      </c>
      <c r="Z20" s="123">
        <v>423</v>
      </c>
      <c r="AA20" s="121">
        <v>54772</v>
      </c>
      <c r="AB20" s="121">
        <v>418</v>
      </c>
      <c r="AC20" s="124">
        <v>55937</v>
      </c>
      <c r="AD20" s="125">
        <v>405</v>
      </c>
      <c r="AE20" s="121">
        <v>59383</v>
      </c>
      <c r="AF20" s="123">
        <v>393</v>
      </c>
      <c r="AG20" s="121">
        <v>61574</v>
      </c>
      <c r="AH20" s="121">
        <v>381</v>
      </c>
      <c r="AI20" s="122">
        <v>64665</v>
      </c>
      <c r="AJ20" s="121">
        <v>418</v>
      </c>
      <c r="AK20" s="122">
        <v>66961</v>
      </c>
      <c r="AL20" s="121">
        <v>428</v>
      </c>
      <c r="AM20" s="122">
        <v>71173</v>
      </c>
      <c r="AN20" s="121">
        <v>399</v>
      </c>
      <c r="AO20" s="122"/>
      <c r="AP20" s="121"/>
      <c r="AQ20" s="122"/>
      <c r="AR20" s="121"/>
      <c r="AS20" s="15"/>
      <c r="AT20" s="24"/>
      <c r="AU20" s="15"/>
      <c r="AV20" s="28"/>
      <c r="AW20" s="32"/>
      <c r="AX20" s="28"/>
      <c r="AY20" s="32"/>
      <c r="AZ20" s="28"/>
      <c r="BA20" s="268"/>
      <c r="BB20" s="269"/>
      <c r="BC20" s="122"/>
      <c r="BD20" s="269"/>
      <c r="BE20" s="122"/>
      <c r="BF20" s="269"/>
      <c r="BG20" s="122"/>
      <c r="BH20" s="269"/>
      <c r="BI20" s="126">
        <v>52903</v>
      </c>
      <c r="BJ20" s="121">
        <v>14</v>
      </c>
      <c r="BK20" s="122">
        <v>42321</v>
      </c>
      <c r="BL20" s="121">
        <v>8</v>
      </c>
      <c r="BM20" s="127">
        <v>53414</v>
      </c>
      <c r="BN20" s="125">
        <v>18</v>
      </c>
      <c r="BO20" s="121">
        <v>56098</v>
      </c>
      <c r="BP20" s="121">
        <v>25</v>
      </c>
      <c r="BQ20" s="124">
        <v>59696</v>
      </c>
      <c r="BR20" s="121">
        <v>24</v>
      </c>
      <c r="BS20" s="128">
        <v>60588</v>
      </c>
      <c r="BT20" s="129">
        <v>25</v>
      </c>
      <c r="BU20" s="270">
        <v>58685</v>
      </c>
      <c r="BV20" s="271">
        <v>140</v>
      </c>
      <c r="BW20" s="272">
        <v>60753</v>
      </c>
      <c r="BX20" s="129">
        <v>151</v>
      </c>
      <c r="BY20" s="272">
        <v>51862</v>
      </c>
      <c r="BZ20" s="129">
        <v>8</v>
      </c>
      <c r="CA20" s="272">
        <v>54660</v>
      </c>
      <c r="CB20" s="129">
        <v>8</v>
      </c>
      <c r="CC20" s="272"/>
      <c r="CD20" s="129"/>
      <c r="CE20" s="272"/>
      <c r="CF20" s="129"/>
      <c r="CG20" s="15"/>
      <c r="CH20" s="24"/>
      <c r="CI20" s="15"/>
      <c r="CJ20" s="28"/>
      <c r="CK20" s="32"/>
      <c r="CL20" s="28"/>
      <c r="CM20" s="28"/>
      <c r="CN20" s="28"/>
      <c r="CO20" s="268"/>
      <c r="CP20" s="269"/>
      <c r="CQ20" s="122"/>
      <c r="CR20" s="269"/>
      <c r="CS20" s="122"/>
      <c r="CT20" s="269"/>
      <c r="CU20" s="122"/>
      <c r="CV20" s="269"/>
      <c r="CW20" s="126">
        <v>40546</v>
      </c>
      <c r="CX20" s="121">
        <v>57</v>
      </c>
      <c r="CY20" s="122">
        <v>40582</v>
      </c>
      <c r="CZ20" s="121">
        <v>127</v>
      </c>
      <c r="DA20" s="122">
        <v>40915</v>
      </c>
      <c r="DB20" s="123">
        <v>99</v>
      </c>
      <c r="DC20" s="121">
        <v>42656</v>
      </c>
      <c r="DD20" s="121">
        <v>141</v>
      </c>
      <c r="DE20" s="124">
        <v>45608</v>
      </c>
      <c r="DF20" s="125">
        <v>129</v>
      </c>
      <c r="DG20" s="130">
        <v>45428</v>
      </c>
      <c r="DH20" s="129">
        <v>132</v>
      </c>
      <c r="DI20" s="270">
        <v>45897</v>
      </c>
      <c r="DJ20" s="271">
        <v>149</v>
      </c>
      <c r="DK20" s="272">
        <v>48490</v>
      </c>
      <c r="DL20" s="129">
        <v>135</v>
      </c>
      <c r="DM20" s="272">
        <v>50082</v>
      </c>
      <c r="DN20" s="129">
        <v>147</v>
      </c>
      <c r="DO20" s="272">
        <v>52966</v>
      </c>
      <c r="DP20" s="129">
        <v>145</v>
      </c>
      <c r="DQ20" s="272"/>
      <c r="DR20" s="129"/>
      <c r="DS20" s="272"/>
      <c r="DT20" s="129"/>
      <c r="DU20" s="15"/>
      <c r="DV20" s="24"/>
      <c r="DW20" s="15"/>
      <c r="DX20" s="28"/>
      <c r="DY20" s="32"/>
      <c r="DZ20" s="28"/>
      <c r="EA20" s="32"/>
      <c r="EB20" s="28"/>
      <c r="EC20" s="268"/>
      <c r="ED20" s="269"/>
      <c r="EE20" s="122"/>
      <c r="EF20" s="269"/>
      <c r="EG20" s="122"/>
      <c r="EH20" s="269"/>
      <c r="EI20" s="122"/>
      <c r="EJ20" s="269"/>
      <c r="EK20" s="126">
        <v>37667</v>
      </c>
      <c r="EL20" s="121">
        <v>55</v>
      </c>
      <c r="EM20" s="122">
        <v>39867</v>
      </c>
      <c r="EN20" s="121">
        <v>59</v>
      </c>
      <c r="EO20" s="127">
        <v>41994</v>
      </c>
      <c r="EP20" s="125">
        <v>53</v>
      </c>
      <c r="EQ20" s="121">
        <v>42326</v>
      </c>
      <c r="ER20" s="121">
        <v>54</v>
      </c>
      <c r="ES20" s="124">
        <v>41539</v>
      </c>
      <c r="ET20" s="125">
        <v>81</v>
      </c>
      <c r="EU20" s="130">
        <v>42723</v>
      </c>
      <c r="EV20" s="129">
        <v>85</v>
      </c>
      <c r="EW20" s="270">
        <v>46866</v>
      </c>
      <c r="EX20" s="271">
        <v>102</v>
      </c>
      <c r="EY20" s="272">
        <v>46233</v>
      </c>
      <c r="EZ20" s="129">
        <v>86</v>
      </c>
      <c r="FA20" s="272">
        <v>50423</v>
      </c>
      <c r="FB20" s="129">
        <v>67</v>
      </c>
      <c r="FC20" s="272">
        <v>49959</v>
      </c>
      <c r="FD20" s="129">
        <v>77</v>
      </c>
      <c r="FE20" s="272"/>
      <c r="FF20" s="129"/>
      <c r="FG20" s="272"/>
      <c r="FH20" s="129"/>
      <c r="FI20" s="15"/>
      <c r="FJ20" s="28"/>
      <c r="FK20" s="15"/>
      <c r="FL20" s="28"/>
      <c r="FM20" s="32"/>
      <c r="FN20" s="28"/>
      <c r="FO20" s="15"/>
      <c r="FP20" s="28"/>
      <c r="FQ20" s="15"/>
      <c r="FR20" s="269"/>
      <c r="FS20" s="32"/>
      <c r="FT20" s="269"/>
      <c r="FU20" s="32"/>
      <c r="FV20" s="269"/>
      <c r="FW20" s="122"/>
      <c r="FX20" s="269"/>
      <c r="FY20" s="126">
        <v>38944</v>
      </c>
      <c r="FZ20" s="121">
        <v>18</v>
      </c>
      <c r="GA20" s="122">
        <v>40143</v>
      </c>
      <c r="GB20" s="121">
        <v>18</v>
      </c>
      <c r="GC20" s="127">
        <v>43388</v>
      </c>
      <c r="GD20" s="125">
        <v>24</v>
      </c>
      <c r="GE20" s="121">
        <v>41752</v>
      </c>
      <c r="GF20" s="121">
        <v>29</v>
      </c>
      <c r="GG20" s="124">
        <v>43676</v>
      </c>
      <c r="GH20" s="125">
        <v>20</v>
      </c>
      <c r="GI20" s="130">
        <v>45365</v>
      </c>
      <c r="GJ20" s="129">
        <v>32</v>
      </c>
      <c r="GK20" s="270">
        <v>46113</v>
      </c>
      <c r="GL20" s="271">
        <v>23</v>
      </c>
      <c r="GM20" s="272">
        <v>45294</v>
      </c>
      <c r="GN20" s="129">
        <v>26</v>
      </c>
      <c r="GO20" s="272">
        <v>48358</v>
      </c>
      <c r="GP20" s="129">
        <v>29</v>
      </c>
      <c r="GQ20" s="272">
        <v>47828</v>
      </c>
      <c r="GR20" s="129">
        <v>23</v>
      </c>
      <c r="GS20" s="272"/>
      <c r="GT20" s="129"/>
      <c r="GU20" s="272"/>
      <c r="GV20" s="129"/>
      <c r="GW20" s="15"/>
      <c r="GX20" s="24"/>
      <c r="GY20" s="15"/>
      <c r="GZ20" s="28"/>
      <c r="HA20" s="32"/>
      <c r="HB20" s="28"/>
      <c r="HC20" s="32"/>
      <c r="HD20" s="28"/>
      <c r="HE20" s="268"/>
      <c r="HF20" s="269"/>
      <c r="HG20" s="268"/>
      <c r="HH20" s="269"/>
      <c r="HI20" s="268"/>
      <c r="HJ20" s="269"/>
      <c r="HK20" s="122"/>
      <c r="HL20" s="269"/>
      <c r="HM20" s="174">
        <v>38465</v>
      </c>
      <c r="HN20" s="121">
        <v>10</v>
      </c>
      <c r="HO20" s="131">
        <v>36325</v>
      </c>
      <c r="HP20" s="121">
        <v>13</v>
      </c>
      <c r="HQ20" s="122">
        <v>37338</v>
      </c>
      <c r="HR20" s="123">
        <v>8</v>
      </c>
      <c r="HS20" s="121">
        <v>37904</v>
      </c>
      <c r="HT20" s="121">
        <v>7</v>
      </c>
      <c r="HU20" s="124">
        <v>41525</v>
      </c>
      <c r="HV20" s="125">
        <v>12</v>
      </c>
      <c r="HW20" s="130">
        <v>38100</v>
      </c>
      <c r="HX20" s="129">
        <v>2</v>
      </c>
      <c r="HY20" s="270">
        <v>39713</v>
      </c>
      <c r="HZ20" s="271">
        <v>8</v>
      </c>
      <c r="IA20" s="272">
        <v>47447</v>
      </c>
      <c r="IB20" s="271">
        <v>3</v>
      </c>
      <c r="IC20" s="272">
        <v>55896</v>
      </c>
      <c r="ID20" s="129">
        <v>11</v>
      </c>
      <c r="IE20" s="272">
        <v>43379</v>
      </c>
      <c r="IF20" s="129">
        <v>22</v>
      </c>
      <c r="IG20" s="272"/>
      <c r="IH20" s="129"/>
      <c r="II20" s="272"/>
      <c r="IJ20" s="129"/>
      <c r="IK20" s="15"/>
      <c r="IL20" s="24"/>
      <c r="IM20" s="15"/>
      <c r="IN20" s="28"/>
      <c r="IO20" s="15"/>
      <c r="IP20" s="28"/>
      <c r="IQ20" s="268"/>
      <c r="IR20" s="269"/>
      <c r="IS20" s="268"/>
      <c r="IT20" s="269"/>
      <c r="IU20" s="268"/>
      <c r="IV20" s="269"/>
      <c r="IW20" s="268"/>
      <c r="IX20" s="269"/>
      <c r="IY20" s="268"/>
      <c r="IZ20" s="269"/>
      <c r="JA20" s="219"/>
      <c r="JB20" s="219"/>
    </row>
    <row r="21" spans="1:262" s="273" customFormat="1">
      <c r="A21" s="219">
        <v>18</v>
      </c>
      <c r="C21" s="120">
        <v>2</v>
      </c>
      <c r="D21" s="120" t="s">
        <v>43</v>
      </c>
      <c r="E21" s="120"/>
      <c r="F21" s="120"/>
      <c r="G21" s="122"/>
      <c r="H21" s="120"/>
      <c r="I21" s="122"/>
      <c r="J21" s="120"/>
      <c r="K21" s="127"/>
      <c r="L21" s="120"/>
      <c r="M21" s="127"/>
      <c r="N21" s="120"/>
      <c r="O21" s="127"/>
      <c r="P21" s="120"/>
      <c r="Q21" s="127"/>
      <c r="R21" s="120"/>
      <c r="S21" s="127"/>
      <c r="T21" s="120"/>
      <c r="U21" s="126">
        <v>46401</v>
      </c>
      <c r="V21" s="120">
        <v>1569</v>
      </c>
      <c r="W21" s="122">
        <v>47581</v>
      </c>
      <c r="X21" s="120">
        <v>1423</v>
      </c>
      <c r="Y21" s="122">
        <v>48578</v>
      </c>
      <c r="Z21" s="123">
        <v>1470</v>
      </c>
      <c r="AA21" s="121">
        <v>50294</v>
      </c>
      <c r="AB21" s="120">
        <v>1518</v>
      </c>
      <c r="AC21" s="131">
        <v>52127</v>
      </c>
      <c r="AD21" s="132">
        <v>1110</v>
      </c>
      <c r="AE21" s="133">
        <v>54066</v>
      </c>
      <c r="AF21" s="134">
        <v>1380</v>
      </c>
      <c r="AG21" s="135">
        <v>56046</v>
      </c>
      <c r="AH21" s="135">
        <v>1368</v>
      </c>
      <c r="AI21" s="131">
        <v>60742</v>
      </c>
      <c r="AJ21" s="135">
        <v>1350</v>
      </c>
      <c r="AK21" s="131">
        <v>62258</v>
      </c>
      <c r="AL21" s="135">
        <v>1304</v>
      </c>
      <c r="AM21" s="131">
        <v>64298</v>
      </c>
      <c r="AN21" s="135">
        <v>1311</v>
      </c>
      <c r="AO21" s="131"/>
      <c r="AP21" s="135"/>
      <c r="AQ21" s="131"/>
      <c r="AR21" s="135"/>
      <c r="AS21" s="16"/>
      <c r="AT21" s="23"/>
      <c r="AU21" s="16"/>
      <c r="AV21" s="42"/>
      <c r="AW21" s="181"/>
      <c r="AX21" s="42"/>
      <c r="AY21" s="181"/>
      <c r="AZ21" s="42"/>
      <c r="BA21" s="268"/>
      <c r="BB21" s="269"/>
      <c r="BC21" s="122"/>
      <c r="BD21" s="269"/>
      <c r="BE21" s="122"/>
      <c r="BF21" s="269"/>
      <c r="BG21" s="122"/>
      <c r="BH21" s="269"/>
      <c r="BI21" s="126">
        <v>48242</v>
      </c>
      <c r="BJ21" s="120">
        <v>67</v>
      </c>
      <c r="BK21" s="136"/>
      <c r="BL21" s="137"/>
      <c r="BM21" s="138"/>
      <c r="BN21" s="139"/>
      <c r="BO21" s="140"/>
      <c r="BP21" s="137"/>
      <c r="BQ21" s="131"/>
      <c r="BR21" s="133"/>
      <c r="BS21" s="138"/>
      <c r="BT21" s="141"/>
      <c r="BU21" s="270"/>
      <c r="BV21" s="271"/>
      <c r="BW21" s="272"/>
      <c r="BX21" s="129"/>
      <c r="BY21" s="272"/>
      <c r="BZ21" s="129"/>
      <c r="CA21" s="272"/>
      <c r="CB21" s="129"/>
      <c r="CC21" s="272"/>
      <c r="CD21" s="129"/>
      <c r="CE21" s="272"/>
      <c r="CF21" s="129"/>
      <c r="CG21" s="16"/>
      <c r="CH21" s="23"/>
      <c r="CI21" s="16"/>
      <c r="CJ21" s="42"/>
      <c r="CK21" s="181"/>
      <c r="CL21" s="42"/>
      <c r="CM21" s="42"/>
      <c r="CN21" s="42"/>
      <c r="CO21" s="268"/>
      <c r="CP21" s="269"/>
      <c r="CQ21" s="122"/>
      <c r="CR21" s="269"/>
      <c r="CS21" s="122"/>
      <c r="CT21" s="269"/>
      <c r="CU21" s="122"/>
      <c r="CV21" s="269"/>
      <c r="CW21" s="126"/>
      <c r="CX21" s="120"/>
      <c r="CY21" s="136"/>
      <c r="CZ21" s="137"/>
      <c r="DA21" s="136"/>
      <c r="DB21" s="141"/>
      <c r="DC21" s="140"/>
      <c r="DD21" s="137"/>
      <c r="DE21" s="136"/>
      <c r="DF21" s="139"/>
      <c r="DG21" s="130"/>
      <c r="DH21" s="129"/>
      <c r="DI21" s="270"/>
      <c r="DJ21" s="271"/>
      <c r="DK21" s="272"/>
      <c r="DL21" s="129"/>
      <c r="DM21" s="272"/>
      <c r="DN21" s="129"/>
      <c r="DO21" s="272"/>
      <c r="DP21" s="129"/>
      <c r="DQ21" s="272"/>
      <c r="DR21" s="129"/>
      <c r="DS21" s="272"/>
      <c r="DT21" s="129"/>
      <c r="DU21" s="16"/>
      <c r="DV21" s="23"/>
      <c r="DW21" s="16"/>
      <c r="DX21" s="42"/>
      <c r="DY21" s="181"/>
      <c r="DZ21" s="42"/>
      <c r="EA21" s="181"/>
      <c r="EB21" s="42"/>
      <c r="EC21" s="268"/>
      <c r="ED21" s="269"/>
      <c r="EE21" s="122"/>
      <c r="EF21" s="269"/>
      <c r="EG21" s="122"/>
      <c r="EH21" s="269"/>
      <c r="EI21" s="122"/>
      <c r="EJ21" s="269"/>
      <c r="EK21" s="142"/>
      <c r="EL21" s="137"/>
      <c r="EM21" s="136"/>
      <c r="EN21" s="137"/>
      <c r="EO21" s="138"/>
      <c r="EP21" s="139"/>
      <c r="EQ21" s="140"/>
      <c r="ER21" s="137"/>
      <c r="ES21" s="136"/>
      <c r="ET21" s="139"/>
      <c r="EU21" s="130"/>
      <c r="EV21" s="129"/>
      <c r="EW21" s="270"/>
      <c r="EX21" s="271"/>
      <c r="EY21" s="272"/>
      <c r="EZ21" s="129"/>
      <c r="FA21" s="272"/>
      <c r="FB21" s="129"/>
      <c r="FC21" s="272"/>
      <c r="FD21" s="129"/>
      <c r="FE21" s="272"/>
      <c r="FF21" s="129"/>
      <c r="FG21" s="272"/>
      <c r="FH21" s="129"/>
      <c r="FI21" s="16"/>
      <c r="FJ21" s="42"/>
      <c r="FK21" s="16"/>
      <c r="FL21" s="42"/>
      <c r="FM21" s="181"/>
      <c r="FN21" s="42"/>
      <c r="FO21" s="16"/>
      <c r="FP21" s="42"/>
      <c r="FQ21" s="16"/>
      <c r="FR21" s="269"/>
      <c r="FS21" s="181"/>
      <c r="FT21" s="269"/>
      <c r="FU21" s="181"/>
      <c r="FV21" s="269"/>
      <c r="FW21" s="122"/>
      <c r="FX21" s="269"/>
      <c r="FY21" s="126"/>
      <c r="FZ21" s="120"/>
      <c r="GA21" s="136"/>
      <c r="GB21" s="137"/>
      <c r="GC21" s="138"/>
      <c r="GD21" s="139"/>
      <c r="GE21" s="140"/>
      <c r="GF21" s="137"/>
      <c r="GG21" s="136"/>
      <c r="GH21" s="139"/>
      <c r="GI21" s="130"/>
      <c r="GJ21" s="129"/>
      <c r="GK21" s="270"/>
      <c r="GL21" s="271"/>
      <c r="GM21" s="272"/>
      <c r="GN21" s="129"/>
      <c r="GO21" s="272"/>
      <c r="GP21" s="129"/>
      <c r="GQ21" s="272"/>
      <c r="GR21" s="129"/>
      <c r="GS21" s="272"/>
      <c r="GT21" s="129"/>
      <c r="GU21" s="272"/>
      <c r="GV21" s="129"/>
      <c r="GW21" s="16"/>
      <c r="GX21" s="23"/>
      <c r="GY21" s="16"/>
      <c r="GZ21" s="42"/>
      <c r="HA21" s="181"/>
      <c r="HB21" s="42"/>
      <c r="HC21" s="181"/>
      <c r="HD21" s="42"/>
      <c r="HE21" s="268"/>
      <c r="HF21" s="269"/>
      <c r="HG21" s="268"/>
      <c r="HH21" s="269"/>
      <c r="HI21" s="268"/>
      <c r="HJ21" s="269"/>
      <c r="HK21" s="122"/>
      <c r="HL21" s="269"/>
      <c r="HM21" s="175"/>
      <c r="HN21" s="137"/>
      <c r="HO21" s="136"/>
      <c r="HP21" s="137"/>
      <c r="HQ21" s="136"/>
      <c r="HR21" s="141"/>
      <c r="HS21" s="140"/>
      <c r="HT21" s="137"/>
      <c r="HU21" s="136"/>
      <c r="HV21" s="139"/>
      <c r="HW21" s="130"/>
      <c r="HX21" s="129"/>
      <c r="HY21" s="270"/>
      <c r="HZ21" s="271"/>
      <c r="IA21" s="272"/>
      <c r="IB21" s="271"/>
      <c r="IC21" s="272"/>
      <c r="ID21" s="129"/>
      <c r="IE21" s="272"/>
      <c r="IF21" s="129"/>
      <c r="IG21" s="272"/>
      <c r="IH21" s="129"/>
      <c r="II21" s="272"/>
      <c r="IJ21" s="129"/>
      <c r="IK21" s="16"/>
      <c r="IL21" s="23"/>
      <c r="IM21" s="16"/>
      <c r="IN21" s="42"/>
      <c r="IO21" s="16"/>
      <c r="IP21" s="42"/>
      <c r="IQ21" s="268"/>
      <c r="IR21" s="269"/>
      <c r="IS21" s="268"/>
      <c r="IT21" s="269"/>
      <c r="IU21" s="268"/>
      <c r="IV21" s="269"/>
      <c r="IW21" s="268"/>
      <c r="IX21" s="269"/>
      <c r="IY21" s="268"/>
      <c r="IZ21" s="269"/>
      <c r="JA21" s="47"/>
      <c r="JB21" s="47"/>
    </row>
    <row r="22" spans="1:262" s="276" customFormat="1">
      <c r="A22" s="261">
        <v>19</v>
      </c>
      <c r="B22" s="276">
        <v>12</v>
      </c>
      <c r="C22" s="117" t="s">
        <v>94</v>
      </c>
      <c r="D22" s="117" t="s">
        <v>121</v>
      </c>
      <c r="E22" s="117">
        <v>76556.72570390554</v>
      </c>
      <c r="F22" s="117">
        <v>1101</v>
      </c>
      <c r="G22" s="118">
        <v>75878.042923433881</v>
      </c>
      <c r="H22" s="117">
        <v>862</v>
      </c>
      <c r="I22" s="118">
        <v>75975.538</v>
      </c>
      <c r="J22" s="117">
        <v>1000</v>
      </c>
      <c r="K22" s="191"/>
      <c r="L22" s="117"/>
      <c r="M22" s="191"/>
      <c r="N22" s="117"/>
      <c r="O22" s="191">
        <v>80092.454225352107</v>
      </c>
      <c r="P22" s="117">
        <v>1136</v>
      </c>
      <c r="Q22" s="191"/>
      <c r="R22" s="117"/>
      <c r="S22" s="191">
        <v>83443.336812144218</v>
      </c>
      <c r="T22" s="117">
        <v>1054</v>
      </c>
      <c r="U22" s="189">
        <f>((U20*V20)+(U21*V21))/V22</f>
        <v>46993.394564670358</v>
      </c>
      <c r="V22" s="117">
        <f>+V21+V20</f>
        <v>1987</v>
      </c>
      <c r="W22" s="118">
        <f>((W20*X20)+(W21*X21))/X22</f>
        <v>48452.998925308973</v>
      </c>
      <c r="X22" s="117">
        <f>+X21+X20</f>
        <v>1861</v>
      </c>
      <c r="Y22" s="118">
        <f>((Y20*Z20)+(Y21*Z21))/Z22</f>
        <v>49620.193343898572</v>
      </c>
      <c r="Z22" s="117">
        <f>+Z21+Z20</f>
        <v>1893</v>
      </c>
      <c r="AA22" s="118">
        <f>((AA20*AB20)+(AA21*AB21))/AB22</f>
        <v>51260.840909090912</v>
      </c>
      <c r="AB22" s="117">
        <f>+AB21+AB20</f>
        <v>1936</v>
      </c>
      <c r="AC22" s="118">
        <f>((AC20*AD20)+(AC21*AD21))/AD22</f>
        <v>53145.514851485146</v>
      </c>
      <c r="AD22" s="117">
        <f>+AD21+AD20</f>
        <v>1515</v>
      </c>
      <c r="AE22" s="118">
        <f>((AE20*AF20)+(AE21*AF21))/AF22</f>
        <v>55244.556683587143</v>
      </c>
      <c r="AF22" s="117">
        <f>+AF21+AF20</f>
        <v>1773</v>
      </c>
      <c r="AG22" s="118">
        <f>((AG20*AH20)+(AG21*AH21))/AH22</f>
        <v>57250.212692967412</v>
      </c>
      <c r="AH22" s="117">
        <f>+AH21+AH20</f>
        <v>1749</v>
      </c>
      <c r="AI22" s="118">
        <f>((AI20*AJ20)+(AI21*AJ21))/AJ22</f>
        <v>61669.49660633484</v>
      </c>
      <c r="AJ22" s="117">
        <f>+AJ21+AJ20</f>
        <v>1768</v>
      </c>
      <c r="AK22" s="118">
        <f>((AK20*AL20)+(AK21*AL21))/AL22</f>
        <v>63420.173210161665</v>
      </c>
      <c r="AL22" s="117">
        <f>+AL21+AL20</f>
        <v>1732</v>
      </c>
      <c r="AM22" s="118">
        <f>((AM20*AN20)+(AM21*AN21))/AN22</f>
        <v>65902.166666666672</v>
      </c>
      <c r="AN22" s="117">
        <f>+AN21+AN20</f>
        <v>1710</v>
      </c>
      <c r="AO22" s="118">
        <v>69953.760563380289</v>
      </c>
      <c r="AP22" s="117">
        <v>568</v>
      </c>
      <c r="AQ22" s="118">
        <v>70111.379385964916</v>
      </c>
      <c r="AR22" s="117">
        <v>912</v>
      </c>
      <c r="AS22" s="118">
        <v>71489.735824742267</v>
      </c>
      <c r="AT22" s="169">
        <v>776</v>
      </c>
      <c r="AU22" s="118">
        <v>74836.728586171317</v>
      </c>
      <c r="AV22" s="156">
        <v>969</v>
      </c>
      <c r="AW22" s="191">
        <v>79112.006006006006</v>
      </c>
      <c r="AX22" s="156">
        <v>666</v>
      </c>
      <c r="AY22" s="191">
        <v>82117.172619047618</v>
      </c>
      <c r="AZ22" s="156">
        <v>672</v>
      </c>
      <c r="BA22" s="274">
        <v>82267.889165628891</v>
      </c>
      <c r="BB22" s="275">
        <v>803</v>
      </c>
      <c r="BC22" s="118">
        <v>84187.708988764047</v>
      </c>
      <c r="BD22" s="275">
        <v>890</v>
      </c>
      <c r="BE22" s="118">
        <v>83001.631498470946</v>
      </c>
      <c r="BF22" s="275">
        <v>654</v>
      </c>
      <c r="BG22" s="118">
        <v>82655.554870530206</v>
      </c>
      <c r="BH22" s="275">
        <v>811</v>
      </c>
      <c r="BI22" s="189">
        <f>((BI20*BJ20)+(BI21*BJ21))/BJ22</f>
        <v>49047.604938271608</v>
      </c>
      <c r="BJ22" s="117">
        <f>+BJ21+BJ20</f>
        <v>81</v>
      </c>
      <c r="BK22" s="118">
        <f>((BK20*BL20)+(BK21*BL21))/BL22</f>
        <v>42321</v>
      </c>
      <c r="BL22" s="117">
        <f>+BL21+BL20</f>
        <v>8</v>
      </c>
      <c r="BM22" s="118">
        <f>((BM20*BN20)+(BM21*BN21))/BN22</f>
        <v>53414</v>
      </c>
      <c r="BN22" s="117">
        <f>+BN21+BN20</f>
        <v>18</v>
      </c>
      <c r="BO22" s="118">
        <f>((BO20*BP20)+(BO21*BP21))/BP22</f>
        <v>56098</v>
      </c>
      <c r="BP22" s="117">
        <f>+BP21+BP20</f>
        <v>25</v>
      </c>
      <c r="BQ22" s="118">
        <f>((BQ20*BR20)+(BQ21*BR21))/BR22</f>
        <v>59696</v>
      </c>
      <c r="BR22" s="117">
        <f>+BR21+BR20</f>
        <v>24</v>
      </c>
      <c r="BS22" s="118">
        <f>((BS20*BT20)+(BS21*BT21))/BT22</f>
        <v>60588</v>
      </c>
      <c r="BT22" s="117">
        <f>+BT21+BT20</f>
        <v>25</v>
      </c>
      <c r="BU22" s="118">
        <f>((BU20*BV20)+(BU21*BV21))/BV22</f>
        <v>58685</v>
      </c>
      <c r="BV22" s="117">
        <f>+BV21+BV20</f>
        <v>140</v>
      </c>
      <c r="BW22" s="118">
        <f>((BW20*BX20)+(BW21*BX21))/BX22</f>
        <v>60753</v>
      </c>
      <c r="BX22" s="117">
        <f>+BX21+BX20</f>
        <v>151</v>
      </c>
      <c r="BY22" s="118">
        <f>((BY20*BZ20)+(BY21*BZ21))/BZ22</f>
        <v>51862</v>
      </c>
      <c r="BZ22" s="117">
        <f>+BZ21+BZ20</f>
        <v>8</v>
      </c>
      <c r="CA22" s="118">
        <f>((CA20*CB20)+(CA21*CB21))/CB22</f>
        <v>54660</v>
      </c>
      <c r="CB22" s="117">
        <f>+CB21+CB20</f>
        <v>8</v>
      </c>
      <c r="CC22" s="118"/>
      <c r="CD22" s="117"/>
      <c r="CE22" s="118"/>
      <c r="CF22" s="117"/>
      <c r="CG22" s="118"/>
      <c r="CH22" s="169"/>
      <c r="CI22" s="118"/>
      <c r="CJ22" s="156"/>
      <c r="CK22" s="191"/>
      <c r="CL22" s="156"/>
      <c r="CM22" s="156"/>
      <c r="CN22" s="156"/>
      <c r="CO22" s="274"/>
      <c r="CP22" s="275"/>
      <c r="CQ22" s="118"/>
      <c r="CR22" s="275"/>
      <c r="CS22" s="118">
        <v>0</v>
      </c>
      <c r="CT22" s="275">
        <v>0</v>
      </c>
      <c r="CU22" s="118">
        <v>0</v>
      </c>
      <c r="CV22" s="275">
        <v>0</v>
      </c>
      <c r="CW22" s="189">
        <f>((CW20*CX20)+(CW21*CX21))/CX22</f>
        <v>40546</v>
      </c>
      <c r="CX22" s="117">
        <f>+CX21+CX20</f>
        <v>57</v>
      </c>
      <c r="CY22" s="118">
        <f>((CY20*CZ20)+(CY21*CZ21))/CZ22</f>
        <v>40582</v>
      </c>
      <c r="CZ22" s="117">
        <f>+CZ21+CZ20</f>
        <v>127</v>
      </c>
      <c r="DA22" s="118">
        <f>((DA20*DB20)+(DA21*DB21))/DB22</f>
        <v>40915</v>
      </c>
      <c r="DB22" s="117">
        <f>+DB21+DB20</f>
        <v>99</v>
      </c>
      <c r="DC22" s="118">
        <f>((DC20*DD20)+(DC21*DD21))/DD22</f>
        <v>42656</v>
      </c>
      <c r="DD22" s="117">
        <f>+DD21+DD20</f>
        <v>141</v>
      </c>
      <c r="DE22" s="118">
        <f>((DE20*DF20)+(DE21*DF21))/DF22</f>
        <v>45608</v>
      </c>
      <c r="DF22" s="117">
        <f>+DF21+DF20</f>
        <v>129</v>
      </c>
      <c r="DG22" s="118">
        <f>((DG20*DH20)+(DG21*DH21))/DH22</f>
        <v>45428</v>
      </c>
      <c r="DH22" s="117">
        <f>+DH21+DH20</f>
        <v>132</v>
      </c>
      <c r="DI22" s="118">
        <f>((DI20*DJ20)+(DI21*DJ21))/DJ22</f>
        <v>45897</v>
      </c>
      <c r="DJ22" s="117">
        <f>+DJ21+DJ20</f>
        <v>149</v>
      </c>
      <c r="DK22" s="118">
        <f>((DK20*DL20)+(DK21*DL21))/DL22</f>
        <v>48490</v>
      </c>
      <c r="DL22" s="117">
        <f>+DL21+DL20</f>
        <v>135</v>
      </c>
      <c r="DM22" s="118">
        <f>((DM20*DN20)+(DM21*DN21))/DN22</f>
        <v>50082</v>
      </c>
      <c r="DN22" s="117">
        <f>+DN21+DN20</f>
        <v>147</v>
      </c>
      <c r="DO22" s="118">
        <f>((DO20*DP20)+(DO21*DP21))/DP22</f>
        <v>52966</v>
      </c>
      <c r="DP22" s="117">
        <f>+DP21+DP20</f>
        <v>145</v>
      </c>
      <c r="DQ22" s="118">
        <v>54580.960227272728</v>
      </c>
      <c r="DR22" s="117">
        <v>176</v>
      </c>
      <c r="DS22" s="118">
        <v>55195.319018404909</v>
      </c>
      <c r="DT22" s="117">
        <v>163</v>
      </c>
      <c r="DU22" s="118">
        <v>56864.532258064515</v>
      </c>
      <c r="DV22" s="169">
        <v>186</v>
      </c>
      <c r="DW22" s="118">
        <v>58595.129411764705</v>
      </c>
      <c r="DX22" s="156">
        <v>170</v>
      </c>
      <c r="DY22" s="191">
        <v>60829.868020304566</v>
      </c>
      <c r="DZ22" s="156">
        <v>197</v>
      </c>
      <c r="EA22" s="191">
        <v>62696.432432432433</v>
      </c>
      <c r="EB22" s="156">
        <v>185</v>
      </c>
      <c r="EC22" s="274">
        <v>63725.691823899368</v>
      </c>
      <c r="ED22" s="275">
        <v>159</v>
      </c>
      <c r="EE22" s="118">
        <v>66838.532786885247</v>
      </c>
      <c r="EF22" s="275">
        <v>122</v>
      </c>
      <c r="EG22" s="118">
        <v>69323.782258064515</v>
      </c>
      <c r="EH22" s="275">
        <v>124</v>
      </c>
      <c r="EI22" s="118">
        <v>64188.625</v>
      </c>
      <c r="EJ22" s="275">
        <v>128</v>
      </c>
      <c r="EK22" s="173">
        <f>((EK20*EL20)+(EK21*EL21))/EL22</f>
        <v>37667</v>
      </c>
      <c r="EL22" s="117">
        <f>+EL21+EL20</f>
        <v>55</v>
      </c>
      <c r="EM22" s="118">
        <f>((EM20*EN20)+(EM21*EN21))/EN22</f>
        <v>39867</v>
      </c>
      <c r="EN22" s="117">
        <f>+EN21+EN20</f>
        <v>59</v>
      </c>
      <c r="EO22" s="118">
        <f>((EO20*EP20)+(EO21*EP21))/EP22</f>
        <v>41994</v>
      </c>
      <c r="EP22" s="117">
        <f>+EP21+EP20</f>
        <v>53</v>
      </c>
      <c r="EQ22" s="118">
        <f>((EQ20*ER20)+(EQ21*ER21))/ER22</f>
        <v>42326</v>
      </c>
      <c r="ER22" s="117">
        <f>+ER21+ER20</f>
        <v>54</v>
      </c>
      <c r="ES22" s="118">
        <f>((ES20*ET20)+(ES21*ET21))/ET22</f>
        <v>41539</v>
      </c>
      <c r="ET22" s="117">
        <f>+ET21+ET20</f>
        <v>81</v>
      </c>
      <c r="EU22" s="118">
        <f>((EU20*EV20)+(EU21*EV21))/EV22</f>
        <v>42723</v>
      </c>
      <c r="EV22" s="117">
        <f>+EV21+EV20</f>
        <v>85</v>
      </c>
      <c r="EW22" s="118">
        <f>((EW20*EX20)+(EW21*EX21))/EX22</f>
        <v>46866</v>
      </c>
      <c r="EX22" s="117">
        <f>+EX21+EX20</f>
        <v>102</v>
      </c>
      <c r="EY22" s="118">
        <f>((EY20*EZ20)+(EY21*EZ21))/EZ22</f>
        <v>46233</v>
      </c>
      <c r="EZ22" s="117">
        <f>+EZ21+EZ20</f>
        <v>86</v>
      </c>
      <c r="FA22" s="118">
        <f>((FA20*FB20)+(FA21*FB21))/FB22</f>
        <v>50423</v>
      </c>
      <c r="FB22" s="117">
        <f>+FB21+FB20</f>
        <v>67</v>
      </c>
      <c r="FC22" s="118">
        <f>((FC20*FD20)+(FC21*FD21))/FD22</f>
        <v>49959</v>
      </c>
      <c r="FD22" s="117">
        <f>+FD21+FD20</f>
        <v>77</v>
      </c>
      <c r="FE22" s="118">
        <v>58506.452380952382</v>
      </c>
      <c r="FF22" s="117">
        <v>42</v>
      </c>
      <c r="FG22" s="118">
        <v>60269.314285714288</v>
      </c>
      <c r="FH22" s="117">
        <v>35</v>
      </c>
      <c r="FI22" s="118">
        <v>62414</v>
      </c>
      <c r="FJ22" s="156">
        <v>43</v>
      </c>
      <c r="FK22" s="118">
        <v>63390.692307692305</v>
      </c>
      <c r="FL22" s="156">
        <v>39</v>
      </c>
      <c r="FM22" s="191"/>
      <c r="FN22" s="156"/>
      <c r="FO22" s="118">
        <v>65856.709677419349</v>
      </c>
      <c r="FP22" s="156">
        <v>62</v>
      </c>
      <c r="FQ22" s="118">
        <v>64461.4</v>
      </c>
      <c r="FR22" s="275">
        <v>30</v>
      </c>
      <c r="FS22" s="191">
        <v>67170</v>
      </c>
      <c r="FT22" s="275">
        <v>51</v>
      </c>
      <c r="FU22" s="191">
        <v>0</v>
      </c>
      <c r="FV22" s="275">
        <v>0</v>
      </c>
      <c r="FW22" s="118">
        <v>75429</v>
      </c>
      <c r="FX22" s="275">
        <v>15</v>
      </c>
      <c r="FY22" s="189">
        <f>((FY20*FZ20)+(FY21*FZ21))/FZ22</f>
        <v>38944</v>
      </c>
      <c r="FZ22" s="117">
        <f>+FZ21+FZ20</f>
        <v>18</v>
      </c>
      <c r="GA22" s="118">
        <f>((GA20*GB20)+(GA21*GB21))/GB22</f>
        <v>40143</v>
      </c>
      <c r="GB22" s="117">
        <f>+GB21+GB20</f>
        <v>18</v>
      </c>
      <c r="GC22" s="118">
        <f>((GC20*GD20)+(GC21*GD21))/GD22</f>
        <v>43388</v>
      </c>
      <c r="GD22" s="117">
        <f>+GD21+GD20</f>
        <v>24</v>
      </c>
      <c r="GE22" s="118">
        <f>((GE20*GF20)+(GE21*GF21))/GF22</f>
        <v>41752</v>
      </c>
      <c r="GF22" s="117">
        <f>+GF21+GF20</f>
        <v>29</v>
      </c>
      <c r="GG22" s="118">
        <f>((GG20*GH20)+(GG21*GH21))/GH22</f>
        <v>43676</v>
      </c>
      <c r="GH22" s="117">
        <f>+GH21+GH20</f>
        <v>20</v>
      </c>
      <c r="GI22" s="118">
        <f>((GI20*GJ20)+(GI21*GJ21))/GJ22</f>
        <v>45365</v>
      </c>
      <c r="GJ22" s="117">
        <f>+GJ21+GJ20</f>
        <v>32</v>
      </c>
      <c r="GK22" s="118">
        <f>((GK20*GL20)+(GK21*GL21))/GL22</f>
        <v>46113</v>
      </c>
      <c r="GL22" s="117">
        <f>+GL21+GL20</f>
        <v>23</v>
      </c>
      <c r="GM22" s="118">
        <f>((GM20*GN20)+(GM21*GN21))/GN22</f>
        <v>45294</v>
      </c>
      <c r="GN22" s="117">
        <f>+GN21+GN20</f>
        <v>26</v>
      </c>
      <c r="GO22" s="118">
        <f>((GO20*GP20)+(GO21*GP21))/GP22</f>
        <v>48358</v>
      </c>
      <c r="GP22" s="117">
        <f>+GP21+GP20</f>
        <v>29</v>
      </c>
      <c r="GQ22" s="118">
        <f>((GQ20*GR20)+(GQ21*GR21))/GR22</f>
        <v>47828</v>
      </c>
      <c r="GR22" s="117">
        <f>+GR21+GR20</f>
        <v>23</v>
      </c>
      <c r="GS22" s="118">
        <v>59464</v>
      </c>
      <c r="GT22" s="117">
        <v>7</v>
      </c>
      <c r="GU22" s="118">
        <v>52233.666666666664</v>
      </c>
      <c r="GV22" s="117">
        <v>15</v>
      </c>
      <c r="GW22" s="118">
        <v>55726.76470588235</v>
      </c>
      <c r="GX22" s="169">
        <v>17</v>
      </c>
      <c r="GY22" s="118"/>
      <c r="GZ22" s="156"/>
      <c r="HA22" s="191"/>
      <c r="HB22" s="156"/>
      <c r="HC22" s="191"/>
      <c r="HD22" s="156"/>
      <c r="HE22" s="274"/>
      <c r="HF22" s="275"/>
      <c r="HG22" s="274"/>
      <c r="HH22" s="275"/>
      <c r="HI22" s="274">
        <v>0</v>
      </c>
      <c r="HJ22" s="275">
        <v>0</v>
      </c>
      <c r="HK22" s="118">
        <v>0</v>
      </c>
      <c r="HL22" s="275">
        <v>0</v>
      </c>
      <c r="HM22" s="173">
        <f>((HM20*HN20)+(HM21*HN21))/HN22</f>
        <v>38465</v>
      </c>
      <c r="HN22" s="117">
        <f>+HN21+HN20</f>
        <v>10</v>
      </c>
      <c r="HO22" s="118">
        <f>((HO20*HP20)+(HO21*HP21))/HP22</f>
        <v>36325</v>
      </c>
      <c r="HP22" s="117">
        <f>+HP21+HP20</f>
        <v>13</v>
      </c>
      <c r="HQ22" s="118">
        <f>((HQ20*HR20)+(HQ21*HR21))/HR22</f>
        <v>37338</v>
      </c>
      <c r="HR22" s="117">
        <f>+HR21+HR20</f>
        <v>8</v>
      </c>
      <c r="HS22" s="118">
        <f>((HS20*HT20)+(HS21*HT21))/HT22</f>
        <v>37904</v>
      </c>
      <c r="HT22" s="117">
        <f>+HT21+HT20</f>
        <v>7</v>
      </c>
      <c r="HU22" s="118">
        <f>((HU20*HV20)+(HU21*HV21))/HV22</f>
        <v>41525</v>
      </c>
      <c r="HV22" s="117">
        <f>+HV21+HV20</f>
        <v>12</v>
      </c>
      <c r="HW22" s="118">
        <f>((HW20*HX20)+(HW21*HX21))/HX22</f>
        <v>38100</v>
      </c>
      <c r="HX22" s="117">
        <f>+HX21+HX20</f>
        <v>2</v>
      </c>
      <c r="HY22" s="118">
        <f>((HY20*HZ20)+(HY21*HZ21))/HZ22</f>
        <v>39713</v>
      </c>
      <c r="HZ22" s="117">
        <f>+HZ21+HZ20</f>
        <v>8</v>
      </c>
      <c r="IA22" s="118">
        <f>((IA20*IB20)+(IA21*IB21))/IB22</f>
        <v>47447</v>
      </c>
      <c r="IB22" s="117">
        <f>+IB21+IB20</f>
        <v>3</v>
      </c>
      <c r="IC22" s="118">
        <f>((IC20*ID20)+(IC21*ID21))/ID22</f>
        <v>55896</v>
      </c>
      <c r="ID22" s="117">
        <f>+ID21+ID20</f>
        <v>11</v>
      </c>
      <c r="IE22" s="118">
        <f>((IE20*IF20)+(IE21*IF21))/IF22</f>
        <v>43379</v>
      </c>
      <c r="IF22" s="117">
        <f>+IF21+IF20</f>
        <v>22</v>
      </c>
      <c r="IG22" s="118"/>
      <c r="IH22" s="117"/>
      <c r="II22" s="118"/>
      <c r="IJ22" s="117"/>
      <c r="IK22" s="118"/>
      <c r="IL22" s="169"/>
      <c r="IM22" s="118"/>
      <c r="IN22" s="156"/>
      <c r="IO22" s="118"/>
      <c r="IP22" s="156"/>
      <c r="IQ22" s="274"/>
      <c r="IR22" s="275"/>
      <c r="IS22" s="274"/>
      <c r="IT22" s="275"/>
      <c r="IU22" s="274"/>
      <c r="IV22" s="275"/>
      <c r="IW22" s="274">
        <v>0</v>
      </c>
      <c r="IX22" s="275">
        <v>0</v>
      </c>
      <c r="IY22" s="274">
        <v>0</v>
      </c>
      <c r="IZ22" s="275">
        <v>0</v>
      </c>
      <c r="JA22" s="219"/>
      <c r="JB22" s="219"/>
    </row>
    <row r="23" spans="1:262">
      <c r="A23" s="219">
        <v>20</v>
      </c>
      <c r="B23" s="219">
        <v>13</v>
      </c>
      <c r="C23" s="11">
        <v>4</v>
      </c>
      <c r="D23" s="11" t="s">
        <v>76</v>
      </c>
      <c r="E23" s="11">
        <v>74025.456479690518</v>
      </c>
      <c r="F23" s="11">
        <v>517</v>
      </c>
      <c r="G23" s="15">
        <v>74512.645702306079</v>
      </c>
      <c r="H23" s="11">
        <v>477</v>
      </c>
      <c r="I23" s="15">
        <v>74878.715277777781</v>
      </c>
      <c r="J23" s="11">
        <v>576</v>
      </c>
      <c r="K23" s="32"/>
      <c r="L23" s="11"/>
      <c r="M23" s="32"/>
      <c r="N23" s="11"/>
      <c r="O23" s="32">
        <v>78780.175986842107</v>
      </c>
      <c r="P23" s="11">
        <v>608</v>
      </c>
      <c r="Q23" s="32"/>
      <c r="R23" s="11"/>
      <c r="S23" s="32">
        <v>86145.205949656753</v>
      </c>
      <c r="T23" s="11">
        <v>437</v>
      </c>
      <c r="U23" s="68">
        <v>45981</v>
      </c>
      <c r="V23" s="11">
        <v>609</v>
      </c>
      <c r="W23" s="15">
        <v>47252</v>
      </c>
      <c r="X23" s="11">
        <v>598</v>
      </c>
      <c r="Y23" s="15">
        <v>48643</v>
      </c>
      <c r="Z23" s="24">
        <v>552</v>
      </c>
      <c r="AA23" s="28">
        <v>50421</v>
      </c>
      <c r="AB23" s="11">
        <v>553</v>
      </c>
      <c r="AC23" s="16">
        <v>52481</v>
      </c>
      <c r="AD23" s="18">
        <v>495</v>
      </c>
      <c r="AE23" s="17">
        <v>55126</v>
      </c>
      <c r="AF23" s="23">
        <v>546</v>
      </c>
      <c r="AG23" s="42">
        <v>57349</v>
      </c>
      <c r="AH23" s="42">
        <v>522</v>
      </c>
      <c r="AI23" s="16">
        <v>58665</v>
      </c>
      <c r="AJ23" s="42">
        <v>550</v>
      </c>
      <c r="AK23" s="16">
        <v>61393</v>
      </c>
      <c r="AL23" s="42">
        <v>534</v>
      </c>
      <c r="AM23" s="16">
        <v>63435</v>
      </c>
      <c r="AN23" s="42">
        <v>531</v>
      </c>
      <c r="AO23" s="16">
        <v>66224.149425287353</v>
      </c>
      <c r="AP23" s="42">
        <v>261</v>
      </c>
      <c r="AQ23" s="16">
        <v>66965.638805970142</v>
      </c>
      <c r="AR23" s="42">
        <v>335</v>
      </c>
      <c r="AS23" s="16">
        <v>69895.628571428577</v>
      </c>
      <c r="AT23" s="23">
        <v>245</v>
      </c>
      <c r="AU23" s="16">
        <v>69543.361290322588</v>
      </c>
      <c r="AV23" s="42">
        <v>310</v>
      </c>
      <c r="AW23" s="194">
        <v>74980.66816143498</v>
      </c>
      <c r="AX23" s="42">
        <v>223</v>
      </c>
      <c r="AY23" s="181">
        <v>76754.458823529407</v>
      </c>
      <c r="AZ23" s="42">
        <v>255</v>
      </c>
      <c r="BA23" s="263">
        <v>78004.922077922078</v>
      </c>
      <c r="BB23" s="47">
        <v>308</v>
      </c>
      <c r="BC23" s="15">
        <v>75194.225895316806</v>
      </c>
      <c r="BD23" s="47">
        <v>363</v>
      </c>
      <c r="BE23" s="15">
        <v>76122.655629139073</v>
      </c>
      <c r="BF23" s="47">
        <v>302</v>
      </c>
      <c r="BG23" s="15">
        <v>75027.992805755392</v>
      </c>
      <c r="BH23" s="47">
        <v>417</v>
      </c>
      <c r="BI23" s="68">
        <v>43116</v>
      </c>
      <c r="BJ23" s="11">
        <v>111</v>
      </c>
      <c r="BK23" s="15">
        <v>43325</v>
      </c>
      <c r="BL23" s="11">
        <v>69</v>
      </c>
      <c r="BM23" s="32">
        <v>43240</v>
      </c>
      <c r="BN23" s="22">
        <v>79</v>
      </c>
      <c r="BO23" s="28">
        <v>47912</v>
      </c>
      <c r="BP23" s="11">
        <v>107</v>
      </c>
      <c r="BQ23" s="16">
        <v>49328</v>
      </c>
      <c r="BR23" s="17">
        <v>99</v>
      </c>
      <c r="BS23" s="31">
        <v>52322</v>
      </c>
      <c r="BT23" s="44">
        <v>137</v>
      </c>
      <c r="BU23" s="264">
        <v>52607</v>
      </c>
      <c r="BV23" s="265">
        <v>170</v>
      </c>
      <c r="BW23" s="40">
        <v>56224</v>
      </c>
      <c r="BX23" s="44">
        <v>154</v>
      </c>
      <c r="BY23" s="40">
        <v>61931</v>
      </c>
      <c r="BZ23" s="44">
        <v>94</v>
      </c>
      <c r="CA23" s="40">
        <v>62461</v>
      </c>
      <c r="CB23" s="44">
        <v>115</v>
      </c>
      <c r="CC23" s="40">
        <v>66058.130434782608</v>
      </c>
      <c r="CD23" s="44">
        <v>138</v>
      </c>
      <c r="CE23" s="40">
        <v>67711.485714285707</v>
      </c>
      <c r="CF23" s="44">
        <v>140</v>
      </c>
      <c r="CG23" s="16">
        <v>67445.125</v>
      </c>
      <c r="CH23" s="23">
        <v>104</v>
      </c>
      <c r="CI23" s="16">
        <v>68585.538461538468</v>
      </c>
      <c r="CJ23" s="42">
        <v>130</v>
      </c>
      <c r="CK23" s="181">
        <v>65593.246268656716</v>
      </c>
      <c r="CL23" s="42">
        <v>134</v>
      </c>
      <c r="CM23" s="42">
        <v>71498.068702290082</v>
      </c>
      <c r="CN23" s="42">
        <v>131</v>
      </c>
      <c r="CO23" s="263">
        <v>71837.5</v>
      </c>
      <c r="CP23" s="47">
        <v>144</v>
      </c>
      <c r="CQ23" s="15">
        <v>75019.911999999997</v>
      </c>
      <c r="CR23" s="47">
        <v>125</v>
      </c>
      <c r="CS23" s="15">
        <v>77932.713235294112</v>
      </c>
      <c r="CT23" s="47">
        <v>136</v>
      </c>
      <c r="CU23" s="15">
        <v>78422.451127819542</v>
      </c>
      <c r="CV23" s="47">
        <v>133</v>
      </c>
      <c r="CW23" s="68">
        <v>39556</v>
      </c>
      <c r="CX23" s="11">
        <v>50</v>
      </c>
      <c r="CY23" s="15">
        <v>40501</v>
      </c>
      <c r="CZ23" s="11">
        <v>71</v>
      </c>
      <c r="DA23" s="15">
        <v>40644</v>
      </c>
      <c r="DB23" s="24">
        <v>55</v>
      </c>
      <c r="DC23" s="28">
        <v>42778</v>
      </c>
      <c r="DD23" s="11">
        <v>70</v>
      </c>
      <c r="DE23" s="16">
        <v>46261</v>
      </c>
      <c r="DF23" s="18">
        <v>71</v>
      </c>
      <c r="DG23" s="46">
        <v>48197</v>
      </c>
      <c r="DH23" s="44">
        <v>54</v>
      </c>
      <c r="DI23" s="264">
        <v>49213</v>
      </c>
      <c r="DJ23" s="265">
        <v>56</v>
      </c>
      <c r="DK23" s="40">
        <v>50487</v>
      </c>
      <c r="DL23" s="44">
        <v>52</v>
      </c>
      <c r="DM23" s="40">
        <v>55549</v>
      </c>
      <c r="DN23" s="44">
        <v>72</v>
      </c>
      <c r="DO23" s="40">
        <v>52690</v>
      </c>
      <c r="DP23" s="44">
        <v>77</v>
      </c>
      <c r="DQ23" s="40">
        <v>56136.971428571429</v>
      </c>
      <c r="DR23" s="44">
        <v>70</v>
      </c>
      <c r="DS23" s="40">
        <v>41562.27536231884</v>
      </c>
      <c r="DT23" s="44">
        <v>69</v>
      </c>
      <c r="DU23" s="16">
        <v>57637.588235294119</v>
      </c>
      <c r="DV23" s="23">
        <v>68</v>
      </c>
      <c r="DW23" s="16">
        <v>59495.396825396827</v>
      </c>
      <c r="DX23" s="42">
        <v>63</v>
      </c>
      <c r="DY23" s="181">
        <v>56436.963636363638</v>
      </c>
      <c r="DZ23" s="42">
        <v>55</v>
      </c>
      <c r="EA23" s="181"/>
      <c r="EB23" s="42"/>
      <c r="EC23" s="263"/>
      <c r="ED23" s="47"/>
      <c r="EE23" s="15"/>
      <c r="EF23" s="47"/>
      <c r="EG23" s="15">
        <v>0</v>
      </c>
      <c r="EH23" s="47">
        <v>0</v>
      </c>
      <c r="EI23" s="15">
        <v>0</v>
      </c>
      <c r="EJ23" s="47">
        <v>0</v>
      </c>
      <c r="EK23" s="68">
        <v>43950</v>
      </c>
      <c r="EL23" s="11">
        <v>12</v>
      </c>
      <c r="EM23" s="15"/>
      <c r="EN23" s="11"/>
      <c r="EO23" s="32">
        <v>46963</v>
      </c>
      <c r="EP23" s="22">
        <v>11</v>
      </c>
      <c r="EQ23" s="28">
        <v>35000</v>
      </c>
      <c r="ER23" s="11">
        <v>1</v>
      </c>
      <c r="ES23" s="16">
        <v>50977</v>
      </c>
      <c r="ET23" s="18">
        <v>9</v>
      </c>
      <c r="EU23" s="46">
        <v>53350</v>
      </c>
      <c r="EV23" s="44">
        <v>8</v>
      </c>
      <c r="EW23" s="264">
        <v>53604</v>
      </c>
      <c r="EX23" s="265">
        <v>9</v>
      </c>
      <c r="EY23" s="40"/>
      <c r="EZ23" s="44"/>
      <c r="FA23" s="40">
        <v>51810</v>
      </c>
      <c r="FB23" s="44">
        <v>7</v>
      </c>
      <c r="FC23" s="40">
        <v>52026</v>
      </c>
      <c r="FD23" s="44">
        <v>9</v>
      </c>
      <c r="FE23" s="40"/>
      <c r="FF23" s="44"/>
      <c r="FG23" s="40"/>
      <c r="FH23" s="44"/>
      <c r="FI23" s="16"/>
      <c r="FJ23" s="42"/>
      <c r="FK23" s="16"/>
      <c r="FL23" s="42"/>
      <c r="FM23" s="181"/>
      <c r="FN23" s="42"/>
      <c r="FO23" s="16"/>
      <c r="FP23" s="42"/>
      <c r="FQ23" s="16"/>
      <c r="FR23" s="47"/>
      <c r="FS23" s="181"/>
      <c r="FT23" s="47"/>
      <c r="FU23" s="181">
        <v>0</v>
      </c>
      <c r="FV23" s="47">
        <v>0</v>
      </c>
      <c r="FW23" s="15">
        <v>0</v>
      </c>
      <c r="FX23" s="47">
        <v>0</v>
      </c>
      <c r="FY23" s="68"/>
      <c r="FZ23" s="11"/>
      <c r="GA23" s="19"/>
      <c r="GB23" s="21"/>
      <c r="GC23" s="35"/>
      <c r="GD23" s="20"/>
      <c r="GE23" s="28"/>
      <c r="GF23" s="11"/>
      <c r="GG23" s="16"/>
      <c r="GH23" s="18"/>
      <c r="GI23" s="46"/>
      <c r="GJ23" s="44"/>
      <c r="GK23" s="264"/>
      <c r="GL23" s="265"/>
      <c r="GM23" s="40"/>
      <c r="GN23" s="44"/>
      <c r="GO23" s="40"/>
      <c r="GP23" s="44"/>
      <c r="GQ23" s="40">
        <v>49289</v>
      </c>
      <c r="GR23" s="44">
        <v>1</v>
      </c>
      <c r="GS23" s="40"/>
      <c r="GT23" s="44"/>
      <c r="GU23" s="40"/>
      <c r="GV23" s="44"/>
      <c r="GW23" s="16"/>
      <c r="GX23" s="23"/>
      <c r="GY23" s="16"/>
      <c r="GZ23" s="42"/>
      <c r="HA23" s="181"/>
      <c r="HB23" s="42"/>
      <c r="HC23" s="181"/>
      <c r="HD23" s="42"/>
      <c r="HE23" s="263"/>
      <c r="HF23" s="47"/>
      <c r="HG23" s="263"/>
      <c r="HH23" s="47"/>
      <c r="HI23" s="263">
        <v>0</v>
      </c>
      <c r="HJ23" s="47">
        <v>0</v>
      </c>
      <c r="HK23" s="15">
        <v>0</v>
      </c>
      <c r="HL23" s="47">
        <v>0</v>
      </c>
      <c r="HM23" s="170"/>
      <c r="HN23" s="11"/>
      <c r="HO23" s="16"/>
      <c r="HP23" s="11"/>
      <c r="HQ23" s="15"/>
      <c r="HR23" s="24"/>
      <c r="HS23" s="51"/>
      <c r="HT23" s="21"/>
      <c r="HU23" s="19"/>
      <c r="HV23" s="20"/>
      <c r="HW23" s="165">
        <v>33854</v>
      </c>
      <c r="HX23" s="44">
        <v>3</v>
      </c>
      <c r="HY23" s="277">
        <v>34926</v>
      </c>
      <c r="HZ23" s="265">
        <v>3</v>
      </c>
      <c r="IA23" s="267"/>
      <c r="IB23" s="165"/>
      <c r="IC23" s="267">
        <v>68770</v>
      </c>
      <c r="ID23" s="45">
        <v>2</v>
      </c>
      <c r="IE23" s="267">
        <v>60630</v>
      </c>
      <c r="IF23" s="45">
        <v>5</v>
      </c>
      <c r="IG23" s="267"/>
      <c r="IH23" s="45"/>
      <c r="II23" s="267"/>
      <c r="IJ23" s="45"/>
      <c r="IK23" s="15"/>
      <c r="IL23" s="24"/>
      <c r="IM23" s="16"/>
      <c r="IN23" s="42"/>
      <c r="IO23" s="16"/>
      <c r="IP23" s="42"/>
      <c r="IQ23" s="263"/>
      <c r="IR23" s="47"/>
      <c r="IS23" s="263"/>
      <c r="IT23" s="47"/>
      <c r="IU23" s="263"/>
      <c r="IV23" s="47"/>
      <c r="IW23" s="263">
        <v>0</v>
      </c>
      <c r="IX23" s="47">
        <v>0</v>
      </c>
      <c r="IY23" s="263">
        <v>0</v>
      </c>
      <c r="IZ23" s="47">
        <v>0</v>
      </c>
    </row>
    <row r="24" spans="1:262">
      <c r="A24" s="261">
        <v>21</v>
      </c>
      <c r="B24" s="219">
        <v>14</v>
      </c>
      <c r="C24" s="11">
        <v>11</v>
      </c>
      <c r="D24" s="11" t="s">
        <v>47</v>
      </c>
      <c r="E24" s="11">
        <v>85704.984375</v>
      </c>
      <c r="F24" s="11">
        <v>1792</v>
      </c>
      <c r="G24" s="15">
        <v>87163.02701181767</v>
      </c>
      <c r="H24" s="11">
        <v>1777</v>
      </c>
      <c r="I24" s="15">
        <v>87414.403431101266</v>
      </c>
      <c r="J24" s="11">
        <v>1807</v>
      </c>
      <c r="K24" s="32"/>
      <c r="L24" s="11"/>
      <c r="M24" s="32"/>
      <c r="N24" s="11"/>
      <c r="O24" s="32">
        <v>89953.608073582014</v>
      </c>
      <c r="P24" s="11">
        <v>1957</v>
      </c>
      <c r="Q24" s="32"/>
      <c r="R24" s="11"/>
      <c r="S24" s="32">
        <v>100020.98610145935</v>
      </c>
      <c r="T24" s="11">
        <v>1439</v>
      </c>
      <c r="U24" s="68">
        <v>57162</v>
      </c>
      <c r="V24" s="11">
        <v>415</v>
      </c>
      <c r="W24" s="15">
        <v>59060</v>
      </c>
      <c r="X24" s="11">
        <v>418</v>
      </c>
      <c r="Y24" s="15">
        <v>61350</v>
      </c>
      <c r="Z24" s="24">
        <v>427</v>
      </c>
      <c r="AA24" s="28">
        <v>63344</v>
      </c>
      <c r="AB24" s="11">
        <v>433</v>
      </c>
      <c r="AC24" s="16">
        <v>66612</v>
      </c>
      <c r="AD24" s="18">
        <v>446</v>
      </c>
      <c r="AE24" s="17">
        <v>69759</v>
      </c>
      <c r="AF24" s="23">
        <v>413</v>
      </c>
      <c r="AG24" s="42">
        <v>72712</v>
      </c>
      <c r="AH24" s="42">
        <v>457</v>
      </c>
      <c r="AI24" s="16">
        <v>75378</v>
      </c>
      <c r="AJ24" s="42">
        <v>492</v>
      </c>
      <c r="AK24" s="16">
        <v>81787</v>
      </c>
      <c r="AL24" s="42">
        <v>512</v>
      </c>
      <c r="AM24" s="16">
        <v>82351</v>
      </c>
      <c r="AN24" s="42">
        <v>462</v>
      </c>
      <c r="AO24" s="16">
        <v>88956.36153846154</v>
      </c>
      <c r="AP24" s="42">
        <v>260</v>
      </c>
      <c r="AQ24" s="16">
        <v>90217.537267080741</v>
      </c>
      <c r="AR24" s="42">
        <v>322</v>
      </c>
      <c r="AS24" s="16">
        <v>91528.413597733714</v>
      </c>
      <c r="AT24" s="23">
        <v>353</v>
      </c>
      <c r="AU24" s="16">
        <v>94829.627118644072</v>
      </c>
      <c r="AV24" s="42">
        <v>413</v>
      </c>
      <c r="AW24" s="181">
        <v>93789.048101265827</v>
      </c>
      <c r="AX24" s="42">
        <v>395</v>
      </c>
      <c r="AY24" s="181">
        <v>100381.02536997886</v>
      </c>
      <c r="AZ24" s="42">
        <v>473</v>
      </c>
      <c r="BA24" s="263">
        <v>104636.06021897811</v>
      </c>
      <c r="BB24" s="47">
        <v>548</v>
      </c>
      <c r="BC24" s="15">
        <v>103108.95172413794</v>
      </c>
      <c r="BD24" s="47">
        <v>580</v>
      </c>
      <c r="BE24" s="15">
        <v>105372.31732418525</v>
      </c>
      <c r="BF24" s="47">
        <v>583</v>
      </c>
      <c r="BG24" s="15">
        <v>106297.09677419355</v>
      </c>
      <c r="BH24" s="47">
        <v>620</v>
      </c>
      <c r="BI24" s="68">
        <v>55883</v>
      </c>
      <c r="BJ24" s="11">
        <v>160</v>
      </c>
      <c r="BK24" s="15">
        <v>57476</v>
      </c>
      <c r="BL24" s="11">
        <v>175</v>
      </c>
      <c r="BM24" s="32">
        <v>65291</v>
      </c>
      <c r="BN24" s="22">
        <v>171</v>
      </c>
      <c r="BO24" s="28">
        <v>66134</v>
      </c>
      <c r="BP24" s="11">
        <v>246</v>
      </c>
      <c r="BQ24" s="16">
        <v>67125</v>
      </c>
      <c r="BR24" s="17">
        <v>259</v>
      </c>
      <c r="BS24" s="31">
        <v>68127</v>
      </c>
      <c r="BT24" s="44">
        <v>358</v>
      </c>
      <c r="BU24" s="264">
        <v>69715</v>
      </c>
      <c r="BV24" s="265">
        <v>357</v>
      </c>
      <c r="BW24" s="40">
        <v>74396</v>
      </c>
      <c r="BX24" s="44">
        <v>426</v>
      </c>
      <c r="BY24" s="40">
        <v>80232</v>
      </c>
      <c r="BZ24" s="44">
        <v>304</v>
      </c>
      <c r="CA24" s="40">
        <v>79647</v>
      </c>
      <c r="CB24" s="44">
        <v>374</v>
      </c>
      <c r="CC24" s="40">
        <v>84512.551999999996</v>
      </c>
      <c r="CD24" s="44">
        <v>250</v>
      </c>
      <c r="CE24" s="40">
        <v>87517.990740740745</v>
      </c>
      <c r="CF24" s="44">
        <v>324</v>
      </c>
      <c r="CG24" s="16">
        <v>88793.646258503402</v>
      </c>
      <c r="CH24" s="23">
        <v>294</v>
      </c>
      <c r="CI24" s="16">
        <v>94918.091911764699</v>
      </c>
      <c r="CJ24" s="42">
        <v>272</v>
      </c>
      <c r="CK24" s="181">
        <v>92171.394822006478</v>
      </c>
      <c r="CL24" s="42">
        <v>309</v>
      </c>
      <c r="CM24" s="42">
        <v>98191.919770773646</v>
      </c>
      <c r="CN24" s="42">
        <v>349</v>
      </c>
      <c r="CO24" s="263">
        <v>101803.91958041958</v>
      </c>
      <c r="CP24" s="47">
        <v>286</v>
      </c>
      <c r="CQ24" s="15">
        <v>106021.488</v>
      </c>
      <c r="CR24" s="47">
        <v>250</v>
      </c>
      <c r="CS24" s="15">
        <v>106547.58426966293</v>
      </c>
      <c r="CT24" s="47">
        <v>267</v>
      </c>
      <c r="CU24" s="15">
        <v>105177.79565217391</v>
      </c>
      <c r="CV24" s="47">
        <v>230</v>
      </c>
      <c r="CW24" s="68">
        <v>47798</v>
      </c>
      <c r="CX24" s="11">
        <v>290</v>
      </c>
      <c r="CY24" s="15">
        <v>48418</v>
      </c>
      <c r="CZ24" s="11">
        <v>428</v>
      </c>
      <c r="DA24" s="15">
        <v>48857</v>
      </c>
      <c r="DB24" s="24">
        <v>326</v>
      </c>
      <c r="DC24" s="28">
        <v>50130</v>
      </c>
      <c r="DD24" s="11">
        <v>390</v>
      </c>
      <c r="DE24" s="16">
        <v>51739</v>
      </c>
      <c r="DF24" s="18">
        <v>390</v>
      </c>
      <c r="DG24" s="46">
        <v>53541</v>
      </c>
      <c r="DH24" s="44">
        <v>378</v>
      </c>
      <c r="DI24" s="264">
        <v>55919</v>
      </c>
      <c r="DJ24" s="265">
        <v>400</v>
      </c>
      <c r="DK24" s="40">
        <v>57726</v>
      </c>
      <c r="DL24" s="44">
        <v>420</v>
      </c>
      <c r="DM24" s="40">
        <v>61597</v>
      </c>
      <c r="DN24" s="44">
        <v>490</v>
      </c>
      <c r="DO24" s="40">
        <v>63960</v>
      </c>
      <c r="DP24" s="44">
        <v>523</v>
      </c>
      <c r="DQ24" s="40">
        <v>66321.508403361338</v>
      </c>
      <c r="DR24" s="44">
        <v>476</v>
      </c>
      <c r="DS24" s="40">
        <v>68104.23901581722</v>
      </c>
      <c r="DT24" s="44">
        <v>569</v>
      </c>
      <c r="DU24" s="16">
        <v>70837.458658346339</v>
      </c>
      <c r="DV24" s="23">
        <v>641</v>
      </c>
      <c r="DW24" s="16">
        <v>74672.793780687396</v>
      </c>
      <c r="DX24" s="42">
        <v>611</v>
      </c>
      <c r="DY24" s="181">
        <v>74483.156893819338</v>
      </c>
      <c r="DZ24" s="42">
        <v>631</v>
      </c>
      <c r="EA24" s="181">
        <v>77801.155015197568</v>
      </c>
      <c r="EB24" s="42">
        <v>658</v>
      </c>
      <c r="EC24" s="263">
        <v>80519.906687402792</v>
      </c>
      <c r="ED24" s="47">
        <v>643</v>
      </c>
      <c r="EE24" s="15">
        <v>81175.06902985074</v>
      </c>
      <c r="EF24" s="47">
        <v>536</v>
      </c>
      <c r="EG24" s="15">
        <v>82253.38970588235</v>
      </c>
      <c r="EH24" s="47">
        <v>544</v>
      </c>
      <c r="EI24" s="15">
        <v>82580.567467652494</v>
      </c>
      <c r="EJ24" s="47">
        <v>541</v>
      </c>
      <c r="EK24" s="68">
        <v>42074</v>
      </c>
      <c r="EL24" s="11">
        <v>160</v>
      </c>
      <c r="EM24" s="15">
        <v>42370</v>
      </c>
      <c r="EN24" s="11">
        <v>161</v>
      </c>
      <c r="EO24" s="32">
        <v>44824</v>
      </c>
      <c r="EP24" s="22">
        <v>172</v>
      </c>
      <c r="EQ24" s="28">
        <v>46655</v>
      </c>
      <c r="ER24" s="11">
        <v>178</v>
      </c>
      <c r="ES24" s="16">
        <v>49315</v>
      </c>
      <c r="ET24" s="18">
        <v>195</v>
      </c>
      <c r="EU24" s="46">
        <v>51501</v>
      </c>
      <c r="EV24" s="44">
        <v>213</v>
      </c>
      <c r="EW24" s="264">
        <v>52753</v>
      </c>
      <c r="EX24" s="265">
        <v>216</v>
      </c>
      <c r="EY24" s="40">
        <v>54109</v>
      </c>
      <c r="EZ24" s="44">
        <v>274</v>
      </c>
      <c r="FA24" s="40">
        <v>58006</v>
      </c>
      <c r="FB24" s="44">
        <v>234</v>
      </c>
      <c r="FC24" s="40">
        <v>61878</v>
      </c>
      <c r="FD24" s="44">
        <v>232</v>
      </c>
      <c r="FE24" s="40">
        <v>62913.727722772281</v>
      </c>
      <c r="FF24" s="44">
        <v>202</v>
      </c>
      <c r="FG24" s="40">
        <v>64876.44</v>
      </c>
      <c r="FH24" s="44">
        <v>225</v>
      </c>
      <c r="FI24" s="16">
        <v>67896.83203125</v>
      </c>
      <c r="FJ24" s="42">
        <v>256</v>
      </c>
      <c r="FK24" s="16">
        <v>68278.292035398234</v>
      </c>
      <c r="FL24" s="42">
        <v>226</v>
      </c>
      <c r="FM24" s="181">
        <v>71519.890829694326</v>
      </c>
      <c r="FN24" s="42">
        <v>229</v>
      </c>
      <c r="FO24" s="16">
        <v>74236.932203389835</v>
      </c>
      <c r="FP24" s="42">
        <v>236</v>
      </c>
      <c r="FQ24" s="16">
        <v>78626.691176470587</v>
      </c>
      <c r="FR24" s="47">
        <v>204</v>
      </c>
      <c r="FS24" s="181">
        <v>77983.191011235962</v>
      </c>
      <c r="FT24" s="47">
        <v>267</v>
      </c>
      <c r="FU24" s="181">
        <v>78110.043478260865</v>
      </c>
      <c r="FV24" s="47">
        <v>230</v>
      </c>
      <c r="FW24" s="15">
        <v>78791.275862068971</v>
      </c>
      <c r="FX24" s="47">
        <v>232</v>
      </c>
      <c r="FY24" s="68">
        <v>40229</v>
      </c>
      <c r="FZ24" s="11">
        <v>87</v>
      </c>
      <c r="GA24" s="15">
        <v>42013</v>
      </c>
      <c r="GB24" s="11">
        <v>82</v>
      </c>
      <c r="GC24" s="32">
        <v>43883</v>
      </c>
      <c r="GD24" s="22">
        <v>105</v>
      </c>
      <c r="GE24" s="28">
        <v>43924</v>
      </c>
      <c r="GF24" s="11">
        <v>123</v>
      </c>
      <c r="GG24" s="16">
        <v>48020</v>
      </c>
      <c r="GH24" s="18">
        <v>96</v>
      </c>
      <c r="GI24" s="46">
        <v>49147</v>
      </c>
      <c r="GJ24" s="44">
        <v>117</v>
      </c>
      <c r="GK24" s="264">
        <v>51669</v>
      </c>
      <c r="GL24" s="265">
        <v>118</v>
      </c>
      <c r="GM24" s="40">
        <v>52694</v>
      </c>
      <c r="GN24" s="44">
        <v>87</v>
      </c>
      <c r="GO24" s="40">
        <v>51056</v>
      </c>
      <c r="GP24" s="44">
        <v>134</v>
      </c>
      <c r="GQ24" s="40">
        <v>54906</v>
      </c>
      <c r="GR24" s="44">
        <v>123</v>
      </c>
      <c r="GS24" s="40">
        <v>54210.525773195877</v>
      </c>
      <c r="GT24" s="44">
        <v>97</v>
      </c>
      <c r="GU24" s="40">
        <v>55290.432989690722</v>
      </c>
      <c r="GV24" s="44">
        <v>97</v>
      </c>
      <c r="GW24" s="16">
        <v>57117.25</v>
      </c>
      <c r="GX24" s="23">
        <v>100</v>
      </c>
      <c r="GY24" s="16">
        <v>58156.255555555559</v>
      </c>
      <c r="GZ24" s="42">
        <v>90</v>
      </c>
      <c r="HA24" s="181">
        <v>64697.784946236556</v>
      </c>
      <c r="HB24" s="42">
        <v>93</v>
      </c>
      <c r="HC24" s="181">
        <v>69314.676767676763</v>
      </c>
      <c r="HD24" s="42">
        <v>99</v>
      </c>
      <c r="HE24" s="263">
        <v>68873.221238938058</v>
      </c>
      <c r="HF24" s="47">
        <v>113</v>
      </c>
      <c r="HG24" s="263">
        <v>73950.404255319154</v>
      </c>
      <c r="HH24" s="47">
        <v>94</v>
      </c>
      <c r="HI24" s="263">
        <v>77008.666666666672</v>
      </c>
      <c r="HJ24" s="47">
        <v>63</v>
      </c>
      <c r="HK24" s="15">
        <v>71736.515789473691</v>
      </c>
      <c r="HL24" s="47">
        <v>95</v>
      </c>
      <c r="HM24" s="170">
        <v>37965</v>
      </c>
      <c r="HN24" s="11">
        <v>77</v>
      </c>
      <c r="HO24" s="16">
        <v>38235</v>
      </c>
      <c r="HP24" s="11">
        <v>81</v>
      </c>
      <c r="HQ24" s="15">
        <v>41746</v>
      </c>
      <c r="HR24" s="24">
        <v>78</v>
      </c>
      <c r="HS24" s="28">
        <v>45555</v>
      </c>
      <c r="HT24" s="11">
        <v>83</v>
      </c>
      <c r="HU24" s="16">
        <v>45677</v>
      </c>
      <c r="HV24" s="18">
        <v>71</v>
      </c>
      <c r="HW24" s="165">
        <v>47519</v>
      </c>
      <c r="HX24" s="44">
        <v>93</v>
      </c>
      <c r="HY24" s="277">
        <v>49800</v>
      </c>
      <c r="HZ24" s="265">
        <v>66</v>
      </c>
      <c r="IA24" s="267">
        <v>48568</v>
      </c>
      <c r="IB24" s="165">
        <v>76</v>
      </c>
      <c r="IC24" s="267">
        <v>54207</v>
      </c>
      <c r="ID24" s="45">
        <v>95</v>
      </c>
      <c r="IE24" s="267">
        <v>53662</v>
      </c>
      <c r="IF24" s="45">
        <v>62</v>
      </c>
      <c r="IG24" s="267">
        <v>54910.450704225354</v>
      </c>
      <c r="IH24" s="45">
        <v>71</v>
      </c>
      <c r="II24" s="267">
        <v>58200.052631578947</v>
      </c>
      <c r="IJ24" s="45">
        <v>57</v>
      </c>
      <c r="IK24" s="15">
        <v>62221.3417721519</v>
      </c>
      <c r="IL24" s="24">
        <v>79</v>
      </c>
      <c r="IM24" s="16">
        <v>71877.444444444438</v>
      </c>
      <c r="IN24" s="42">
        <v>63</v>
      </c>
      <c r="IO24" s="16">
        <v>63184</v>
      </c>
      <c r="IP24" s="42">
        <v>35</v>
      </c>
      <c r="IQ24" s="263">
        <v>70051</v>
      </c>
      <c r="IR24" s="47">
        <v>47</v>
      </c>
      <c r="IS24" s="263">
        <v>70523.75</v>
      </c>
      <c r="IT24" s="47">
        <v>40</v>
      </c>
      <c r="IU24" s="263">
        <v>71556.4375</v>
      </c>
      <c r="IV24" s="47">
        <v>48</v>
      </c>
      <c r="IW24" s="263">
        <v>74726.321428571435</v>
      </c>
      <c r="IX24" s="47">
        <v>56</v>
      </c>
      <c r="IY24" s="263">
        <v>75541.238805970148</v>
      </c>
      <c r="IZ24" s="47">
        <v>67</v>
      </c>
    </row>
    <row r="25" spans="1:262">
      <c r="A25" s="219">
        <v>22</v>
      </c>
      <c r="B25" s="219">
        <v>15</v>
      </c>
      <c r="C25" s="11">
        <v>14</v>
      </c>
      <c r="D25" s="11" t="s">
        <v>49</v>
      </c>
      <c r="E25" s="11">
        <v>96148.163542515627</v>
      </c>
      <c r="F25" s="11">
        <v>3681</v>
      </c>
      <c r="G25" s="15">
        <v>97661.854238258878</v>
      </c>
      <c r="H25" s="11">
        <v>3492</v>
      </c>
      <c r="I25" s="15">
        <v>98739.465822784812</v>
      </c>
      <c r="J25" s="11">
        <v>3950</v>
      </c>
      <c r="K25" s="32"/>
      <c r="L25" s="11"/>
      <c r="M25" s="32"/>
      <c r="N25" s="11"/>
      <c r="O25" s="32">
        <v>99868.370447450579</v>
      </c>
      <c r="P25" s="11">
        <v>4805</v>
      </c>
      <c r="Q25" s="32"/>
      <c r="R25" s="11"/>
      <c r="S25" s="32">
        <v>103936.83065223749</v>
      </c>
      <c r="T25" s="11">
        <v>3419</v>
      </c>
      <c r="U25" s="68">
        <v>58712</v>
      </c>
      <c r="V25" s="11">
        <v>2888</v>
      </c>
      <c r="W25" s="15">
        <v>60343</v>
      </c>
      <c r="X25" s="11">
        <v>2892</v>
      </c>
      <c r="Y25" s="15">
        <v>62405</v>
      </c>
      <c r="Z25" s="24">
        <v>2902</v>
      </c>
      <c r="AA25" s="28">
        <v>64205</v>
      </c>
      <c r="AB25" s="11">
        <v>2932</v>
      </c>
      <c r="AC25" s="16">
        <v>66665</v>
      </c>
      <c r="AD25" s="18">
        <v>2621</v>
      </c>
      <c r="AE25" s="17">
        <v>69595</v>
      </c>
      <c r="AF25" s="23">
        <v>2869</v>
      </c>
      <c r="AG25" s="42">
        <v>72855</v>
      </c>
      <c r="AH25" s="42">
        <v>2858</v>
      </c>
      <c r="AI25" s="16">
        <v>77131</v>
      </c>
      <c r="AJ25" s="42">
        <v>2953</v>
      </c>
      <c r="AK25" s="16">
        <v>80367</v>
      </c>
      <c r="AL25" s="42">
        <v>2971</v>
      </c>
      <c r="AM25" s="16">
        <v>81847</v>
      </c>
      <c r="AN25" s="42">
        <v>2840</v>
      </c>
      <c r="AO25" s="16">
        <v>88381.812992125982</v>
      </c>
      <c r="AP25" s="42">
        <v>508</v>
      </c>
      <c r="AQ25" s="16">
        <v>90097.896699266508</v>
      </c>
      <c r="AR25" s="42">
        <v>1636</v>
      </c>
      <c r="AS25" s="16">
        <v>90712.082437275982</v>
      </c>
      <c r="AT25" s="23">
        <v>1395</v>
      </c>
      <c r="AU25" s="16">
        <v>94391.405968468462</v>
      </c>
      <c r="AV25" s="42">
        <v>1776</v>
      </c>
      <c r="AW25" s="194">
        <v>98886.021929824565</v>
      </c>
      <c r="AX25" s="42">
        <v>1368</v>
      </c>
      <c r="AY25" s="181">
        <v>102690.79092475589</v>
      </c>
      <c r="AZ25" s="42">
        <v>1741</v>
      </c>
      <c r="BA25" s="263">
        <v>102654.77464788733</v>
      </c>
      <c r="BB25" s="47">
        <v>2130</v>
      </c>
      <c r="BC25" s="15">
        <v>102549.52849740932</v>
      </c>
      <c r="BD25" s="47">
        <v>2316</v>
      </c>
      <c r="BE25" s="15">
        <v>104331.75423728813</v>
      </c>
      <c r="BF25" s="47">
        <v>2124</v>
      </c>
      <c r="BG25" s="15">
        <v>105158.33874159082</v>
      </c>
      <c r="BH25" s="47">
        <v>2527</v>
      </c>
      <c r="BI25" s="68">
        <v>57122</v>
      </c>
      <c r="BJ25" s="11">
        <v>644</v>
      </c>
      <c r="BK25" s="15">
        <v>57575</v>
      </c>
      <c r="BL25" s="11">
        <v>549</v>
      </c>
      <c r="BM25" s="32">
        <v>59821</v>
      </c>
      <c r="BN25" s="22">
        <v>444</v>
      </c>
      <c r="BO25" s="28">
        <v>63075</v>
      </c>
      <c r="BP25" s="11">
        <v>832</v>
      </c>
      <c r="BQ25" s="16">
        <v>66701</v>
      </c>
      <c r="BR25" s="17">
        <v>949</v>
      </c>
      <c r="BS25" s="31">
        <v>70672</v>
      </c>
      <c r="BT25" s="45">
        <v>1049</v>
      </c>
      <c r="BU25" s="264">
        <v>71587</v>
      </c>
      <c r="BV25" s="165">
        <v>898</v>
      </c>
      <c r="BW25" s="40">
        <v>70517</v>
      </c>
      <c r="BX25" s="45">
        <v>1106</v>
      </c>
      <c r="BY25" s="40">
        <v>79029</v>
      </c>
      <c r="BZ25" s="45">
        <v>788</v>
      </c>
      <c r="CA25" s="40">
        <v>82753</v>
      </c>
      <c r="CB25" s="45">
        <v>940</v>
      </c>
      <c r="CC25" s="40">
        <v>82027.675392670164</v>
      </c>
      <c r="CD25" s="45">
        <v>191</v>
      </c>
      <c r="CE25" s="40">
        <v>89235.69572107766</v>
      </c>
      <c r="CF25" s="45">
        <v>1262</v>
      </c>
      <c r="CG25" s="16">
        <v>90426.663606010014</v>
      </c>
      <c r="CH25" s="23">
        <v>1198</v>
      </c>
      <c r="CI25" s="16">
        <v>95086.223168654178</v>
      </c>
      <c r="CJ25" s="42">
        <v>1174</v>
      </c>
      <c r="CK25" s="181">
        <v>93105.260563380289</v>
      </c>
      <c r="CL25" s="42">
        <v>1278</v>
      </c>
      <c r="CM25" s="42">
        <v>97166.493127147769</v>
      </c>
      <c r="CN25" s="42">
        <v>1164</v>
      </c>
      <c r="CO25" s="263">
        <v>98054.167000000001</v>
      </c>
      <c r="CP25" s="47">
        <v>1000</v>
      </c>
      <c r="CQ25" s="15">
        <v>102880.87995198079</v>
      </c>
      <c r="CR25" s="47">
        <v>833</v>
      </c>
      <c r="CS25" s="15">
        <v>101326.12835472579</v>
      </c>
      <c r="CT25" s="47">
        <v>857</v>
      </c>
      <c r="CU25" s="15">
        <v>102064.30984340045</v>
      </c>
      <c r="CV25" s="47">
        <v>894</v>
      </c>
      <c r="CW25" s="68">
        <v>50567</v>
      </c>
      <c r="CX25" s="11">
        <v>392</v>
      </c>
      <c r="CY25" s="15">
        <v>51073</v>
      </c>
      <c r="CZ25" s="11">
        <v>558</v>
      </c>
      <c r="DA25" s="15">
        <v>53849</v>
      </c>
      <c r="DB25" s="24">
        <v>374</v>
      </c>
      <c r="DC25" s="28">
        <v>53177</v>
      </c>
      <c r="DD25" s="11">
        <v>512</v>
      </c>
      <c r="DE25" s="16">
        <v>56746</v>
      </c>
      <c r="DF25" s="18">
        <v>441</v>
      </c>
      <c r="DG25" s="46">
        <v>57919</v>
      </c>
      <c r="DH25" s="45">
        <v>430</v>
      </c>
      <c r="DI25" s="264">
        <v>59112</v>
      </c>
      <c r="DJ25" s="265">
        <v>316</v>
      </c>
      <c r="DK25" s="40">
        <v>61196</v>
      </c>
      <c r="DL25" s="44">
        <v>294</v>
      </c>
      <c r="DM25" s="40">
        <v>63085</v>
      </c>
      <c r="DN25" s="44">
        <v>348</v>
      </c>
      <c r="DO25" s="40">
        <v>67479</v>
      </c>
      <c r="DP25" s="44">
        <v>362</v>
      </c>
      <c r="DQ25" s="40">
        <v>65687.471264367821</v>
      </c>
      <c r="DR25" s="44">
        <v>87</v>
      </c>
      <c r="DS25" s="40">
        <v>70100.111597374183</v>
      </c>
      <c r="DT25" s="44">
        <v>457</v>
      </c>
      <c r="DU25" s="16">
        <v>73433.414829659319</v>
      </c>
      <c r="DV25" s="23">
        <v>499</v>
      </c>
      <c r="DW25" s="16">
        <v>77121.695067264576</v>
      </c>
      <c r="DX25" s="42">
        <v>446</v>
      </c>
      <c r="DY25" s="181">
        <v>76518.971428571429</v>
      </c>
      <c r="DZ25" s="42">
        <v>455</v>
      </c>
      <c r="EA25" s="181">
        <v>78504.434298440974</v>
      </c>
      <c r="EB25" s="42">
        <v>449</v>
      </c>
      <c r="EC25" s="263">
        <v>81299.787472035794</v>
      </c>
      <c r="ED25" s="47">
        <v>447</v>
      </c>
      <c r="EE25" s="15">
        <v>81976.408571428576</v>
      </c>
      <c r="EF25" s="47">
        <v>350</v>
      </c>
      <c r="EG25" s="15">
        <v>85634.520215633427</v>
      </c>
      <c r="EH25" s="47">
        <v>371</v>
      </c>
      <c r="EI25" s="15">
        <v>85065.845758354757</v>
      </c>
      <c r="EJ25" s="47">
        <v>389</v>
      </c>
      <c r="EK25" s="68">
        <v>49267</v>
      </c>
      <c r="EL25" s="11">
        <v>126</v>
      </c>
      <c r="EM25" s="15">
        <v>52115</v>
      </c>
      <c r="EN25" s="11">
        <v>122</v>
      </c>
      <c r="EO25" s="32">
        <v>55704</v>
      </c>
      <c r="EP25" s="22">
        <v>124</v>
      </c>
      <c r="EQ25" s="28">
        <v>55543</v>
      </c>
      <c r="ER25" s="11">
        <v>122</v>
      </c>
      <c r="ES25" s="16">
        <v>57778</v>
      </c>
      <c r="ET25" s="18">
        <v>135</v>
      </c>
      <c r="EU25" s="46">
        <v>58105</v>
      </c>
      <c r="EV25" s="44">
        <v>118</v>
      </c>
      <c r="EW25" s="264">
        <v>56747</v>
      </c>
      <c r="EX25" s="265">
        <v>148</v>
      </c>
      <c r="EY25" s="40">
        <v>58207</v>
      </c>
      <c r="EZ25" s="44">
        <v>128</v>
      </c>
      <c r="FA25" s="40">
        <v>60612</v>
      </c>
      <c r="FB25" s="44">
        <v>127</v>
      </c>
      <c r="FC25" s="40">
        <v>61552</v>
      </c>
      <c r="FD25" s="44">
        <v>117</v>
      </c>
      <c r="FE25" s="40">
        <v>56262</v>
      </c>
      <c r="FF25" s="44">
        <v>5</v>
      </c>
      <c r="FG25" s="40">
        <v>67362.236641221374</v>
      </c>
      <c r="FH25" s="44">
        <v>131</v>
      </c>
      <c r="FI25" s="16">
        <v>72002.849206349201</v>
      </c>
      <c r="FJ25" s="42">
        <v>126</v>
      </c>
      <c r="FK25" s="16">
        <v>73753.625</v>
      </c>
      <c r="FL25" s="42">
        <v>128</v>
      </c>
      <c r="FM25" s="181">
        <v>72966.880597014926</v>
      </c>
      <c r="FN25" s="42">
        <v>134</v>
      </c>
      <c r="FO25" s="16">
        <v>77981.21875</v>
      </c>
      <c r="FP25" s="42">
        <v>128</v>
      </c>
      <c r="FQ25" s="16">
        <v>83297.018867924533</v>
      </c>
      <c r="FR25" s="47">
        <v>106</v>
      </c>
      <c r="FS25" s="181">
        <v>83166.512605042022</v>
      </c>
      <c r="FT25" s="47">
        <v>119</v>
      </c>
      <c r="FU25" s="181">
        <v>82194.019417475734</v>
      </c>
      <c r="FV25" s="47">
        <v>103</v>
      </c>
      <c r="FW25" s="15">
        <v>83806.355769230766</v>
      </c>
      <c r="FX25" s="47">
        <v>104</v>
      </c>
      <c r="FY25" s="68">
        <v>43915</v>
      </c>
      <c r="FZ25" s="11">
        <v>23</v>
      </c>
      <c r="GA25" s="15">
        <v>42379</v>
      </c>
      <c r="GB25" s="11">
        <v>10</v>
      </c>
      <c r="GC25" s="32">
        <v>46178</v>
      </c>
      <c r="GD25" s="22">
        <v>23</v>
      </c>
      <c r="GE25" s="28">
        <v>47992</v>
      </c>
      <c r="GF25" s="11">
        <v>24</v>
      </c>
      <c r="GG25" s="16">
        <v>48190</v>
      </c>
      <c r="GH25" s="18">
        <v>19</v>
      </c>
      <c r="GI25" s="46">
        <v>49496</v>
      </c>
      <c r="GJ25" s="44">
        <v>32</v>
      </c>
      <c r="GK25" s="264">
        <v>48409</v>
      </c>
      <c r="GL25" s="265">
        <v>32</v>
      </c>
      <c r="GM25" s="40">
        <v>50273</v>
      </c>
      <c r="GN25" s="44">
        <v>22</v>
      </c>
      <c r="GO25" s="40">
        <v>50814</v>
      </c>
      <c r="GP25" s="44">
        <v>28</v>
      </c>
      <c r="GQ25" s="40">
        <v>54024</v>
      </c>
      <c r="GR25" s="44">
        <v>27</v>
      </c>
      <c r="GS25" s="40"/>
      <c r="GT25" s="44"/>
      <c r="GU25" s="40">
        <v>55547.684210526313</v>
      </c>
      <c r="GV25" s="44">
        <v>19</v>
      </c>
      <c r="GW25" s="16">
        <v>55055</v>
      </c>
      <c r="GX25" s="23">
        <v>13</v>
      </c>
      <c r="GY25" s="16"/>
      <c r="GZ25" s="42"/>
      <c r="HA25" s="181"/>
      <c r="HB25" s="42"/>
      <c r="HC25" s="181"/>
      <c r="HD25" s="42"/>
      <c r="HE25" s="263"/>
      <c r="HF25" s="47"/>
      <c r="HG25" s="263"/>
      <c r="HH25" s="47"/>
      <c r="HI25" s="263">
        <v>0</v>
      </c>
      <c r="HJ25" s="47">
        <v>0</v>
      </c>
      <c r="HK25" s="15">
        <v>0</v>
      </c>
      <c r="HL25" s="47">
        <v>0</v>
      </c>
      <c r="HM25" s="170">
        <v>37724</v>
      </c>
      <c r="HN25" s="11">
        <v>25</v>
      </c>
      <c r="HO25" s="16">
        <v>42539</v>
      </c>
      <c r="HP25" s="11">
        <v>26</v>
      </c>
      <c r="HQ25" s="15">
        <v>42576</v>
      </c>
      <c r="HR25" s="24">
        <v>25</v>
      </c>
      <c r="HS25" s="28">
        <v>45121</v>
      </c>
      <c r="HT25" s="11">
        <v>27</v>
      </c>
      <c r="HU25" s="16">
        <v>47334</v>
      </c>
      <c r="HV25" s="18">
        <v>27</v>
      </c>
      <c r="HW25" s="165">
        <v>49331</v>
      </c>
      <c r="HX25" s="44">
        <v>25</v>
      </c>
      <c r="HY25" s="277">
        <v>53570</v>
      </c>
      <c r="HZ25" s="265">
        <v>41</v>
      </c>
      <c r="IA25" s="267">
        <v>54117</v>
      </c>
      <c r="IB25" s="165">
        <v>23</v>
      </c>
      <c r="IC25" s="267">
        <v>54548</v>
      </c>
      <c r="ID25" s="45">
        <v>21</v>
      </c>
      <c r="IE25" s="267">
        <v>56667</v>
      </c>
      <c r="IF25" s="45">
        <v>25</v>
      </c>
      <c r="IG25" s="267"/>
      <c r="IH25" s="45"/>
      <c r="II25" s="267">
        <v>60020.833333333336</v>
      </c>
      <c r="IJ25" s="45">
        <v>24</v>
      </c>
      <c r="IK25" s="15"/>
      <c r="IL25" s="24"/>
      <c r="IM25" s="16"/>
      <c r="IN25" s="42"/>
      <c r="IO25" s="16"/>
      <c r="IP25" s="42"/>
      <c r="IQ25" s="263"/>
      <c r="IR25" s="47"/>
      <c r="IS25" s="263"/>
      <c r="IT25" s="47"/>
      <c r="IU25" s="263"/>
      <c r="IV25" s="47"/>
      <c r="IW25" s="263">
        <v>0</v>
      </c>
      <c r="IX25" s="47">
        <v>0</v>
      </c>
      <c r="IY25" s="263">
        <v>0</v>
      </c>
      <c r="IZ25" s="47">
        <v>0</v>
      </c>
      <c r="JA25" s="261"/>
      <c r="JB25" s="261"/>
    </row>
    <row r="26" spans="1:262">
      <c r="A26" s="261">
        <v>23</v>
      </c>
      <c r="B26" s="219">
        <v>16</v>
      </c>
      <c r="C26" s="11">
        <v>15</v>
      </c>
      <c r="D26" s="11" t="s">
        <v>51</v>
      </c>
      <c r="E26" s="11">
        <v>69076.598425196848</v>
      </c>
      <c r="F26" s="11">
        <v>508</v>
      </c>
      <c r="G26" s="15">
        <v>70273.207547169804</v>
      </c>
      <c r="H26" s="11">
        <v>477</v>
      </c>
      <c r="I26" s="15">
        <v>70609.100000000006</v>
      </c>
      <c r="J26" s="11">
        <v>520</v>
      </c>
      <c r="K26" s="32"/>
      <c r="L26" s="11"/>
      <c r="M26" s="32"/>
      <c r="N26" s="11"/>
      <c r="O26" s="32">
        <v>75466.503816793891</v>
      </c>
      <c r="P26" s="11">
        <v>524</v>
      </c>
      <c r="Q26" s="32"/>
      <c r="R26" s="11"/>
      <c r="S26" s="32">
        <v>83357.885496183211</v>
      </c>
      <c r="T26" s="11">
        <v>393</v>
      </c>
      <c r="U26" s="68">
        <v>45133</v>
      </c>
      <c r="V26" s="11">
        <v>111</v>
      </c>
      <c r="W26" s="15">
        <v>47142</v>
      </c>
      <c r="X26" s="11">
        <v>108</v>
      </c>
      <c r="Y26" s="15">
        <v>48221</v>
      </c>
      <c r="Z26" s="24">
        <v>116</v>
      </c>
      <c r="AA26" s="28">
        <v>50027</v>
      </c>
      <c r="AB26" s="11">
        <v>110</v>
      </c>
      <c r="AC26" s="16">
        <v>56495</v>
      </c>
      <c r="AD26" s="18">
        <v>113</v>
      </c>
      <c r="AE26" s="17">
        <v>53837</v>
      </c>
      <c r="AF26" s="23">
        <v>123</v>
      </c>
      <c r="AG26" s="42">
        <v>55497</v>
      </c>
      <c r="AH26" s="42">
        <v>117</v>
      </c>
      <c r="AI26" s="16">
        <v>57890</v>
      </c>
      <c r="AJ26" s="42">
        <v>130</v>
      </c>
      <c r="AK26" s="16">
        <v>62192</v>
      </c>
      <c r="AL26" s="42">
        <v>101</v>
      </c>
      <c r="AM26" s="16">
        <v>65357</v>
      </c>
      <c r="AN26" s="42">
        <v>95</v>
      </c>
      <c r="AO26" s="16">
        <v>60946</v>
      </c>
      <c r="AP26" s="42">
        <v>29</v>
      </c>
      <c r="AQ26" s="16">
        <v>67977.860759493677</v>
      </c>
      <c r="AR26" s="42">
        <v>79</v>
      </c>
      <c r="AS26" s="16">
        <v>69701.211538461532</v>
      </c>
      <c r="AT26" s="23">
        <v>52</v>
      </c>
      <c r="AU26" s="16">
        <v>78878.568627450979</v>
      </c>
      <c r="AV26" s="42">
        <v>51</v>
      </c>
      <c r="AW26" s="194"/>
      <c r="AX26" s="42"/>
      <c r="AY26" s="181">
        <v>81279.196078431371</v>
      </c>
      <c r="AZ26" s="42">
        <v>51</v>
      </c>
      <c r="BA26" s="263">
        <v>81861.755102040814</v>
      </c>
      <c r="BB26" s="47">
        <v>49</v>
      </c>
      <c r="BC26" s="15">
        <v>79381.6329113924</v>
      </c>
      <c r="BD26" s="47">
        <v>79</v>
      </c>
      <c r="BE26" s="15">
        <v>80794.631578947374</v>
      </c>
      <c r="BF26" s="47">
        <v>57</v>
      </c>
      <c r="BG26" s="15">
        <v>80145.079365079364</v>
      </c>
      <c r="BH26" s="47">
        <v>63</v>
      </c>
      <c r="BI26" s="68">
        <v>42866</v>
      </c>
      <c r="BJ26" s="11">
        <v>51</v>
      </c>
      <c r="BK26" s="15">
        <v>43210</v>
      </c>
      <c r="BL26" s="11">
        <v>59</v>
      </c>
      <c r="BM26" s="32">
        <v>45573</v>
      </c>
      <c r="BN26" s="22">
        <v>55</v>
      </c>
      <c r="BO26" s="28">
        <v>46853</v>
      </c>
      <c r="BP26" s="11">
        <v>61</v>
      </c>
      <c r="BQ26" s="16">
        <v>46741</v>
      </c>
      <c r="BR26" s="17">
        <v>70</v>
      </c>
      <c r="BS26" s="31">
        <v>49936</v>
      </c>
      <c r="BT26" s="44">
        <v>72</v>
      </c>
      <c r="BU26" s="264">
        <v>52875</v>
      </c>
      <c r="BV26" s="265">
        <v>67</v>
      </c>
      <c r="BW26" s="40">
        <v>55376</v>
      </c>
      <c r="BX26" s="44">
        <v>84</v>
      </c>
      <c r="BY26" s="40">
        <v>57839</v>
      </c>
      <c r="BZ26" s="44">
        <v>70</v>
      </c>
      <c r="CA26" s="40">
        <v>59542</v>
      </c>
      <c r="CB26" s="44">
        <v>74</v>
      </c>
      <c r="CC26" s="40">
        <v>62238.285714285717</v>
      </c>
      <c r="CD26" s="44">
        <v>42</v>
      </c>
      <c r="CE26" s="40">
        <v>59199.647058823532</v>
      </c>
      <c r="CF26" s="44">
        <v>34</v>
      </c>
      <c r="CG26" s="16">
        <v>59061.021052631579</v>
      </c>
      <c r="CH26" s="23">
        <v>95</v>
      </c>
      <c r="CI26" s="16">
        <v>65666.342857142852</v>
      </c>
      <c r="CJ26" s="42">
        <v>35</v>
      </c>
      <c r="CK26" s="181">
        <v>70117.86538461539</v>
      </c>
      <c r="CL26" s="42">
        <v>52</v>
      </c>
      <c r="CM26" s="42">
        <v>71554.901960784307</v>
      </c>
      <c r="CN26" s="42">
        <v>51</v>
      </c>
      <c r="CO26" s="263">
        <v>71798.040816326524</v>
      </c>
      <c r="CP26" s="47">
        <v>49</v>
      </c>
      <c r="CQ26" s="15"/>
      <c r="CR26" s="47"/>
      <c r="CS26" s="15">
        <v>0</v>
      </c>
      <c r="CT26" s="47">
        <v>0</v>
      </c>
      <c r="CU26" s="15">
        <v>0</v>
      </c>
      <c r="CV26" s="47">
        <v>0</v>
      </c>
      <c r="CW26" s="68">
        <v>41305</v>
      </c>
      <c r="CX26" s="11">
        <v>82</v>
      </c>
      <c r="CY26" s="15">
        <v>41291</v>
      </c>
      <c r="CZ26" s="11">
        <v>189</v>
      </c>
      <c r="DA26" s="15">
        <v>43996</v>
      </c>
      <c r="DB26" s="24">
        <v>161</v>
      </c>
      <c r="DC26" s="28">
        <v>44278</v>
      </c>
      <c r="DD26" s="11">
        <v>214</v>
      </c>
      <c r="DE26" s="16">
        <v>46038</v>
      </c>
      <c r="DF26" s="18">
        <v>171</v>
      </c>
      <c r="DG26" s="46">
        <v>48347</v>
      </c>
      <c r="DH26" s="44">
        <v>182</v>
      </c>
      <c r="DI26" s="264">
        <v>50254</v>
      </c>
      <c r="DJ26" s="265">
        <v>182</v>
      </c>
      <c r="DK26" s="40">
        <v>52582</v>
      </c>
      <c r="DL26" s="44">
        <v>174</v>
      </c>
      <c r="DM26" s="40">
        <v>55450</v>
      </c>
      <c r="DN26" s="44">
        <v>220</v>
      </c>
      <c r="DO26" s="40">
        <v>57888</v>
      </c>
      <c r="DP26" s="44">
        <v>230</v>
      </c>
      <c r="DQ26" s="40">
        <v>59582.031963470319</v>
      </c>
      <c r="DR26" s="44">
        <v>219</v>
      </c>
      <c r="DS26" s="40">
        <v>59278.157480314963</v>
      </c>
      <c r="DT26" s="44">
        <v>254</v>
      </c>
      <c r="DU26" s="16">
        <v>61846.782608695656</v>
      </c>
      <c r="DV26" s="23">
        <v>276</v>
      </c>
      <c r="DW26" s="16">
        <v>65018.627388535031</v>
      </c>
      <c r="DX26" s="42">
        <v>314</v>
      </c>
      <c r="DY26" s="181">
        <v>64752.561933534744</v>
      </c>
      <c r="DZ26" s="42">
        <v>331</v>
      </c>
      <c r="EA26" s="181">
        <v>66965.05105105105</v>
      </c>
      <c r="EB26" s="42">
        <v>333</v>
      </c>
      <c r="EC26" s="263">
        <v>69711.382445141062</v>
      </c>
      <c r="ED26" s="47">
        <v>319</v>
      </c>
      <c r="EE26" s="15">
        <v>68346.507142857139</v>
      </c>
      <c r="EF26" s="47">
        <v>280</v>
      </c>
      <c r="EG26" s="15">
        <v>69623.736666666664</v>
      </c>
      <c r="EH26" s="47">
        <v>300</v>
      </c>
      <c r="EI26" s="15">
        <v>70503.458064516133</v>
      </c>
      <c r="EJ26" s="47">
        <v>310</v>
      </c>
      <c r="EK26" s="68">
        <v>35819</v>
      </c>
      <c r="EL26" s="11">
        <v>50</v>
      </c>
      <c r="EM26" s="15">
        <v>37048</v>
      </c>
      <c r="EN26" s="11">
        <v>67</v>
      </c>
      <c r="EO26" s="32">
        <v>38895</v>
      </c>
      <c r="EP26" s="22">
        <v>57</v>
      </c>
      <c r="EQ26" s="28">
        <v>40381</v>
      </c>
      <c r="ER26" s="11">
        <v>38</v>
      </c>
      <c r="ES26" s="16">
        <v>45015</v>
      </c>
      <c r="ET26" s="18">
        <v>69</v>
      </c>
      <c r="EU26" s="46">
        <v>43592</v>
      </c>
      <c r="EV26" s="44">
        <v>46</v>
      </c>
      <c r="EW26" s="264">
        <v>44329</v>
      </c>
      <c r="EX26" s="265">
        <v>46</v>
      </c>
      <c r="EY26" s="40">
        <v>43476</v>
      </c>
      <c r="EZ26" s="44">
        <v>56</v>
      </c>
      <c r="FA26" s="40">
        <v>46041</v>
      </c>
      <c r="FB26" s="44">
        <v>71</v>
      </c>
      <c r="FC26" s="40">
        <v>49742</v>
      </c>
      <c r="FD26" s="44">
        <v>50</v>
      </c>
      <c r="FE26" s="40">
        <v>50011.482758620688</v>
      </c>
      <c r="FF26" s="44">
        <v>58</v>
      </c>
      <c r="FG26" s="40">
        <v>51366.362068965514</v>
      </c>
      <c r="FH26" s="44">
        <v>58</v>
      </c>
      <c r="FI26" s="16">
        <v>53437.726190476191</v>
      </c>
      <c r="FJ26" s="42">
        <v>84</v>
      </c>
      <c r="FK26" s="16">
        <v>54239.6582278481</v>
      </c>
      <c r="FL26" s="42">
        <v>79</v>
      </c>
      <c r="FM26" s="181">
        <v>61052.940298507463</v>
      </c>
      <c r="FN26" s="42">
        <v>67</v>
      </c>
      <c r="FO26" s="16">
        <v>65910.38461538461</v>
      </c>
      <c r="FP26" s="42">
        <v>52</v>
      </c>
      <c r="FQ26" s="16">
        <v>63551.5</v>
      </c>
      <c r="FR26" s="47">
        <v>68</v>
      </c>
      <c r="FS26" s="181">
        <v>63872.366666666669</v>
      </c>
      <c r="FT26" s="47">
        <v>60</v>
      </c>
      <c r="FU26" s="181">
        <v>62966.933333333334</v>
      </c>
      <c r="FV26" s="47">
        <v>30</v>
      </c>
      <c r="FW26" s="15">
        <v>64237.5</v>
      </c>
      <c r="FX26" s="47">
        <v>40</v>
      </c>
      <c r="FY26" s="68">
        <v>38005</v>
      </c>
      <c r="FZ26" s="11">
        <v>44</v>
      </c>
      <c r="GA26" s="15">
        <v>38255</v>
      </c>
      <c r="GB26" s="11">
        <v>38</v>
      </c>
      <c r="GC26" s="32">
        <v>38583</v>
      </c>
      <c r="GD26" s="22">
        <v>60</v>
      </c>
      <c r="GE26" s="28">
        <v>39565</v>
      </c>
      <c r="GF26" s="11">
        <v>50</v>
      </c>
      <c r="GG26" s="16">
        <v>38789</v>
      </c>
      <c r="GH26" s="18">
        <v>38</v>
      </c>
      <c r="GI26" s="46">
        <v>40967</v>
      </c>
      <c r="GJ26" s="44">
        <v>58</v>
      </c>
      <c r="GK26" s="264">
        <v>41285</v>
      </c>
      <c r="GL26" s="265">
        <v>35</v>
      </c>
      <c r="GM26" s="40">
        <v>46324</v>
      </c>
      <c r="GN26" s="44">
        <v>43</v>
      </c>
      <c r="GO26" s="40">
        <v>46067</v>
      </c>
      <c r="GP26" s="44">
        <v>36</v>
      </c>
      <c r="GQ26" s="40">
        <v>46847</v>
      </c>
      <c r="GR26" s="44">
        <v>26</v>
      </c>
      <c r="GS26" s="40"/>
      <c r="GT26" s="44"/>
      <c r="GU26" s="40">
        <v>50739.410256410258</v>
      </c>
      <c r="GV26" s="44">
        <v>39</v>
      </c>
      <c r="GW26" s="16">
        <v>49309</v>
      </c>
      <c r="GX26" s="23">
        <v>32</v>
      </c>
      <c r="GY26" s="16">
        <v>56074.944444444445</v>
      </c>
      <c r="GZ26" s="42">
        <v>36</v>
      </c>
      <c r="HA26" s="181"/>
      <c r="HB26" s="42"/>
      <c r="HC26" s="181"/>
      <c r="HD26" s="42"/>
      <c r="HE26" s="263"/>
      <c r="HF26" s="47"/>
      <c r="HG26" s="263"/>
      <c r="HH26" s="47"/>
      <c r="HI26" s="263">
        <v>0</v>
      </c>
      <c r="HJ26" s="47">
        <v>0</v>
      </c>
      <c r="HK26" s="15">
        <v>0</v>
      </c>
      <c r="HL26" s="47">
        <v>0</v>
      </c>
      <c r="HM26" s="68">
        <v>31594</v>
      </c>
      <c r="HN26" s="11">
        <v>15</v>
      </c>
      <c r="HO26" s="16">
        <v>31652</v>
      </c>
      <c r="HP26" s="11">
        <v>35</v>
      </c>
      <c r="HQ26" s="15">
        <v>35172</v>
      </c>
      <c r="HR26" s="24">
        <v>46</v>
      </c>
      <c r="HS26" s="28">
        <v>38604</v>
      </c>
      <c r="HT26" s="11">
        <v>79</v>
      </c>
      <c r="HU26" s="16">
        <v>39565</v>
      </c>
      <c r="HV26" s="18">
        <v>50</v>
      </c>
      <c r="HW26" s="165">
        <v>40849</v>
      </c>
      <c r="HX26" s="44">
        <v>48</v>
      </c>
      <c r="HY26" s="277">
        <v>43477</v>
      </c>
      <c r="HZ26" s="265">
        <v>47</v>
      </c>
      <c r="IA26" s="267">
        <v>44537</v>
      </c>
      <c r="IB26" s="165">
        <v>52</v>
      </c>
      <c r="IC26" s="267">
        <v>46223</v>
      </c>
      <c r="ID26" s="45">
        <v>35</v>
      </c>
      <c r="IE26" s="267">
        <v>45059</v>
      </c>
      <c r="IF26" s="45">
        <v>46</v>
      </c>
      <c r="IG26" s="267">
        <v>55778</v>
      </c>
      <c r="IH26" s="45">
        <v>10</v>
      </c>
      <c r="II26" s="267">
        <v>47296.631578947367</v>
      </c>
      <c r="IJ26" s="45">
        <v>38</v>
      </c>
      <c r="IK26" s="15">
        <v>53327.45945945946</v>
      </c>
      <c r="IL26" s="24">
        <v>37</v>
      </c>
      <c r="IM26" s="16">
        <v>51050</v>
      </c>
      <c r="IN26" s="42">
        <v>15</v>
      </c>
      <c r="IO26" s="16"/>
      <c r="IP26" s="42"/>
      <c r="IQ26" s="263"/>
      <c r="IR26" s="47"/>
      <c r="IS26" s="263"/>
      <c r="IT26" s="47"/>
      <c r="IU26" s="263"/>
      <c r="IV26" s="47"/>
      <c r="IW26" s="263">
        <v>0</v>
      </c>
      <c r="IX26" s="47">
        <v>0</v>
      </c>
      <c r="IY26" s="263">
        <v>0</v>
      </c>
      <c r="IZ26" s="47">
        <v>0</v>
      </c>
      <c r="JA26" s="273"/>
      <c r="JB26" s="273"/>
    </row>
    <row r="27" spans="1:262">
      <c r="A27" s="219">
        <v>24</v>
      </c>
      <c r="B27" s="219">
        <v>17</v>
      </c>
      <c r="C27" s="11">
        <v>26</v>
      </c>
      <c r="D27" s="11" t="s">
        <v>77</v>
      </c>
      <c r="E27" s="11">
        <v>69730.895085921016</v>
      </c>
      <c r="F27" s="11">
        <v>3317</v>
      </c>
      <c r="G27" s="15">
        <v>71343.534826633942</v>
      </c>
      <c r="H27" s="11">
        <v>3259</v>
      </c>
      <c r="I27" s="15">
        <v>71973.1385341477</v>
      </c>
      <c r="J27" s="11">
        <v>3602</v>
      </c>
      <c r="K27" s="32"/>
      <c r="L27" s="11"/>
      <c r="M27" s="32"/>
      <c r="N27" s="11"/>
      <c r="O27" s="32">
        <v>75908.97285259809</v>
      </c>
      <c r="P27" s="11">
        <v>4715</v>
      </c>
      <c r="Q27" s="32"/>
      <c r="R27" s="11"/>
      <c r="S27" s="32">
        <v>79529.814228110597</v>
      </c>
      <c r="T27" s="11">
        <v>3472</v>
      </c>
      <c r="U27" s="68">
        <v>51282</v>
      </c>
      <c r="V27" s="11">
        <v>1854</v>
      </c>
      <c r="W27" s="15">
        <v>52968</v>
      </c>
      <c r="X27" s="11">
        <v>1872</v>
      </c>
      <c r="Y27" s="15">
        <v>54314</v>
      </c>
      <c r="Z27" s="24">
        <v>1701</v>
      </c>
      <c r="AA27" s="28">
        <v>54959</v>
      </c>
      <c r="AB27" s="11">
        <v>1819</v>
      </c>
      <c r="AC27" s="16">
        <v>58397</v>
      </c>
      <c r="AD27" s="18">
        <v>1805</v>
      </c>
      <c r="AE27" s="17">
        <v>60400</v>
      </c>
      <c r="AF27" s="23">
        <v>1773</v>
      </c>
      <c r="AG27" s="42">
        <v>62746</v>
      </c>
      <c r="AH27" s="42">
        <v>1758</v>
      </c>
      <c r="AI27" s="16">
        <v>63385</v>
      </c>
      <c r="AJ27" s="42">
        <v>1634</v>
      </c>
      <c r="AK27" s="16">
        <v>67972</v>
      </c>
      <c r="AL27" s="42">
        <v>1838</v>
      </c>
      <c r="AM27" s="16">
        <v>69781</v>
      </c>
      <c r="AN27" s="42">
        <v>1779</v>
      </c>
      <c r="AO27" s="16">
        <v>71442.601973684214</v>
      </c>
      <c r="AP27" s="42">
        <v>608</v>
      </c>
      <c r="AQ27" s="16">
        <v>72209.023454157781</v>
      </c>
      <c r="AR27" s="42">
        <v>938</v>
      </c>
      <c r="AS27" s="16">
        <v>74157.25997719499</v>
      </c>
      <c r="AT27" s="23">
        <v>877</v>
      </c>
      <c r="AU27" s="16">
        <v>77151.627133105809</v>
      </c>
      <c r="AV27" s="42">
        <v>1172</v>
      </c>
      <c r="AW27" s="194">
        <v>80303.286363636362</v>
      </c>
      <c r="AX27" s="42">
        <v>880</v>
      </c>
      <c r="AY27" s="181">
        <v>84540.133333333331</v>
      </c>
      <c r="AZ27" s="42">
        <v>1080</v>
      </c>
      <c r="BA27" s="263">
        <v>85224.922330097092</v>
      </c>
      <c r="BB27" s="47">
        <v>1236</v>
      </c>
      <c r="BC27" s="15">
        <v>85235.151559100792</v>
      </c>
      <c r="BD27" s="47">
        <v>1379</v>
      </c>
      <c r="BE27" s="15">
        <v>88752.735029940115</v>
      </c>
      <c r="BF27" s="47">
        <v>1336</v>
      </c>
      <c r="BG27" s="15">
        <v>88317.289002557547</v>
      </c>
      <c r="BH27" s="47">
        <v>1564</v>
      </c>
      <c r="BI27" s="68">
        <v>47472</v>
      </c>
      <c r="BJ27" s="11">
        <v>415</v>
      </c>
      <c r="BK27" s="15">
        <v>46067</v>
      </c>
      <c r="BL27" s="11">
        <v>235</v>
      </c>
      <c r="BM27" s="32">
        <v>48708</v>
      </c>
      <c r="BN27" s="22">
        <v>265</v>
      </c>
      <c r="BO27" s="28">
        <v>50752</v>
      </c>
      <c r="BP27" s="11">
        <v>314</v>
      </c>
      <c r="BQ27" s="16">
        <v>50124</v>
      </c>
      <c r="BR27" s="17">
        <v>428</v>
      </c>
      <c r="BS27" s="31">
        <v>51922</v>
      </c>
      <c r="BT27" s="44">
        <v>464</v>
      </c>
      <c r="BU27" s="264">
        <v>54276</v>
      </c>
      <c r="BV27" s="165">
        <v>441</v>
      </c>
      <c r="BW27" s="40">
        <v>58452</v>
      </c>
      <c r="BX27" s="45">
        <v>679</v>
      </c>
      <c r="BY27" s="40">
        <v>64137</v>
      </c>
      <c r="BZ27" s="45">
        <v>520</v>
      </c>
      <c r="CA27" s="40">
        <v>61252</v>
      </c>
      <c r="CB27" s="45">
        <v>410</v>
      </c>
      <c r="CC27" s="40">
        <v>64151.418338108881</v>
      </c>
      <c r="CD27" s="45">
        <v>349</v>
      </c>
      <c r="CE27" s="40">
        <v>67074.275789473686</v>
      </c>
      <c r="CF27" s="45">
        <v>475</v>
      </c>
      <c r="CG27" s="16">
        <v>66623.327319587625</v>
      </c>
      <c r="CH27" s="23">
        <v>388</v>
      </c>
      <c r="CI27" s="16">
        <v>71436.190476190473</v>
      </c>
      <c r="CJ27" s="42">
        <v>378</v>
      </c>
      <c r="CK27" s="181">
        <v>72568.106334841636</v>
      </c>
      <c r="CL27" s="42">
        <v>442</v>
      </c>
      <c r="CM27" s="42">
        <v>76504.583743842362</v>
      </c>
      <c r="CN27" s="42">
        <v>406</v>
      </c>
      <c r="CO27" s="263">
        <v>77455.906166219836</v>
      </c>
      <c r="CP27" s="47">
        <v>373</v>
      </c>
      <c r="CQ27" s="15">
        <v>78267.535031847132</v>
      </c>
      <c r="CR27" s="47">
        <v>314</v>
      </c>
      <c r="CS27" s="15">
        <v>80498.072507552875</v>
      </c>
      <c r="CT27" s="47">
        <v>331</v>
      </c>
      <c r="CU27" s="15">
        <v>79568.058309037908</v>
      </c>
      <c r="CV27" s="47">
        <v>343</v>
      </c>
      <c r="CW27" s="68">
        <v>40483</v>
      </c>
      <c r="CX27" s="11">
        <v>376</v>
      </c>
      <c r="CY27" s="15">
        <v>41549</v>
      </c>
      <c r="CZ27" s="11">
        <v>566</v>
      </c>
      <c r="DA27" s="15">
        <v>41611</v>
      </c>
      <c r="DB27" s="24">
        <v>523</v>
      </c>
      <c r="DC27" s="28">
        <v>42971</v>
      </c>
      <c r="DD27" s="11">
        <v>631</v>
      </c>
      <c r="DE27" s="16">
        <v>44721</v>
      </c>
      <c r="DF27" s="18">
        <v>638</v>
      </c>
      <c r="DG27" s="46">
        <v>46284</v>
      </c>
      <c r="DH27" s="45">
        <v>650</v>
      </c>
      <c r="DI27" s="264">
        <v>47609</v>
      </c>
      <c r="DJ27" s="165">
        <v>638</v>
      </c>
      <c r="DK27" s="40">
        <v>49851</v>
      </c>
      <c r="DL27" s="45">
        <v>590</v>
      </c>
      <c r="DM27" s="40">
        <v>50958</v>
      </c>
      <c r="DN27" s="45">
        <v>696</v>
      </c>
      <c r="DO27" s="40">
        <v>52566</v>
      </c>
      <c r="DP27" s="45">
        <v>738</v>
      </c>
      <c r="DQ27" s="40">
        <v>53464.774285714288</v>
      </c>
      <c r="DR27" s="45">
        <v>700</v>
      </c>
      <c r="DS27" s="40">
        <v>55657.452586206899</v>
      </c>
      <c r="DT27" s="45">
        <v>696</v>
      </c>
      <c r="DU27" s="16">
        <v>57023.437810945274</v>
      </c>
      <c r="DV27" s="23">
        <v>804</v>
      </c>
      <c r="DW27" s="16">
        <v>59222.952222222222</v>
      </c>
      <c r="DX27" s="42">
        <v>900</v>
      </c>
      <c r="DY27" s="181">
        <v>59399.171259842522</v>
      </c>
      <c r="DZ27" s="42">
        <v>1016</v>
      </c>
      <c r="EA27" s="181">
        <v>60631.752884615387</v>
      </c>
      <c r="EB27" s="42">
        <v>1040</v>
      </c>
      <c r="EC27" s="263">
        <v>62244.459183673469</v>
      </c>
      <c r="ED27" s="47">
        <v>980</v>
      </c>
      <c r="EE27" s="15">
        <v>62300.143020594965</v>
      </c>
      <c r="EF27" s="47">
        <v>874</v>
      </c>
      <c r="EG27" s="15">
        <v>63104.922746781114</v>
      </c>
      <c r="EH27" s="47">
        <v>932</v>
      </c>
      <c r="EI27" s="15">
        <v>63550.785420944558</v>
      </c>
      <c r="EJ27" s="47">
        <v>974</v>
      </c>
      <c r="EK27" s="68">
        <v>38550</v>
      </c>
      <c r="EL27" s="11">
        <v>320</v>
      </c>
      <c r="EM27" s="15">
        <v>38515</v>
      </c>
      <c r="EN27" s="11">
        <v>330</v>
      </c>
      <c r="EO27" s="32">
        <v>41448</v>
      </c>
      <c r="EP27" s="22">
        <v>377</v>
      </c>
      <c r="EQ27" s="28">
        <v>42410</v>
      </c>
      <c r="ER27" s="11">
        <v>363</v>
      </c>
      <c r="ES27" s="16">
        <v>43450</v>
      </c>
      <c r="ET27" s="18">
        <v>387</v>
      </c>
      <c r="EU27" s="46">
        <v>44894</v>
      </c>
      <c r="EV27" s="44">
        <v>378</v>
      </c>
      <c r="EW27" s="264">
        <v>46440</v>
      </c>
      <c r="EX27" s="165">
        <v>372</v>
      </c>
      <c r="EY27" s="40">
        <v>47503</v>
      </c>
      <c r="EZ27" s="45">
        <v>430</v>
      </c>
      <c r="FA27" s="40">
        <v>49485</v>
      </c>
      <c r="FB27" s="45">
        <v>421</v>
      </c>
      <c r="FC27" s="40">
        <v>50932</v>
      </c>
      <c r="FD27" s="45">
        <v>380</v>
      </c>
      <c r="FE27" s="40">
        <v>52479.609223300969</v>
      </c>
      <c r="FF27" s="45">
        <v>412</v>
      </c>
      <c r="FG27" s="40">
        <v>53524.848484848488</v>
      </c>
      <c r="FH27" s="45">
        <v>396</v>
      </c>
      <c r="FI27" s="16">
        <v>53196.703196347029</v>
      </c>
      <c r="FJ27" s="42">
        <v>438</v>
      </c>
      <c r="FK27" s="16">
        <v>54277.689567430025</v>
      </c>
      <c r="FL27" s="42">
        <v>393</v>
      </c>
      <c r="FM27" s="181">
        <v>56830.641618497109</v>
      </c>
      <c r="FN27" s="42">
        <v>346</v>
      </c>
      <c r="FO27" s="16">
        <v>58665.491847826088</v>
      </c>
      <c r="FP27" s="42">
        <v>368</v>
      </c>
      <c r="FQ27" s="16">
        <v>61072.580562659845</v>
      </c>
      <c r="FR27" s="47">
        <v>391</v>
      </c>
      <c r="FS27" s="181">
        <v>59275.467780429593</v>
      </c>
      <c r="FT27" s="47">
        <v>419</v>
      </c>
      <c r="FU27" s="181">
        <v>59263.244444444441</v>
      </c>
      <c r="FV27" s="47">
        <v>360</v>
      </c>
      <c r="FW27" s="15">
        <v>60324.066157760812</v>
      </c>
      <c r="FX27" s="47">
        <v>393</v>
      </c>
      <c r="FY27" s="68">
        <v>38518</v>
      </c>
      <c r="FZ27" s="11">
        <v>186</v>
      </c>
      <c r="GA27" s="15">
        <v>39396</v>
      </c>
      <c r="GB27" s="11">
        <v>212</v>
      </c>
      <c r="GC27" s="32">
        <v>41503</v>
      </c>
      <c r="GD27" s="22">
        <v>224</v>
      </c>
      <c r="GE27" s="28">
        <v>42133</v>
      </c>
      <c r="GF27" s="11">
        <v>246</v>
      </c>
      <c r="GG27" s="16">
        <v>43043</v>
      </c>
      <c r="GH27" s="18">
        <v>223</v>
      </c>
      <c r="GI27" s="46">
        <v>44614</v>
      </c>
      <c r="GJ27" s="44">
        <v>257</v>
      </c>
      <c r="GK27" s="264">
        <v>45475</v>
      </c>
      <c r="GL27" s="265">
        <v>242</v>
      </c>
      <c r="GM27" s="40">
        <v>46094</v>
      </c>
      <c r="GN27" s="44">
        <v>190</v>
      </c>
      <c r="GO27" s="40">
        <v>47253</v>
      </c>
      <c r="GP27" s="44">
        <v>207</v>
      </c>
      <c r="GQ27" s="40">
        <v>48676</v>
      </c>
      <c r="GR27" s="44">
        <v>182</v>
      </c>
      <c r="GS27" s="40">
        <v>47882.837500000001</v>
      </c>
      <c r="GT27" s="44">
        <v>160</v>
      </c>
      <c r="GU27" s="40">
        <v>49943.136842105261</v>
      </c>
      <c r="GV27" s="44">
        <v>190</v>
      </c>
      <c r="GW27" s="16">
        <v>51389.166666666664</v>
      </c>
      <c r="GX27" s="23">
        <v>198</v>
      </c>
      <c r="GY27" s="16">
        <v>52128.04975124378</v>
      </c>
      <c r="GZ27" s="42">
        <v>201</v>
      </c>
      <c r="HA27" s="181">
        <v>54026.624434389138</v>
      </c>
      <c r="HB27" s="42">
        <v>221</v>
      </c>
      <c r="HC27" s="181">
        <v>56621.939759036148</v>
      </c>
      <c r="HD27" s="42">
        <v>249</v>
      </c>
      <c r="HE27" s="263">
        <v>59467.638009049777</v>
      </c>
      <c r="HF27" s="47">
        <v>221</v>
      </c>
      <c r="HG27" s="263">
        <v>61492.021186440681</v>
      </c>
      <c r="HH27" s="47">
        <v>236</v>
      </c>
      <c r="HI27" s="263">
        <v>61926.917874396138</v>
      </c>
      <c r="HJ27" s="47">
        <v>207</v>
      </c>
      <c r="HK27" s="15">
        <v>61893.280701754389</v>
      </c>
      <c r="HL27" s="47">
        <v>228</v>
      </c>
      <c r="HM27" s="68">
        <v>37770</v>
      </c>
      <c r="HN27" s="11">
        <v>136</v>
      </c>
      <c r="HO27" s="16">
        <v>39502</v>
      </c>
      <c r="HP27" s="11">
        <v>138</v>
      </c>
      <c r="HQ27" s="15">
        <v>40128</v>
      </c>
      <c r="HR27" s="24">
        <v>153</v>
      </c>
      <c r="HS27" s="28">
        <v>42458</v>
      </c>
      <c r="HT27" s="11">
        <v>182</v>
      </c>
      <c r="HU27" s="16">
        <v>42591</v>
      </c>
      <c r="HV27" s="18">
        <v>176</v>
      </c>
      <c r="HW27" s="165">
        <v>44784</v>
      </c>
      <c r="HX27" s="44">
        <v>185</v>
      </c>
      <c r="HY27" s="277">
        <v>45140</v>
      </c>
      <c r="HZ27" s="265">
        <v>147</v>
      </c>
      <c r="IA27" s="267">
        <v>48367</v>
      </c>
      <c r="IB27" s="165">
        <v>144</v>
      </c>
      <c r="IC27" s="267">
        <v>49637</v>
      </c>
      <c r="ID27" s="45">
        <v>145</v>
      </c>
      <c r="IE27" s="267">
        <v>51692</v>
      </c>
      <c r="IF27" s="45">
        <v>126</v>
      </c>
      <c r="IG27" s="267">
        <v>53679.603448275862</v>
      </c>
      <c r="IH27" s="45">
        <v>116</v>
      </c>
      <c r="II27" s="267">
        <v>53962.209523809521</v>
      </c>
      <c r="IJ27" s="45">
        <v>105</v>
      </c>
      <c r="IK27" s="15">
        <v>53790.496124031008</v>
      </c>
      <c r="IL27" s="24">
        <v>129</v>
      </c>
      <c r="IM27" s="16">
        <v>55302.82608695652</v>
      </c>
      <c r="IN27" s="42">
        <v>115</v>
      </c>
      <c r="IO27" s="16">
        <v>58171.145161290326</v>
      </c>
      <c r="IP27" s="42">
        <v>62</v>
      </c>
      <c r="IQ27" s="263">
        <v>57085.75</v>
      </c>
      <c r="IR27" s="47">
        <v>96</v>
      </c>
      <c r="IS27" s="263">
        <v>61190.552941176473</v>
      </c>
      <c r="IT27" s="47">
        <v>85</v>
      </c>
      <c r="IU27" s="263">
        <v>59108.042105263157</v>
      </c>
      <c r="IV27" s="47">
        <v>95</v>
      </c>
      <c r="IW27" s="263">
        <v>62380.939024390245</v>
      </c>
      <c r="IX27" s="47">
        <v>82</v>
      </c>
      <c r="IY27" s="263">
        <v>63234.177777777775</v>
      </c>
      <c r="IZ27" s="47">
        <v>90</v>
      </c>
      <c r="JA27" s="273"/>
      <c r="JB27" s="273"/>
    </row>
    <row r="28" spans="1:262">
      <c r="A28" s="261">
        <v>25</v>
      </c>
      <c r="B28" s="219">
        <v>18</v>
      </c>
      <c r="C28" s="11">
        <v>27</v>
      </c>
      <c r="D28" s="11" t="s">
        <v>54</v>
      </c>
      <c r="E28" s="11">
        <v>65537.391578249342</v>
      </c>
      <c r="F28" s="11">
        <v>3016</v>
      </c>
      <c r="G28" s="15">
        <v>65525.962544169612</v>
      </c>
      <c r="H28" s="11">
        <v>2830</v>
      </c>
      <c r="I28" s="15">
        <v>66380.446486137982</v>
      </c>
      <c r="J28" s="11">
        <v>3102</v>
      </c>
      <c r="K28" s="32"/>
      <c r="L28" s="11"/>
      <c r="M28" s="32"/>
      <c r="N28" s="11"/>
      <c r="O28" s="32">
        <v>68636.962711864413</v>
      </c>
      <c r="P28" s="11">
        <v>3540</v>
      </c>
      <c r="Q28" s="32"/>
      <c r="R28" s="11"/>
      <c r="S28" s="32">
        <v>77058.804396590393</v>
      </c>
      <c r="T28" s="11">
        <v>2229</v>
      </c>
      <c r="U28" s="68">
        <v>49277</v>
      </c>
      <c r="V28" s="11">
        <v>1355</v>
      </c>
      <c r="W28" s="15">
        <v>50299</v>
      </c>
      <c r="X28" s="11">
        <v>1343</v>
      </c>
      <c r="Y28" s="15">
        <v>51672</v>
      </c>
      <c r="Z28" s="24">
        <v>1332</v>
      </c>
      <c r="AA28" s="28">
        <v>53595</v>
      </c>
      <c r="AB28" s="11">
        <v>1329</v>
      </c>
      <c r="AC28" s="16">
        <v>56057</v>
      </c>
      <c r="AD28" s="18">
        <v>1236</v>
      </c>
      <c r="AE28" s="17">
        <v>59447</v>
      </c>
      <c r="AF28" s="23">
        <v>1274</v>
      </c>
      <c r="AG28" s="42">
        <v>61609</v>
      </c>
      <c r="AH28" s="42">
        <v>1370</v>
      </c>
      <c r="AI28" s="16">
        <v>63349</v>
      </c>
      <c r="AJ28" s="42">
        <v>1363</v>
      </c>
      <c r="AK28" s="16">
        <v>67363</v>
      </c>
      <c r="AL28" s="42">
        <v>1272</v>
      </c>
      <c r="AM28" s="16">
        <v>69031</v>
      </c>
      <c r="AN28" s="42">
        <v>1236</v>
      </c>
      <c r="AO28" s="16">
        <v>69608.168711656443</v>
      </c>
      <c r="AP28" s="42">
        <v>652</v>
      </c>
      <c r="AQ28" s="16">
        <v>72004.695121951227</v>
      </c>
      <c r="AR28" s="42">
        <v>738</v>
      </c>
      <c r="AS28" s="16">
        <v>73541.195275590551</v>
      </c>
      <c r="AT28" s="23">
        <v>635</v>
      </c>
      <c r="AU28" s="16">
        <v>75700.988110964332</v>
      </c>
      <c r="AV28" s="42">
        <v>757</v>
      </c>
      <c r="AW28" s="181">
        <v>77507.442519685035</v>
      </c>
      <c r="AX28" s="42">
        <v>635</v>
      </c>
      <c r="AY28" s="181">
        <v>81506.18822023047</v>
      </c>
      <c r="AZ28" s="42">
        <v>781</v>
      </c>
      <c r="BA28" s="263">
        <v>81940.575723830741</v>
      </c>
      <c r="BB28" s="47">
        <v>898</v>
      </c>
      <c r="BC28" s="15">
        <v>82024.284158415845</v>
      </c>
      <c r="BD28" s="47">
        <v>1010</v>
      </c>
      <c r="BE28" s="15">
        <v>82232.733485193618</v>
      </c>
      <c r="BF28" s="47">
        <v>878</v>
      </c>
      <c r="BG28" s="15">
        <v>83104.410058027075</v>
      </c>
      <c r="BH28" s="47">
        <v>1034</v>
      </c>
      <c r="BI28" s="68">
        <v>46854</v>
      </c>
      <c r="BJ28" s="11">
        <v>294</v>
      </c>
      <c r="BK28" s="15">
        <v>45738</v>
      </c>
      <c r="BL28" s="11">
        <v>266</v>
      </c>
      <c r="BM28" s="32">
        <v>49055</v>
      </c>
      <c r="BN28" s="22">
        <v>298</v>
      </c>
      <c r="BO28" s="28">
        <v>51256</v>
      </c>
      <c r="BP28" s="11">
        <v>396</v>
      </c>
      <c r="BQ28" s="16">
        <v>51254</v>
      </c>
      <c r="BR28" s="17">
        <v>468</v>
      </c>
      <c r="BS28" s="31">
        <v>52550</v>
      </c>
      <c r="BT28" s="44">
        <v>524</v>
      </c>
      <c r="BU28" s="264">
        <v>54954</v>
      </c>
      <c r="BV28" s="165">
        <v>474</v>
      </c>
      <c r="BW28" s="40">
        <v>57168</v>
      </c>
      <c r="BX28" s="45">
        <v>534</v>
      </c>
      <c r="BY28" s="40">
        <v>60930</v>
      </c>
      <c r="BZ28" s="45">
        <v>424</v>
      </c>
      <c r="CA28" s="40">
        <v>60518</v>
      </c>
      <c r="CB28" s="45">
        <v>457</v>
      </c>
      <c r="CC28" s="40">
        <v>63203.904051172707</v>
      </c>
      <c r="CD28" s="45">
        <v>469</v>
      </c>
      <c r="CE28" s="40">
        <v>65090.461538461539</v>
      </c>
      <c r="CF28" s="45">
        <v>520</v>
      </c>
      <c r="CG28" s="16">
        <v>64900.134396355352</v>
      </c>
      <c r="CH28" s="23">
        <v>439</v>
      </c>
      <c r="CI28" s="16">
        <v>68903.039473684214</v>
      </c>
      <c r="CJ28" s="42">
        <v>380</v>
      </c>
      <c r="CK28" s="181">
        <v>68611.221978021975</v>
      </c>
      <c r="CL28" s="42">
        <v>455</v>
      </c>
      <c r="CM28" s="42">
        <v>72320.991561181436</v>
      </c>
      <c r="CN28" s="42">
        <v>474</v>
      </c>
      <c r="CO28" s="263">
        <v>70608.274231678486</v>
      </c>
      <c r="CP28" s="47">
        <v>423</v>
      </c>
      <c r="CQ28" s="15">
        <v>73322.369369369364</v>
      </c>
      <c r="CR28" s="47">
        <v>333</v>
      </c>
      <c r="CS28" s="15">
        <v>74913.930303030298</v>
      </c>
      <c r="CT28" s="47">
        <v>330</v>
      </c>
      <c r="CU28" s="15">
        <v>72566.545454545456</v>
      </c>
      <c r="CV28" s="47">
        <v>374</v>
      </c>
      <c r="CW28" s="68">
        <v>38986</v>
      </c>
      <c r="CX28" s="11">
        <v>517</v>
      </c>
      <c r="CY28" s="15">
        <v>40225</v>
      </c>
      <c r="CZ28" s="11">
        <v>793</v>
      </c>
      <c r="DA28" s="15">
        <v>40498</v>
      </c>
      <c r="DB28" s="24">
        <v>690</v>
      </c>
      <c r="DC28" s="28">
        <v>41581</v>
      </c>
      <c r="DD28" s="11">
        <v>831</v>
      </c>
      <c r="DE28" s="16">
        <v>44167</v>
      </c>
      <c r="DF28" s="18">
        <v>775</v>
      </c>
      <c r="DG28" s="46">
        <v>44613</v>
      </c>
      <c r="DH28" s="45">
        <v>823</v>
      </c>
      <c r="DI28" s="264">
        <v>46032</v>
      </c>
      <c r="DJ28" s="165">
        <v>828</v>
      </c>
      <c r="DK28" s="40">
        <v>48016</v>
      </c>
      <c r="DL28" s="45">
        <v>764</v>
      </c>
      <c r="DM28" s="40">
        <v>49629</v>
      </c>
      <c r="DN28" s="45">
        <v>863</v>
      </c>
      <c r="DO28" s="40">
        <v>50899</v>
      </c>
      <c r="DP28" s="45">
        <v>857</v>
      </c>
      <c r="DQ28" s="40">
        <v>52125.194865810969</v>
      </c>
      <c r="DR28" s="45">
        <v>857</v>
      </c>
      <c r="DS28" s="40">
        <v>53217.738372093023</v>
      </c>
      <c r="DT28" s="45">
        <v>860</v>
      </c>
      <c r="DU28" s="16">
        <v>55288.474999999999</v>
      </c>
      <c r="DV28" s="23">
        <v>920</v>
      </c>
      <c r="DW28" s="16">
        <v>56261.312299465244</v>
      </c>
      <c r="DX28" s="42">
        <v>935</v>
      </c>
      <c r="DY28" s="181">
        <v>56469.102899906451</v>
      </c>
      <c r="DZ28" s="42">
        <v>1069</v>
      </c>
      <c r="EA28" s="181">
        <v>58532.389454209064</v>
      </c>
      <c r="EB28" s="42">
        <v>1081</v>
      </c>
      <c r="EC28" s="263">
        <v>59625.915318744053</v>
      </c>
      <c r="ED28" s="47">
        <v>1051</v>
      </c>
      <c r="EE28" s="15">
        <v>60458.052173913042</v>
      </c>
      <c r="EF28" s="47">
        <v>920</v>
      </c>
      <c r="EG28" s="15">
        <v>59662.171079429732</v>
      </c>
      <c r="EH28" s="47">
        <v>982</v>
      </c>
      <c r="EI28" s="15">
        <v>60936.686254980079</v>
      </c>
      <c r="EJ28" s="47">
        <v>1004</v>
      </c>
      <c r="EK28" s="68">
        <v>36465</v>
      </c>
      <c r="EL28" s="11">
        <v>391</v>
      </c>
      <c r="EM28" s="15">
        <v>36991</v>
      </c>
      <c r="EN28" s="11">
        <v>441</v>
      </c>
      <c r="EO28" s="32">
        <v>39456</v>
      </c>
      <c r="EP28" s="22">
        <v>457</v>
      </c>
      <c r="EQ28" s="28">
        <v>40239</v>
      </c>
      <c r="ER28" s="11">
        <v>452</v>
      </c>
      <c r="ES28" s="16">
        <v>40851</v>
      </c>
      <c r="ET28" s="18">
        <v>470</v>
      </c>
      <c r="EU28" s="46">
        <v>42844</v>
      </c>
      <c r="EV28" s="45">
        <v>430</v>
      </c>
      <c r="EW28" s="264">
        <v>43427</v>
      </c>
      <c r="EX28" s="165">
        <v>442</v>
      </c>
      <c r="EY28" s="40">
        <v>45822</v>
      </c>
      <c r="EZ28" s="45">
        <v>487</v>
      </c>
      <c r="FA28" s="40">
        <v>48045</v>
      </c>
      <c r="FB28" s="45">
        <v>446</v>
      </c>
      <c r="FC28" s="40">
        <v>48324</v>
      </c>
      <c r="FD28" s="45">
        <v>430</v>
      </c>
      <c r="FE28" s="40">
        <v>49764.435129740516</v>
      </c>
      <c r="FF28" s="45">
        <v>501</v>
      </c>
      <c r="FG28" s="40">
        <v>50496.335632183909</v>
      </c>
      <c r="FH28" s="45">
        <v>435</v>
      </c>
      <c r="FI28" s="16">
        <v>51352.338645418327</v>
      </c>
      <c r="FJ28" s="42">
        <v>502</v>
      </c>
      <c r="FK28" s="16">
        <v>51997.910480349346</v>
      </c>
      <c r="FL28" s="42">
        <v>458</v>
      </c>
      <c r="FM28" s="181">
        <v>53404.470437017997</v>
      </c>
      <c r="FN28" s="42">
        <v>389</v>
      </c>
      <c r="FO28" s="16">
        <v>55750.358722358724</v>
      </c>
      <c r="FP28" s="42">
        <v>407</v>
      </c>
      <c r="FQ28" s="16">
        <v>57489.75352112676</v>
      </c>
      <c r="FR28" s="47">
        <v>426</v>
      </c>
      <c r="FS28" s="181">
        <v>56572.98426966292</v>
      </c>
      <c r="FT28" s="47">
        <v>445</v>
      </c>
      <c r="FU28" s="181">
        <v>57617.20930232558</v>
      </c>
      <c r="FV28" s="47">
        <v>387</v>
      </c>
      <c r="FW28" s="15">
        <v>57347.35427135678</v>
      </c>
      <c r="FX28" s="47">
        <v>398</v>
      </c>
      <c r="FY28" s="68">
        <v>35191</v>
      </c>
      <c r="FZ28" s="11">
        <v>202</v>
      </c>
      <c r="GA28" s="15">
        <v>35701</v>
      </c>
      <c r="GB28" s="11">
        <v>251</v>
      </c>
      <c r="GC28" s="32">
        <v>38441</v>
      </c>
      <c r="GD28" s="22">
        <v>283</v>
      </c>
      <c r="GE28" s="28">
        <v>38022</v>
      </c>
      <c r="GF28" s="11">
        <v>336</v>
      </c>
      <c r="GG28" s="16">
        <v>39468</v>
      </c>
      <c r="GH28" s="18">
        <v>281</v>
      </c>
      <c r="GI28" s="46">
        <v>40652</v>
      </c>
      <c r="GJ28" s="44">
        <v>312</v>
      </c>
      <c r="GK28" s="264">
        <v>42463</v>
      </c>
      <c r="GL28" s="265">
        <v>249</v>
      </c>
      <c r="GM28" s="40">
        <v>44948</v>
      </c>
      <c r="GN28" s="44">
        <v>212</v>
      </c>
      <c r="GO28" s="40">
        <v>44385</v>
      </c>
      <c r="GP28" s="44">
        <v>235</v>
      </c>
      <c r="GQ28" s="40">
        <v>44735</v>
      </c>
      <c r="GR28" s="44">
        <v>229</v>
      </c>
      <c r="GS28" s="40">
        <v>46288.325714285711</v>
      </c>
      <c r="GT28" s="44">
        <v>175</v>
      </c>
      <c r="GU28" s="40">
        <v>44899.257731958765</v>
      </c>
      <c r="GV28" s="44">
        <v>194</v>
      </c>
      <c r="GW28" s="16">
        <v>45914.839195979897</v>
      </c>
      <c r="GX28" s="23">
        <v>199</v>
      </c>
      <c r="GY28" s="16">
        <v>47390.418848167537</v>
      </c>
      <c r="GZ28" s="42">
        <v>191</v>
      </c>
      <c r="HA28" s="181">
        <v>50223.902061855668</v>
      </c>
      <c r="HB28" s="42">
        <v>194</v>
      </c>
      <c r="HC28" s="181">
        <v>53962.242990654202</v>
      </c>
      <c r="HD28" s="42">
        <v>214</v>
      </c>
      <c r="HE28" s="263">
        <v>57111.315789473687</v>
      </c>
      <c r="HF28" s="47">
        <v>209</v>
      </c>
      <c r="HG28" s="263">
        <v>57773.543378995433</v>
      </c>
      <c r="HH28" s="47">
        <v>219</v>
      </c>
      <c r="HI28" s="263">
        <v>58089.420382165605</v>
      </c>
      <c r="HJ28" s="47">
        <v>157</v>
      </c>
      <c r="HK28" s="15">
        <v>57714.717391304344</v>
      </c>
      <c r="HL28" s="47">
        <v>184</v>
      </c>
      <c r="HM28" s="68">
        <v>35978</v>
      </c>
      <c r="HN28" s="11">
        <v>148</v>
      </c>
      <c r="HO28" s="16">
        <v>36967</v>
      </c>
      <c r="HP28" s="11">
        <v>145</v>
      </c>
      <c r="HQ28" s="15">
        <v>38231</v>
      </c>
      <c r="HR28" s="24">
        <v>169</v>
      </c>
      <c r="HS28" s="28">
        <v>40555</v>
      </c>
      <c r="HT28" s="11">
        <v>206</v>
      </c>
      <c r="HU28" s="16">
        <v>42079</v>
      </c>
      <c r="HV28" s="18">
        <v>182</v>
      </c>
      <c r="HW28" s="165">
        <v>43396</v>
      </c>
      <c r="HX28" s="44">
        <v>167</v>
      </c>
      <c r="HY28" s="277">
        <v>44426</v>
      </c>
      <c r="HZ28" s="265">
        <v>148</v>
      </c>
      <c r="IA28" s="267">
        <v>46779</v>
      </c>
      <c r="IB28" s="165">
        <v>152</v>
      </c>
      <c r="IC28" s="267">
        <v>49564</v>
      </c>
      <c r="ID28" s="45">
        <v>152</v>
      </c>
      <c r="IE28" s="267">
        <v>49158</v>
      </c>
      <c r="IF28" s="45">
        <v>113</v>
      </c>
      <c r="IG28" s="267">
        <v>49622.508474576272</v>
      </c>
      <c r="IH28" s="45">
        <v>118</v>
      </c>
      <c r="II28" s="267">
        <v>49259.579439252338</v>
      </c>
      <c r="IJ28" s="45">
        <v>107</v>
      </c>
      <c r="IK28" s="15">
        <v>52298.137254901958</v>
      </c>
      <c r="IL28" s="24">
        <v>102</v>
      </c>
      <c r="IM28" s="16">
        <v>53738.130434782608</v>
      </c>
      <c r="IN28" s="42">
        <v>115</v>
      </c>
      <c r="IO28" s="16">
        <v>55372.56451612903</v>
      </c>
      <c r="IP28" s="42">
        <v>62</v>
      </c>
      <c r="IQ28" s="263">
        <v>53559.903846153844</v>
      </c>
      <c r="IR28" s="47">
        <v>104</v>
      </c>
      <c r="IS28" s="263">
        <v>57432.48192771084</v>
      </c>
      <c r="IT28" s="47">
        <v>83</v>
      </c>
      <c r="IU28" s="263">
        <v>55520.752808988764</v>
      </c>
      <c r="IV28" s="47">
        <v>89</v>
      </c>
      <c r="IW28" s="263">
        <v>62057.8</v>
      </c>
      <c r="IX28" s="47">
        <v>75</v>
      </c>
      <c r="IY28" s="263">
        <v>56736.018518518518</v>
      </c>
      <c r="IZ28" s="47">
        <v>108</v>
      </c>
      <c r="JA28" s="276"/>
      <c r="JB28" s="276"/>
    </row>
    <row r="29" spans="1:262">
      <c r="A29" s="219">
        <v>26</v>
      </c>
      <c r="B29" s="219">
        <v>19</v>
      </c>
      <c r="C29" s="11">
        <v>40</v>
      </c>
      <c r="D29" s="11" t="s">
        <v>56</v>
      </c>
      <c r="E29" s="11">
        <v>71300.264769647692</v>
      </c>
      <c r="F29" s="11">
        <v>3690</v>
      </c>
      <c r="G29" s="15">
        <v>71825.221300138306</v>
      </c>
      <c r="H29" s="11">
        <v>3615</v>
      </c>
      <c r="I29" s="15">
        <v>72606.14209320092</v>
      </c>
      <c r="J29" s="11">
        <v>3927</v>
      </c>
      <c r="K29" s="32"/>
      <c r="L29" s="11"/>
      <c r="M29" s="32"/>
      <c r="N29" s="11"/>
      <c r="O29" s="32">
        <v>73647.841167943669</v>
      </c>
      <c r="P29" s="11">
        <v>4829</v>
      </c>
      <c r="Q29" s="32"/>
      <c r="R29" s="11"/>
      <c r="S29" s="32">
        <v>80465.020759000967</v>
      </c>
      <c r="T29" s="11">
        <v>3083</v>
      </c>
      <c r="U29" s="68">
        <v>53062</v>
      </c>
      <c r="V29" s="11">
        <v>1972</v>
      </c>
      <c r="W29" s="15">
        <v>55112</v>
      </c>
      <c r="X29" s="11">
        <v>2009</v>
      </c>
      <c r="Y29" s="15">
        <v>56930</v>
      </c>
      <c r="Z29" s="24">
        <v>1993</v>
      </c>
      <c r="AA29" s="28">
        <v>58392</v>
      </c>
      <c r="AB29" s="11">
        <v>2004</v>
      </c>
      <c r="AC29" s="16">
        <v>60673</v>
      </c>
      <c r="AD29" s="18">
        <v>1963</v>
      </c>
      <c r="AE29" s="17">
        <v>63047</v>
      </c>
      <c r="AF29" s="23">
        <v>1903</v>
      </c>
      <c r="AG29" s="42">
        <v>65481</v>
      </c>
      <c r="AH29" s="42">
        <v>1987</v>
      </c>
      <c r="AI29" s="16">
        <v>68541</v>
      </c>
      <c r="AJ29" s="42">
        <v>1988</v>
      </c>
      <c r="AK29" s="16">
        <v>71752</v>
      </c>
      <c r="AL29" s="42">
        <v>1942</v>
      </c>
      <c r="AM29" s="16">
        <v>73722</v>
      </c>
      <c r="AN29" s="42">
        <v>1843</v>
      </c>
      <c r="AO29" s="16"/>
      <c r="AP29" s="42"/>
      <c r="AQ29" s="16">
        <v>81194.691201353635</v>
      </c>
      <c r="AR29" s="42">
        <v>1182</v>
      </c>
      <c r="AS29" s="16">
        <v>82501.590951932143</v>
      </c>
      <c r="AT29" s="23">
        <v>1061</v>
      </c>
      <c r="AU29" s="16">
        <v>84589.389449185415</v>
      </c>
      <c r="AV29" s="42">
        <v>1289</v>
      </c>
      <c r="AW29" s="194">
        <v>88454.369926199259</v>
      </c>
      <c r="AX29" s="42">
        <v>1084</v>
      </c>
      <c r="AY29" s="181">
        <v>92459.018910741303</v>
      </c>
      <c r="AZ29" s="42">
        <v>1322</v>
      </c>
      <c r="BA29" s="263">
        <v>90965.476436410594</v>
      </c>
      <c r="BB29" s="47">
        <v>1549</v>
      </c>
      <c r="BC29" s="15">
        <v>89666.02001212856</v>
      </c>
      <c r="BD29" s="47">
        <v>1649</v>
      </c>
      <c r="BE29" s="15">
        <v>91855.514231499052</v>
      </c>
      <c r="BF29" s="47">
        <v>1581</v>
      </c>
      <c r="BG29" s="15">
        <v>92275.907828983894</v>
      </c>
      <c r="BH29" s="47">
        <v>1801</v>
      </c>
      <c r="BI29" s="68">
        <v>49441</v>
      </c>
      <c r="BJ29" s="11">
        <v>411</v>
      </c>
      <c r="BK29" s="15">
        <v>51631</v>
      </c>
      <c r="BL29" s="11">
        <v>449</v>
      </c>
      <c r="BM29" s="32">
        <v>52829</v>
      </c>
      <c r="BN29" s="22">
        <v>415</v>
      </c>
      <c r="BO29" s="28">
        <v>55348</v>
      </c>
      <c r="BP29" s="11">
        <v>559</v>
      </c>
      <c r="BQ29" s="16">
        <v>56246</v>
      </c>
      <c r="BR29" s="17">
        <v>681</v>
      </c>
      <c r="BS29" s="31">
        <v>58955</v>
      </c>
      <c r="BT29" s="45">
        <v>810</v>
      </c>
      <c r="BU29" s="264">
        <v>60349</v>
      </c>
      <c r="BV29" s="165">
        <v>685</v>
      </c>
      <c r="BW29" s="40">
        <v>59173</v>
      </c>
      <c r="BX29" s="45">
        <v>820</v>
      </c>
      <c r="BY29" s="40">
        <v>66792</v>
      </c>
      <c r="BZ29" s="45">
        <v>621</v>
      </c>
      <c r="CA29" s="40">
        <v>68488</v>
      </c>
      <c r="CB29" s="45">
        <v>641</v>
      </c>
      <c r="CC29" s="40">
        <v>73856.019230769234</v>
      </c>
      <c r="CD29" s="45">
        <v>52</v>
      </c>
      <c r="CE29" s="40">
        <v>73901.537803138373</v>
      </c>
      <c r="CF29" s="45">
        <v>701</v>
      </c>
      <c r="CG29" s="16">
        <v>73484.338557993731</v>
      </c>
      <c r="CH29" s="23">
        <v>638</v>
      </c>
      <c r="CI29" s="16">
        <v>77112.813051146382</v>
      </c>
      <c r="CJ29" s="42">
        <v>567</v>
      </c>
      <c r="CK29" s="181">
        <v>76712.950871632333</v>
      </c>
      <c r="CL29" s="42">
        <v>631</v>
      </c>
      <c r="CM29" s="42">
        <v>79009.668730650155</v>
      </c>
      <c r="CN29" s="42">
        <v>646</v>
      </c>
      <c r="CO29" s="263">
        <v>78435.856617647063</v>
      </c>
      <c r="CP29" s="47">
        <v>544</v>
      </c>
      <c r="CQ29" s="15">
        <v>81289.392018779341</v>
      </c>
      <c r="CR29" s="47">
        <v>426</v>
      </c>
      <c r="CS29" s="15">
        <v>81088.157276995305</v>
      </c>
      <c r="CT29" s="47">
        <v>426</v>
      </c>
      <c r="CU29" s="15">
        <v>81520.025404157044</v>
      </c>
      <c r="CV29" s="47">
        <v>433</v>
      </c>
      <c r="CW29" s="68">
        <v>41764</v>
      </c>
      <c r="CX29" s="11">
        <v>502</v>
      </c>
      <c r="CY29" s="15">
        <v>43352</v>
      </c>
      <c r="CZ29" s="11">
        <v>802</v>
      </c>
      <c r="DA29" s="15">
        <v>44423</v>
      </c>
      <c r="DB29" s="24">
        <v>672</v>
      </c>
      <c r="DC29" s="28">
        <v>45445</v>
      </c>
      <c r="DD29" s="11">
        <v>860</v>
      </c>
      <c r="DE29" s="16">
        <v>46892</v>
      </c>
      <c r="DF29" s="18">
        <v>881</v>
      </c>
      <c r="DG29" s="46">
        <v>47997</v>
      </c>
      <c r="DH29" s="45">
        <v>820</v>
      </c>
      <c r="DI29" s="264">
        <v>48850</v>
      </c>
      <c r="DJ29" s="165">
        <v>790</v>
      </c>
      <c r="DK29" s="40">
        <v>51061</v>
      </c>
      <c r="DL29" s="45">
        <v>744</v>
      </c>
      <c r="DM29" s="40">
        <v>52865</v>
      </c>
      <c r="DN29" s="45">
        <v>890</v>
      </c>
      <c r="DO29" s="40">
        <v>54475</v>
      </c>
      <c r="DP29" s="45">
        <v>914</v>
      </c>
      <c r="DQ29" s="40">
        <v>56217.170212765959</v>
      </c>
      <c r="DR29" s="45">
        <v>47</v>
      </c>
      <c r="DS29" s="40">
        <v>56308.211726384368</v>
      </c>
      <c r="DT29" s="45">
        <v>921</v>
      </c>
      <c r="DU29" s="16">
        <v>58523.621915103649</v>
      </c>
      <c r="DV29" s="23">
        <v>1013</v>
      </c>
      <c r="DW29" s="16">
        <v>60573.487534626038</v>
      </c>
      <c r="DX29" s="42">
        <v>1083</v>
      </c>
      <c r="DY29" s="181">
        <v>61832.503597122304</v>
      </c>
      <c r="DZ29" s="42">
        <v>1112</v>
      </c>
      <c r="EA29" s="181">
        <v>63693.130434782608</v>
      </c>
      <c r="EB29" s="42">
        <v>1127</v>
      </c>
      <c r="EC29" s="263">
        <v>64530.22633002705</v>
      </c>
      <c r="ED29" s="47">
        <v>1109</v>
      </c>
      <c r="EE29" s="15">
        <v>64736.462845010617</v>
      </c>
      <c r="EF29" s="47">
        <v>942</v>
      </c>
      <c r="EG29" s="15">
        <v>64051.680788177342</v>
      </c>
      <c r="EH29" s="47">
        <v>1015</v>
      </c>
      <c r="EI29" s="15">
        <v>64032.02057998129</v>
      </c>
      <c r="EJ29" s="47">
        <v>1069</v>
      </c>
      <c r="EK29" s="68">
        <v>39858</v>
      </c>
      <c r="EL29" s="11">
        <v>368</v>
      </c>
      <c r="EM29" s="15">
        <v>40344</v>
      </c>
      <c r="EN29" s="11">
        <v>386</v>
      </c>
      <c r="EO29" s="32">
        <v>43174</v>
      </c>
      <c r="EP29" s="22">
        <v>419</v>
      </c>
      <c r="EQ29" s="28">
        <v>44305</v>
      </c>
      <c r="ER29" s="11">
        <v>419</v>
      </c>
      <c r="ES29" s="16">
        <v>44908</v>
      </c>
      <c r="ET29" s="18">
        <v>419</v>
      </c>
      <c r="EU29" s="46">
        <v>47070</v>
      </c>
      <c r="EV29" s="45">
        <v>449</v>
      </c>
      <c r="EW29" s="264">
        <v>48054</v>
      </c>
      <c r="EX29" s="165">
        <v>469</v>
      </c>
      <c r="EY29" s="40">
        <v>49498</v>
      </c>
      <c r="EZ29" s="45">
        <v>456</v>
      </c>
      <c r="FA29" s="40">
        <v>52258</v>
      </c>
      <c r="FB29" s="45">
        <v>404</v>
      </c>
      <c r="FC29" s="40">
        <v>52706</v>
      </c>
      <c r="FD29" s="45">
        <v>378</v>
      </c>
      <c r="FE29" s="40">
        <v>48231.476190476191</v>
      </c>
      <c r="FF29" s="45">
        <v>42</v>
      </c>
      <c r="FG29" s="40">
        <v>54881.654589371981</v>
      </c>
      <c r="FH29" s="45">
        <v>414</v>
      </c>
      <c r="FI29" s="16">
        <v>55395.2572815534</v>
      </c>
      <c r="FJ29" s="42">
        <v>412</v>
      </c>
      <c r="FK29" s="16">
        <v>55739.317934782608</v>
      </c>
      <c r="FL29" s="42">
        <v>368</v>
      </c>
      <c r="FM29" s="181">
        <v>56741.47214076246</v>
      </c>
      <c r="FN29" s="42">
        <v>341</v>
      </c>
      <c r="FO29" s="16">
        <v>58758.034782608695</v>
      </c>
      <c r="FP29" s="42">
        <v>345</v>
      </c>
      <c r="FQ29" s="16">
        <v>58932.345821325645</v>
      </c>
      <c r="FR29" s="47">
        <v>347</v>
      </c>
      <c r="FS29" s="181">
        <v>57742.102902374667</v>
      </c>
      <c r="FT29" s="47">
        <v>379</v>
      </c>
      <c r="FU29" s="181">
        <v>57693.430340557279</v>
      </c>
      <c r="FV29" s="47">
        <v>323</v>
      </c>
      <c r="FW29" s="15">
        <v>57837.261398176292</v>
      </c>
      <c r="FX29" s="47">
        <v>329</v>
      </c>
      <c r="FY29" s="68">
        <v>38424</v>
      </c>
      <c r="FZ29" s="11">
        <v>163</v>
      </c>
      <c r="GA29" s="15">
        <v>39187</v>
      </c>
      <c r="GB29" s="11">
        <v>198</v>
      </c>
      <c r="GC29" s="32">
        <v>41742</v>
      </c>
      <c r="GD29" s="22">
        <v>227</v>
      </c>
      <c r="GE29" s="28">
        <v>42380</v>
      </c>
      <c r="GF29" s="11">
        <v>248</v>
      </c>
      <c r="GG29" s="16">
        <v>43965</v>
      </c>
      <c r="GH29" s="18">
        <v>227</v>
      </c>
      <c r="GI29" s="46">
        <v>45157</v>
      </c>
      <c r="GJ29" s="44">
        <v>265</v>
      </c>
      <c r="GK29" s="264">
        <v>45754</v>
      </c>
      <c r="GL29" s="265">
        <v>197</v>
      </c>
      <c r="GM29" s="40">
        <v>47275</v>
      </c>
      <c r="GN29" s="44">
        <v>187</v>
      </c>
      <c r="GO29" s="40">
        <v>47777</v>
      </c>
      <c r="GP29" s="44">
        <v>215</v>
      </c>
      <c r="GQ29" s="40">
        <v>48891</v>
      </c>
      <c r="GR29" s="44">
        <v>175</v>
      </c>
      <c r="GS29" s="40">
        <v>47998.166666666664</v>
      </c>
      <c r="GT29" s="44">
        <v>36</v>
      </c>
      <c r="GU29" s="40">
        <v>48556.354285714289</v>
      </c>
      <c r="GV29" s="44">
        <v>175</v>
      </c>
      <c r="GW29" s="16">
        <v>50284.869318181816</v>
      </c>
      <c r="GX29" s="23">
        <v>176</v>
      </c>
      <c r="GY29" s="16">
        <v>51305.064327485379</v>
      </c>
      <c r="GZ29" s="42">
        <v>171</v>
      </c>
      <c r="HA29" s="181">
        <v>55003.247191011236</v>
      </c>
      <c r="HB29" s="42">
        <v>178</v>
      </c>
      <c r="HC29" s="181">
        <v>55939.422330097084</v>
      </c>
      <c r="HD29" s="42">
        <v>206</v>
      </c>
      <c r="HE29" s="263">
        <v>57877.497297297297</v>
      </c>
      <c r="HF29" s="47">
        <v>185</v>
      </c>
      <c r="HG29" s="263">
        <v>58562.94416243655</v>
      </c>
      <c r="HH29" s="47">
        <v>197</v>
      </c>
      <c r="HI29" s="263">
        <v>60274.617977528091</v>
      </c>
      <c r="HJ29" s="47">
        <v>178</v>
      </c>
      <c r="HK29" s="15">
        <v>61164.890052356022</v>
      </c>
      <c r="HL29" s="47">
        <v>191</v>
      </c>
      <c r="HM29" s="68">
        <v>39168</v>
      </c>
      <c r="HN29" s="11">
        <v>129</v>
      </c>
      <c r="HO29" s="16">
        <v>39469</v>
      </c>
      <c r="HP29" s="11">
        <v>135</v>
      </c>
      <c r="HQ29" s="15">
        <v>40855</v>
      </c>
      <c r="HR29" s="24">
        <v>123</v>
      </c>
      <c r="HS29" s="28">
        <v>43296</v>
      </c>
      <c r="HT29" s="11">
        <v>180</v>
      </c>
      <c r="HU29" s="16">
        <v>42850</v>
      </c>
      <c r="HV29" s="18">
        <v>169</v>
      </c>
      <c r="HW29" s="165">
        <v>44551</v>
      </c>
      <c r="HX29" s="44">
        <v>134</v>
      </c>
      <c r="HY29" s="277">
        <v>44994</v>
      </c>
      <c r="HZ29" s="265">
        <v>133</v>
      </c>
      <c r="IA29" s="267">
        <v>48579</v>
      </c>
      <c r="IB29" s="165">
        <v>137</v>
      </c>
      <c r="IC29" s="267">
        <v>51563</v>
      </c>
      <c r="ID29" s="45">
        <v>137</v>
      </c>
      <c r="IE29" s="267">
        <v>51458</v>
      </c>
      <c r="IF29" s="45">
        <v>106</v>
      </c>
      <c r="IG29" s="267">
        <v>53348.1875</v>
      </c>
      <c r="IH29" s="45">
        <v>16</v>
      </c>
      <c r="II29" s="267">
        <v>52023.4</v>
      </c>
      <c r="IJ29" s="45">
        <v>105</v>
      </c>
      <c r="IK29" s="15">
        <v>54577.811475409835</v>
      </c>
      <c r="IL29" s="24">
        <v>122</v>
      </c>
      <c r="IM29" s="16">
        <v>55697.758064516129</v>
      </c>
      <c r="IN29" s="42">
        <v>124</v>
      </c>
      <c r="IO29" s="16">
        <v>56635.163461538461</v>
      </c>
      <c r="IP29" s="42">
        <v>104</v>
      </c>
      <c r="IQ29" s="263">
        <v>59438.10924369748</v>
      </c>
      <c r="IR29" s="47">
        <v>119</v>
      </c>
      <c r="IS29" s="263">
        <v>65708.96385542168</v>
      </c>
      <c r="IT29" s="47">
        <v>83</v>
      </c>
      <c r="IU29" s="263">
        <v>61536.597938144332</v>
      </c>
      <c r="IV29" s="47">
        <v>97</v>
      </c>
      <c r="IW29" s="263">
        <v>64329.285714285717</v>
      </c>
      <c r="IX29" s="47">
        <v>84</v>
      </c>
      <c r="IY29" s="263">
        <v>63591.117021276594</v>
      </c>
      <c r="IZ29" s="47">
        <v>94</v>
      </c>
    </row>
    <row r="30" spans="1:262">
      <c r="A30" s="261">
        <v>27</v>
      </c>
      <c r="C30" s="11"/>
      <c r="D30" s="11"/>
      <c r="E30" s="11"/>
      <c r="F30" s="11"/>
      <c r="G30" s="15"/>
      <c r="H30" s="11"/>
      <c r="I30" s="15"/>
      <c r="J30" s="11"/>
      <c r="K30" s="32"/>
      <c r="L30" s="11"/>
      <c r="M30" s="32"/>
      <c r="N30" s="11"/>
      <c r="O30" s="32"/>
      <c r="P30" s="11"/>
      <c r="Q30" s="32"/>
      <c r="R30" s="11"/>
      <c r="S30" s="32"/>
      <c r="T30" s="11"/>
      <c r="U30" s="68"/>
      <c r="V30" s="11"/>
      <c r="W30" s="15"/>
      <c r="X30" s="11"/>
      <c r="Y30" s="15"/>
      <c r="Z30" s="24"/>
      <c r="AA30" s="28"/>
      <c r="AB30" s="11"/>
      <c r="AC30" s="15"/>
      <c r="AD30" s="22"/>
      <c r="AE30" s="11"/>
      <c r="AF30" s="24"/>
      <c r="AG30" s="28"/>
      <c r="AH30" s="28"/>
      <c r="AI30" s="15"/>
      <c r="AJ30" s="28"/>
      <c r="AK30" s="15"/>
      <c r="AL30" s="28"/>
      <c r="AM30" s="15"/>
      <c r="AN30" s="28"/>
      <c r="AO30" s="15"/>
      <c r="AP30" s="28"/>
      <c r="AQ30" s="15"/>
      <c r="AR30" s="28"/>
      <c r="AS30" s="15"/>
      <c r="AT30" s="24"/>
      <c r="AU30" s="15"/>
      <c r="AV30" s="28"/>
      <c r="AW30" s="32"/>
      <c r="AX30" s="28"/>
      <c r="AY30" s="32"/>
      <c r="AZ30" s="28"/>
      <c r="BA30" s="15"/>
      <c r="BB30" s="28"/>
      <c r="BC30" s="15"/>
      <c r="BD30" s="28"/>
      <c r="BE30" s="15"/>
      <c r="BF30" s="28"/>
      <c r="BG30" s="15"/>
      <c r="BH30" s="28"/>
      <c r="BI30" s="68"/>
      <c r="BJ30" s="11"/>
      <c r="BK30" s="15"/>
      <c r="BL30" s="11"/>
      <c r="BM30" s="32"/>
      <c r="BN30" s="22"/>
      <c r="BO30" s="28"/>
      <c r="BP30" s="11"/>
      <c r="BQ30" s="15"/>
      <c r="BR30" s="11"/>
      <c r="BS30" s="32"/>
      <c r="BT30" s="24"/>
      <c r="BU30" s="264"/>
      <c r="BV30" s="165"/>
      <c r="BW30" s="40"/>
      <c r="BX30" s="45"/>
      <c r="BY30" s="40"/>
      <c r="BZ30" s="45"/>
      <c r="CA30" s="40"/>
      <c r="CB30" s="45"/>
      <c r="CC30" s="40"/>
      <c r="CD30" s="45"/>
      <c r="CE30" s="40"/>
      <c r="CF30" s="45"/>
      <c r="CG30" s="15"/>
      <c r="CH30" s="24"/>
      <c r="CI30" s="15"/>
      <c r="CJ30" s="28"/>
      <c r="CK30" s="32"/>
      <c r="CL30" s="28"/>
      <c r="CM30" s="28"/>
      <c r="CN30" s="28"/>
      <c r="CO30" s="15"/>
      <c r="CP30" s="28"/>
      <c r="CQ30" s="15"/>
      <c r="CR30" s="28"/>
      <c r="CS30" s="15"/>
      <c r="CT30" s="28"/>
      <c r="CU30" s="15"/>
      <c r="CV30" s="28"/>
      <c r="CW30" s="68"/>
      <c r="CX30" s="11"/>
      <c r="CY30" s="15"/>
      <c r="CZ30" s="11"/>
      <c r="DA30" s="15"/>
      <c r="DB30" s="24"/>
      <c r="DC30" s="28"/>
      <c r="DD30" s="11"/>
      <c r="DE30" s="15"/>
      <c r="DF30" s="22"/>
      <c r="DG30" s="28"/>
      <c r="DH30" s="24"/>
      <c r="DI30" s="264"/>
      <c r="DJ30" s="165"/>
      <c r="DK30" s="40"/>
      <c r="DL30" s="45"/>
      <c r="DM30" s="40"/>
      <c r="DN30" s="45"/>
      <c r="DO30" s="40"/>
      <c r="DP30" s="45"/>
      <c r="DQ30" s="40"/>
      <c r="DR30" s="45"/>
      <c r="DS30" s="40"/>
      <c r="DT30" s="45"/>
      <c r="DU30" s="15"/>
      <c r="DV30" s="24"/>
      <c r="DW30" s="15"/>
      <c r="DX30" s="28"/>
      <c r="DY30" s="32"/>
      <c r="DZ30" s="28"/>
      <c r="EA30" s="32"/>
      <c r="EB30" s="28"/>
      <c r="EC30" s="15"/>
      <c r="ED30" s="28"/>
      <c r="EE30" s="15"/>
      <c r="EF30" s="28"/>
      <c r="EG30" s="15"/>
      <c r="EH30" s="28"/>
      <c r="EI30" s="15"/>
      <c r="EJ30" s="28"/>
      <c r="EK30" s="68"/>
      <c r="EL30" s="11"/>
      <c r="EM30" s="15"/>
      <c r="EN30" s="11"/>
      <c r="EO30" s="32"/>
      <c r="EP30" s="22"/>
      <c r="EQ30" s="28"/>
      <c r="ER30" s="11"/>
      <c r="ES30" s="15"/>
      <c r="ET30" s="22"/>
      <c r="EU30" s="28"/>
      <c r="EV30" s="24"/>
      <c r="EW30" s="264"/>
      <c r="EX30" s="165"/>
      <c r="EY30" s="40"/>
      <c r="EZ30" s="45"/>
      <c r="FA30" s="40"/>
      <c r="FB30" s="45"/>
      <c r="FC30" s="40"/>
      <c r="FD30" s="45"/>
      <c r="FE30" s="40"/>
      <c r="FF30" s="45"/>
      <c r="FG30" s="40"/>
      <c r="FH30" s="45"/>
      <c r="FI30" s="15"/>
      <c r="FJ30" s="28"/>
      <c r="FK30" s="15"/>
      <c r="FL30" s="28"/>
      <c r="FM30" s="32"/>
      <c r="FN30" s="28"/>
      <c r="FO30" s="15"/>
      <c r="FP30" s="28"/>
      <c r="FQ30" s="15"/>
      <c r="FR30" s="28"/>
      <c r="FS30" s="32"/>
      <c r="FT30" s="28"/>
      <c r="FU30" s="32"/>
      <c r="FV30" s="28"/>
      <c r="FW30" s="15"/>
      <c r="FX30" s="28"/>
      <c r="FY30" s="68"/>
      <c r="FZ30" s="11"/>
      <c r="GA30" s="15"/>
      <c r="GB30" s="11"/>
      <c r="GC30" s="32"/>
      <c r="GD30" s="22"/>
      <c r="GE30" s="28"/>
      <c r="GF30" s="11"/>
      <c r="GG30" s="15"/>
      <c r="GH30" s="22"/>
      <c r="GI30" s="28"/>
      <c r="GJ30" s="24"/>
      <c r="GK30" s="264"/>
      <c r="GL30" s="265"/>
      <c r="GM30" s="40"/>
      <c r="GN30" s="44"/>
      <c r="GO30" s="40"/>
      <c r="GP30" s="44"/>
      <c r="GQ30" s="40"/>
      <c r="GR30" s="44"/>
      <c r="GS30" s="40"/>
      <c r="GT30" s="44"/>
      <c r="GU30" s="40"/>
      <c r="GV30" s="44"/>
      <c r="GW30" s="15"/>
      <c r="GX30" s="24"/>
      <c r="GY30" s="15"/>
      <c r="GZ30" s="28"/>
      <c r="HA30" s="32"/>
      <c r="HB30" s="28"/>
      <c r="HC30" s="32"/>
      <c r="HD30" s="28"/>
      <c r="HE30" s="15"/>
      <c r="HF30" s="28"/>
      <c r="HG30" s="32"/>
      <c r="HH30" s="28"/>
      <c r="HI30" s="32"/>
      <c r="HJ30" s="28"/>
      <c r="HK30" s="15"/>
      <c r="HL30" s="28"/>
      <c r="HM30" s="68"/>
      <c r="HN30" s="11"/>
      <c r="HO30" s="15"/>
      <c r="HP30" s="11"/>
      <c r="HQ30" s="15"/>
      <c r="HR30" s="24"/>
      <c r="HS30" s="28"/>
      <c r="HT30" s="11"/>
      <c r="HU30" s="15"/>
      <c r="HV30" s="22"/>
      <c r="HW30" s="165"/>
      <c r="HX30" s="44"/>
      <c r="HY30" s="277"/>
      <c r="HZ30" s="265"/>
      <c r="IA30" s="267"/>
      <c r="IB30" s="165"/>
      <c r="IC30" s="267"/>
      <c r="ID30" s="45"/>
      <c r="IE30" s="267"/>
      <c r="IF30" s="45"/>
      <c r="IG30" s="267"/>
      <c r="IH30" s="45"/>
      <c r="II30" s="267"/>
      <c r="IJ30" s="45"/>
      <c r="IK30" s="15"/>
      <c r="IL30" s="24"/>
      <c r="IM30" s="15"/>
      <c r="IN30" s="28"/>
      <c r="IO30" s="15"/>
      <c r="IP30" s="28"/>
      <c r="IQ30" s="15"/>
      <c r="IR30" s="28"/>
      <c r="IS30" s="15"/>
      <c r="IT30" s="28"/>
      <c r="IU30" s="15"/>
      <c r="IV30" s="28"/>
      <c r="IW30" s="15"/>
      <c r="IX30" s="28"/>
      <c r="IY30" s="15"/>
      <c r="IZ30" s="28"/>
      <c r="JA30" s="261"/>
      <c r="JB30" s="261"/>
    </row>
    <row r="31" spans="1:262">
      <c r="A31" s="219">
        <v>28</v>
      </c>
      <c r="B31" s="219">
        <v>20</v>
      </c>
      <c r="C31" s="33">
        <v>52</v>
      </c>
      <c r="D31" s="33" t="s">
        <v>58</v>
      </c>
      <c r="E31" s="33">
        <v>96912.928756476686</v>
      </c>
      <c r="F31" s="33">
        <v>6176</v>
      </c>
      <c r="G31" s="38">
        <v>97352.368649008829</v>
      </c>
      <c r="H31" s="33">
        <v>6003</v>
      </c>
      <c r="I31" s="38">
        <v>100354.0134965474</v>
      </c>
      <c r="J31" s="33">
        <v>6372</v>
      </c>
      <c r="K31" s="26"/>
      <c r="L31" s="33"/>
      <c r="M31" s="26"/>
      <c r="N31" s="33"/>
      <c r="O31" s="26">
        <v>103432.07211678832</v>
      </c>
      <c r="P31" s="33">
        <v>6850</v>
      </c>
      <c r="Q31" s="26"/>
      <c r="R31" s="33"/>
      <c r="S31" s="26">
        <v>116826.03894418001</v>
      </c>
      <c r="T31" s="33">
        <v>4622</v>
      </c>
      <c r="U31" s="296">
        <v>62237</v>
      </c>
      <c r="V31" s="33">
        <v>1852</v>
      </c>
      <c r="W31" s="38">
        <v>64773</v>
      </c>
      <c r="X31" s="33">
        <v>1815</v>
      </c>
      <c r="Y31" s="38">
        <v>68714</v>
      </c>
      <c r="Z31" s="39">
        <v>1812</v>
      </c>
      <c r="AA31" s="33">
        <v>71324</v>
      </c>
      <c r="AB31" s="33">
        <v>1813</v>
      </c>
      <c r="AC31" s="62">
        <v>74385</v>
      </c>
      <c r="AD31" s="63">
        <v>1911</v>
      </c>
      <c r="AE31" s="65">
        <v>78534</v>
      </c>
      <c r="AF31" s="64">
        <v>1772</v>
      </c>
      <c r="AG31" s="65">
        <v>82204</v>
      </c>
      <c r="AH31" s="65">
        <v>2006</v>
      </c>
      <c r="AI31" s="62">
        <v>85547</v>
      </c>
      <c r="AJ31" s="65">
        <v>2061</v>
      </c>
      <c r="AK31" s="62">
        <v>92671</v>
      </c>
      <c r="AL31" s="65">
        <v>2048</v>
      </c>
      <c r="AM31" s="62">
        <v>95070</v>
      </c>
      <c r="AN31" s="65">
        <v>1856</v>
      </c>
      <c r="AO31" s="62">
        <v>104249.08823529411</v>
      </c>
      <c r="AP31" s="222">
        <v>408</v>
      </c>
      <c r="AQ31" s="62">
        <v>102781.66125101544</v>
      </c>
      <c r="AR31" s="222">
        <v>1231</v>
      </c>
      <c r="AS31" s="62">
        <v>105171.31089743589</v>
      </c>
      <c r="AT31" s="223">
        <v>1248</v>
      </c>
      <c r="AU31" s="62">
        <v>111099.82166064982</v>
      </c>
      <c r="AV31" s="65">
        <v>1385</v>
      </c>
      <c r="AW31" s="25">
        <v>111436.02980392157</v>
      </c>
      <c r="AX31" s="65">
        <v>1275</v>
      </c>
      <c r="AY31" s="25">
        <v>115552.58576429405</v>
      </c>
      <c r="AZ31" s="65">
        <v>1714</v>
      </c>
      <c r="BA31" s="38">
        <v>121780.97768762677</v>
      </c>
      <c r="BB31" s="33">
        <v>1972</v>
      </c>
      <c r="BC31" s="38">
        <v>121750.62724014337</v>
      </c>
      <c r="BD31" s="33">
        <v>2232</v>
      </c>
      <c r="BE31" s="38">
        <v>124582.03842412452</v>
      </c>
      <c r="BF31" s="33">
        <v>2056</v>
      </c>
      <c r="BG31" s="38">
        <v>124842.22367864693</v>
      </c>
      <c r="BH31" s="33">
        <v>2365</v>
      </c>
      <c r="BI31" s="67">
        <v>58236</v>
      </c>
      <c r="BJ31" s="33">
        <v>554</v>
      </c>
      <c r="BK31" s="38">
        <v>58405</v>
      </c>
      <c r="BL31" s="33">
        <v>662</v>
      </c>
      <c r="BM31" s="26">
        <v>63374</v>
      </c>
      <c r="BN31" s="34">
        <v>649</v>
      </c>
      <c r="BO31" s="33">
        <v>64934</v>
      </c>
      <c r="BP31" s="33">
        <v>970</v>
      </c>
      <c r="BQ31" s="62">
        <v>66544</v>
      </c>
      <c r="BR31" s="65">
        <v>954</v>
      </c>
      <c r="BS31" s="36">
        <v>68048</v>
      </c>
      <c r="BT31" s="49">
        <v>1081</v>
      </c>
      <c r="BU31" s="66">
        <v>70617</v>
      </c>
      <c r="BV31" s="164">
        <v>1088</v>
      </c>
      <c r="BW31" s="66">
        <v>74335</v>
      </c>
      <c r="BX31" s="49">
        <v>1094</v>
      </c>
      <c r="BY31" s="66">
        <v>79484</v>
      </c>
      <c r="BZ31" s="49">
        <v>843</v>
      </c>
      <c r="CA31" s="66">
        <v>80792</v>
      </c>
      <c r="CB31" s="49">
        <v>1077</v>
      </c>
      <c r="CC31" s="66">
        <v>92917.0546875</v>
      </c>
      <c r="CD31" s="49">
        <v>256</v>
      </c>
      <c r="CE31" s="66">
        <v>91749.55859030837</v>
      </c>
      <c r="CF31" s="49">
        <v>1135</v>
      </c>
      <c r="CG31" s="62">
        <v>91465.771071800205</v>
      </c>
      <c r="CH31" s="64">
        <v>961</v>
      </c>
      <c r="CI31" s="62">
        <v>96775.569536423835</v>
      </c>
      <c r="CJ31" s="65">
        <v>906</v>
      </c>
      <c r="CK31" s="25">
        <v>97282.506012024052</v>
      </c>
      <c r="CL31" s="65">
        <v>998</v>
      </c>
      <c r="CM31" s="65">
        <v>101314.26606538895</v>
      </c>
      <c r="CN31" s="65">
        <v>887</v>
      </c>
      <c r="CO31" s="38">
        <v>104530.36422976501</v>
      </c>
      <c r="CP31" s="33">
        <v>766</v>
      </c>
      <c r="CQ31" s="38">
        <v>109519.86058519794</v>
      </c>
      <c r="CR31" s="33">
        <v>581</v>
      </c>
      <c r="CS31" s="38">
        <v>106775.00655737706</v>
      </c>
      <c r="CT31" s="33">
        <v>610</v>
      </c>
      <c r="CU31" s="38">
        <v>110870.09523809524</v>
      </c>
      <c r="CV31" s="33">
        <v>651</v>
      </c>
      <c r="CW31" s="67">
        <v>49278</v>
      </c>
      <c r="CX31" s="33">
        <v>841</v>
      </c>
      <c r="CY31" s="38">
        <v>50458</v>
      </c>
      <c r="CZ31" s="33">
        <v>1408</v>
      </c>
      <c r="DA31" s="38">
        <v>51896</v>
      </c>
      <c r="DB31" s="39">
        <v>1282</v>
      </c>
      <c r="DC31" s="33">
        <v>53914</v>
      </c>
      <c r="DD31" s="33">
        <v>1613</v>
      </c>
      <c r="DE31" s="62">
        <v>56592</v>
      </c>
      <c r="DF31" s="63">
        <v>1601</v>
      </c>
      <c r="DG31" s="37">
        <v>59410</v>
      </c>
      <c r="DH31" s="49">
        <v>1512</v>
      </c>
      <c r="DI31" s="66">
        <v>61092</v>
      </c>
      <c r="DJ31" s="164">
        <v>1605</v>
      </c>
      <c r="DK31" s="66">
        <v>64062</v>
      </c>
      <c r="DL31" s="49">
        <v>1472</v>
      </c>
      <c r="DM31" s="66">
        <v>67233</v>
      </c>
      <c r="DN31" s="49">
        <v>1660</v>
      </c>
      <c r="DO31" s="66">
        <v>69759</v>
      </c>
      <c r="DP31" s="49">
        <v>1825</v>
      </c>
      <c r="DQ31" s="66">
        <v>68441.2735042735</v>
      </c>
      <c r="DR31" s="49">
        <v>234</v>
      </c>
      <c r="DS31" s="66">
        <v>75042.699554069113</v>
      </c>
      <c r="DT31" s="49">
        <v>1794</v>
      </c>
      <c r="DU31" s="62">
        <v>77588.659305993686</v>
      </c>
      <c r="DV31" s="64">
        <v>1902</v>
      </c>
      <c r="DW31" s="62">
        <v>80151.647176411789</v>
      </c>
      <c r="DX31" s="65">
        <v>2001</v>
      </c>
      <c r="DY31" s="25">
        <v>81850.288732394372</v>
      </c>
      <c r="DZ31" s="65">
        <v>2130</v>
      </c>
      <c r="EA31" s="25">
        <v>85021.209068010081</v>
      </c>
      <c r="EB31" s="65">
        <v>2382</v>
      </c>
      <c r="EC31" s="38">
        <v>87777.335834068843</v>
      </c>
      <c r="ED31" s="33">
        <v>2266</v>
      </c>
      <c r="EE31" s="38">
        <v>90282.371775417298</v>
      </c>
      <c r="EF31" s="33">
        <v>1977</v>
      </c>
      <c r="EG31" s="38">
        <v>89902.252952755909</v>
      </c>
      <c r="EH31" s="33">
        <v>2032</v>
      </c>
      <c r="EI31" s="38">
        <v>91944.295719844362</v>
      </c>
      <c r="EJ31" s="33">
        <v>2056</v>
      </c>
      <c r="EK31" s="67">
        <v>46633</v>
      </c>
      <c r="EL31" s="33">
        <v>731</v>
      </c>
      <c r="EM31" s="38">
        <v>47362</v>
      </c>
      <c r="EN31" s="33">
        <v>789</v>
      </c>
      <c r="EO31" s="26">
        <v>50212</v>
      </c>
      <c r="EP31" s="34">
        <v>809</v>
      </c>
      <c r="EQ31" s="33">
        <v>51552</v>
      </c>
      <c r="ER31" s="33">
        <v>796</v>
      </c>
      <c r="ES31" s="62">
        <v>54399</v>
      </c>
      <c r="ET31" s="63">
        <v>793</v>
      </c>
      <c r="EU31" s="36">
        <v>56110</v>
      </c>
      <c r="EV31" s="49">
        <v>797</v>
      </c>
      <c r="EW31" s="66">
        <v>56505</v>
      </c>
      <c r="EX31" s="164">
        <v>725</v>
      </c>
      <c r="EY31" s="66">
        <v>59935</v>
      </c>
      <c r="EZ31" s="49">
        <v>903</v>
      </c>
      <c r="FA31" s="66">
        <v>63528</v>
      </c>
      <c r="FB31" s="49">
        <v>845</v>
      </c>
      <c r="FC31" s="66">
        <v>65688</v>
      </c>
      <c r="FD31" s="49">
        <v>771</v>
      </c>
      <c r="FE31" s="66">
        <v>66327.346153846156</v>
      </c>
      <c r="FF31" s="49">
        <v>78</v>
      </c>
      <c r="FG31" s="66">
        <v>70398.300803673934</v>
      </c>
      <c r="FH31" s="49">
        <v>871</v>
      </c>
      <c r="FI31" s="62">
        <v>71294.369878183832</v>
      </c>
      <c r="FJ31" s="65">
        <v>903</v>
      </c>
      <c r="FK31" s="62">
        <v>72450.197963800907</v>
      </c>
      <c r="FL31" s="65">
        <v>884</v>
      </c>
      <c r="FM31" s="25">
        <v>76494.310958904112</v>
      </c>
      <c r="FN31" s="65">
        <v>730</v>
      </c>
      <c r="FO31" s="62">
        <v>81106.54883081156</v>
      </c>
      <c r="FP31" s="65">
        <v>727</v>
      </c>
      <c r="FQ31" s="62">
        <v>82542.507917174182</v>
      </c>
      <c r="FR31" s="33">
        <v>821</v>
      </c>
      <c r="FS31" s="25">
        <v>82997.705612829319</v>
      </c>
      <c r="FT31" s="33">
        <v>873</v>
      </c>
      <c r="FU31" s="25">
        <v>83620.280239520958</v>
      </c>
      <c r="FV31" s="33">
        <v>835</v>
      </c>
      <c r="FW31" s="38">
        <v>86115.018750000003</v>
      </c>
      <c r="FX31" s="33">
        <v>800</v>
      </c>
      <c r="FY31" s="67">
        <v>45421</v>
      </c>
      <c r="FZ31" s="33">
        <v>390</v>
      </c>
      <c r="GA31" s="38">
        <v>47005</v>
      </c>
      <c r="GB31" s="33">
        <v>450</v>
      </c>
      <c r="GC31" s="26">
        <v>50078</v>
      </c>
      <c r="GD31" s="34">
        <v>446</v>
      </c>
      <c r="GE31" s="33">
        <v>51486</v>
      </c>
      <c r="GF31" s="33">
        <v>562</v>
      </c>
      <c r="GG31" s="62">
        <v>52695</v>
      </c>
      <c r="GH31" s="63">
        <v>460</v>
      </c>
      <c r="GI31" s="36">
        <v>54011</v>
      </c>
      <c r="GJ31" s="50">
        <v>545</v>
      </c>
      <c r="GK31" s="66">
        <v>56960</v>
      </c>
      <c r="GL31" s="279">
        <v>458</v>
      </c>
      <c r="GM31" s="66">
        <v>57718</v>
      </c>
      <c r="GN31" s="50">
        <v>358</v>
      </c>
      <c r="GO31" s="66">
        <v>57998</v>
      </c>
      <c r="GP31" s="50">
        <v>408</v>
      </c>
      <c r="GQ31" s="66">
        <v>61146</v>
      </c>
      <c r="GR31" s="50">
        <v>339</v>
      </c>
      <c r="GS31" s="66">
        <v>61900.672413793101</v>
      </c>
      <c r="GT31" s="50">
        <v>58</v>
      </c>
      <c r="GU31" s="66">
        <v>64256.438144329899</v>
      </c>
      <c r="GV31" s="50">
        <v>388</v>
      </c>
      <c r="GW31" s="62">
        <v>66724.989445910294</v>
      </c>
      <c r="GX31" s="64">
        <v>379</v>
      </c>
      <c r="GY31" s="62">
        <v>69833.707182320446</v>
      </c>
      <c r="GZ31" s="65">
        <v>362</v>
      </c>
      <c r="HA31" s="25">
        <v>75635.966751918153</v>
      </c>
      <c r="HB31" s="65">
        <v>391</v>
      </c>
      <c r="HC31" s="25">
        <v>79869.373873873876</v>
      </c>
      <c r="HD31" s="65">
        <v>444</v>
      </c>
      <c r="HE31" s="38">
        <v>82384.104986876642</v>
      </c>
      <c r="HF31" s="33">
        <v>381</v>
      </c>
      <c r="HG31" s="26">
        <v>82128.942500000005</v>
      </c>
      <c r="HH31" s="33">
        <v>400</v>
      </c>
      <c r="HI31" s="26">
        <v>84225.236619718315</v>
      </c>
      <c r="HJ31" s="33">
        <v>355</v>
      </c>
      <c r="HK31" s="38">
        <v>84320.076315789469</v>
      </c>
      <c r="HL31" s="33">
        <v>380</v>
      </c>
      <c r="HM31" s="67">
        <v>40951</v>
      </c>
      <c r="HN31" s="33">
        <v>236</v>
      </c>
      <c r="HO31" s="38">
        <v>40772</v>
      </c>
      <c r="HP31" s="33">
        <v>225</v>
      </c>
      <c r="HQ31" s="38">
        <v>44497</v>
      </c>
      <c r="HR31" s="39">
        <v>267</v>
      </c>
      <c r="HS31" s="33">
        <v>46172</v>
      </c>
      <c r="HT31" s="33">
        <v>279</v>
      </c>
      <c r="HU31" s="62">
        <v>45977</v>
      </c>
      <c r="HV31" s="63">
        <v>267</v>
      </c>
      <c r="HW31" s="183">
        <v>48609</v>
      </c>
      <c r="HX31" s="50">
        <v>247</v>
      </c>
      <c r="HY31" s="164">
        <v>51361</v>
      </c>
      <c r="HZ31" s="279">
        <v>201</v>
      </c>
      <c r="IA31" s="280">
        <v>54012</v>
      </c>
      <c r="IB31" s="164">
        <v>239</v>
      </c>
      <c r="IC31" s="280">
        <v>57293</v>
      </c>
      <c r="ID31" s="49">
        <v>247</v>
      </c>
      <c r="IE31" s="280">
        <v>58164</v>
      </c>
      <c r="IF31" s="49">
        <v>187</v>
      </c>
      <c r="IG31" s="280">
        <v>59131.76</v>
      </c>
      <c r="IH31" s="49">
        <v>25</v>
      </c>
      <c r="II31" s="280">
        <v>61748.386904761908</v>
      </c>
      <c r="IJ31" s="49">
        <v>168</v>
      </c>
      <c r="IK31" s="38">
        <v>67784.314285714281</v>
      </c>
      <c r="IL31" s="39">
        <v>210</v>
      </c>
      <c r="IM31" s="38">
        <v>72681.45989304813</v>
      </c>
      <c r="IN31" s="33">
        <v>187</v>
      </c>
      <c r="IO31" s="38">
        <v>73278.593220338982</v>
      </c>
      <c r="IP31" s="33">
        <v>118</v>
      </c>
      <c r="IQ31" s="38">
        <v>79479.209302325587</v>
      </c>
      <c r="IR31" s="33">
        <v>129</v>
      </c>
      <c r="IS31" s="38">
        <v>79106.689075630245</v>
      </c>
      <c r="IT31" s="33">
        <v>119</v>
      </c>
      <c r="IU31" s="38">
        <v>80516.274509803916</v>
      </c>
      <c r="IV31" s="33">
        <v>102</v>
      </c>
      <c r="IW31" s="38">
        <v>85617.417391304349</v>
      </c>
      <c r="IX31" s="33">
        <v>115</v>
      </c>
      <c r="IY31" s="38">
        <v>86532.183333333334</v>
      </c>
      <c r="IZ31" s="33">
        <v>120</v>
      </c>
    </row>
    <row r="32" spans="1:262">
      <c r="A32" s="261">
        <v>29</v>
      </c>
      <c r="C32" s="11"/>
      <c r="D32" s="28"/>
      <c r="E32" s="28"/>
      <c r="F32" s="28"/>
      <c r="G32" s="15"/>
      <c r="H32" s="28"/>
      <c r="I32" s="15"/>
      <c r="J32" s="28"/>
      <c r="K32" s="32"/>
      <c r="L32" s="28"/>
      <c r="M32" s="32"/>
      <c r="N32" s="28"/>
      <c r="O32" s="32"/>
      <c r="P32" s="28"/>
      <c r="Q32" s="32"/>
      <c r="R32" s="28"/>
      <c r="S32" s="32"/>
      <c r="T32" s="28"/>
      <c r="U32" s="68"/>
      <c r="V32" s="28"/>
      <c r="W32" s="15"/>
      <c r="X32" s="28"/>
      <c r="Y32" s="15"/>
      <c r="Z32" s="24"/>
      <c r="AA32" s="28"/>
      <c r="AB32" s="28"/>
      <c r="AC32" s="15"/>
      <c r="AD32" s="22"/>
      <c r="AE32" s="28"/>
      <c r="AF32" s="24"/>
      <c r="AG32" s="28"/>
      <c r="AH32" s="28"/>
      <c r="AI32" s="15"/>
      <c r="AJ32" s="28"/>
      <c r="AK32" s="15"/>
      <c r="AL32" s="28"/>
      <c r="AM32" s="15"/>
      <c r="AN32" s="28"/>
      <c r="AO32" s="15"/>
      <c r="AP32" s="28"/>
      <c r="AQ32" s="15"/>
      <c r="AR32" s="28"/>
      <c r="AS32" s="15"/>
      <c r="AT32" s="24"/>
      <c r="AU32" s="15"/>
      <c r="AV32" s="28"/>
      <c r="AW32" s="32"/>
      <c r="AX32" s="28"/>
      <c r="AY32" s="32"/>
      <c r="AZ32" s="28"/>
      <c r="BA32" s="15"/>
      <c r="BB32" s="28"/>
      <c r="BC32" s="15"/>
      <c r="BD32" s="28"/>
      <c r="BE32" s="15"/>
      <c r="BF32" s="28"/>
      <c r="BG32" s="15"/>
      <c r="BH32" s="28"/>
      <c r="BI32" s="68"/>
      <c r="BJ32" s="28"/>
      <c r="BK32" s="15"/>
      <c r="BL32" s="28"/>
      <c r="BM32" s="32"/>
      <c r="BN32" s="22"/>
      <c r="BO32" s="28"/>
      <c r="BP32" s="28"/>
      <c r="BQ32" s="15"/>
      <c r="BR32" s="28"/>
      <c r="BS32" s="32"/>
      <c r="BT32" s="24"/>
      <c r="BU32" s="264"/>
      <c r="BV32" s="165"/>
      <c r="BW32" s="40"/>
      <c r="BX32" s="45"/>
      <c r="BY32" s="40"/>
      <c r="BZ32" s="45"/>
      <c r="CA32" s="40"/>
      <c r="CB32" s="45"/>
      <c r="CC32" s="40"/>
      <c r="CD32" s="45"/>
      <c r="CE32" s="40"/>
      <c r="CF32" s="45"/>
      <c r="CG32" s="15"/>
      <c r="CH32" s="24"/>
      <c r="CI32" s="15"/>
      <c r="CJ32" s="28"/>
      <c r="CK32" s="32"/>
      <c r="CL32" s="28"/>
      <c r="CM32" s="28"/>
      <c r="CN32" s="28"/>
      <c r="CO32" s="15"/>
      <c r="CP32" s="28"/>
      <c r="CQ32" s="15"/>
      <c r="CR32" s="28"/>
      <c r="CS32" s="15"/>
      <c r="CT32" s="28"/>
      <c r="CU32" s="15"/>
      <c r="CV32" s="28"/>
      <c r="CW32" s="68"/>
      <c r="CX32" s="28"/>
      <c r="CY32" s="15"/>
      <c r="CZ32" s="28"/>
      <c r="DA32" s="15"/>
      <c r="DB32" s="24"/>
      <c r="DC32" s="28"/>
      <c r="DD32" s="28"/>
      <c r="DE32" s="15"/>
      <c r="DF32" s="22"/>
      <c r="DG32" s="28"/>
      <c r="DH32" s="24"/>
      <c r="DI32" s="264"/>
      <c r="DJ32" s="165"/>
      <c r="DK32" s="40"/>
      <c r="DL32" s="45"/>
      <c r="DM32" s="40"/>
      <c r="DN32" s="45"/>
      <c r="DO32" s="40"/>
      <c r="DP32" s="45"/>
      <c r="DQ32" s="40"/>
      <c r="DR32" s="45"/>
      <c r="DS32" s="40"/>
      <c r="DT32" s="45"/>
      <c r="DU32" s="15"/>
      <c r="DV32" s="24"/>
      <c r="DW32" s="15"/>
      <c r="DX32" s="28"/>
      <c r="DY32" s="32"/>
      <c r="DZ32" s="28"/>
      <c r="EA32" s="32"/>
      <c r="EB32" s="28"/>
      <c r="EC32" s="15"/>
      <c r="ED32" s="28"/>
      <c r="EE32" s="15"/>
      <c r="EF32" s="28"/>
      <c r="EG32" s="15"/>
      <c r="EH32" s="28"/>
      <c r="EI32" s="15"/>
      <c r="EJ32" s="28"/>
      <c r="EK32" s="68"/>
      <c r="EL32" s="28"/>
      <c r="EM32" s="15"/>
      <c r="EN32" s="28"/>
      <c r="EO32" s="32"/>
      <c r="EP32" s="22"/>
      <c r="EQ32" s="28"/>
      <c r="ER32" s="28"/>
      <c r="ES32" s="15"/>
      <c r="ET32" s="22"/>
      <c r="EU32" s="46"/>
      <c r="EV32" s="45"/>
      <c r="EW32" s="264"/>
      <c r="EX32" s="165"/>
      <c r="EY32" s="40"/>
      <c r="EZ32" s="45"/>
      <c r="FA32" s="40"/>
      <c r="FB32" s="45"/>
      <c r="FC32" s="40"/>
      <c r="FD32" s="45"/>
      <c r="FE32" s="40"/>
      <c r="FF32" s="45"/>
      <c r="FG32" s="40"/>
      <c r="FH32" s="45"/>
      <c r="FI32" s="15"/>
      <c r="FJ32" s="28"/>
      <c r="FK32" s="15"/>
      <c r="FL32" s="28"/>
      <c r="FM32" s="32"/>
      <c r="FN32" s="28"/>
      <c r="FO32" s="15"/>
      <c r="FP32" s="28"/>
      <c r="FQ32" s="15"/>
      <c r="FR32" s="28"/>
      <c r="FS32" s="32"/>
      <c r="FT32" s="28"/>
      <c r="FU32" s="32"/>
      <c r="FV32" s="28"/>
      <c r="FW32" s="15"/>
      <c r="FX32" s="28"/>
      <c r="FY32" s="68"/>
      <c r="FZ32" s="28"/>
      <c r="GA32" s="15"/>
      <c r="GB32" s="28"/>
      <c r="GC32" s="32"/>
      <c r="GD32" s="22"/>
      <c r="GE32" s="28"/>
      <c r="GF32" s="28"/>
      <c r="GG32" s="15"/>
      <c r="GH32" s="22"/>
      <c r="GI32" s="46"/>
      <c r="GJ32" s="44"/>
      <c r="GK32" s="264"/>
      <c r="GL32" s="265"/>
      <c r="GM32" s="40"/>
      <c r="GN32" s="44"/>
      <c r="GO32" s="40"/>
      <c r="GP32" s="44"/>
      <c r="GQ32" s="40"/>
      <c r="GR32" s="44"/>
      <c r="GS32" s="40"/>
      <c r="GT32" s="44"/>
      <c r="GU32" s="40"/>
      <c r="GV32" s="44"/>
      <c r="GW32" s="15"/>
      <c r="GX32" s="24"/>
      <c r="GY32" s="15"/>
      <c r="GZ32" s="28"/>
      <c r="HA32" s="32"/>
      <c r="HB32" s="28"/>
      <c r="HC32" s="32"/>
      <c r="HD32" s="28"/>
      <c r="HE32" s="15"/>
      <c r="HF32" s="28"/>
      <c r="HG32" s="32"/>
      <c r="HH32" s="28"/>
      <c r="HI32" s="32"/>
      <c r="HJ32" s="28"/>
      <c r="HK32" s="15"/>
      <c r="HL32" s="28"/>
      <c r="HM32" s="68"/>
      <c r="HN32" s="28"/>
      <c r="HO32" s="15"/>
      <c r="HP32" s="28"/>
      <c r="HQ32" s="15"/>
      <c r="HR32" s="24"/>
      <c r="HS32" s="28"/>
      <c r="HT32" s="28"/>
      <c r="HU32" s="15"/>
      <c r="HV32" s="22"/>
      <c r="HW32" s="47"/>
      <c r="HX32" s="48"/>
      <c r="HY32" s="277"/>
      <c r="HZ32" s="265"/>
      <c r="IA32" s="267"/>
      <c r="IB32" s="165"/>
      <c r="IC32" s="267"/>
      <c r="ID32" s="45"/>
      <c r="IE32" s="267"/>
      <c r="IF32" s="45"/>
      <c r="IG32" s="267"/>
      <c r="IH32" s="45"/>
      <c r="II32" s="267"/>
      <c r="IJ32" s="45"/>
      <c r="IK32" s="15"/>
      <c r="IL32" s="24"/>
      <c r="IM32" s="15"/>
      <c r="IN32" s="28"/>
      <c r="IO32" s="15"/>
      <c r="IP32" s="28"/>
      <c r="IQ32" s="15"/>
      <c r="IR32" s="28"/>
      <c r="IS32" s="15"/>
      <c r="IT32" s="28"/>
      <c r="IU32" s="15"/>
      <c r="IV32" s="28"/>
      <c r="IW32" s="15"/>
      <c r="IX32" s="28"/>
      <c r="IY32" s="15"/>
      <c r="IZ32" s="28"/>
    </row>
    <row r="33" spans="1:262">
      <c r="A33" s="219">
        <v>30</v>
      </c>
      <c r="B33" s="219">
        <v>21</v>
      </c>
      <c r="C33" s="33">
        <v>13</v>
      </c>
      <c r="D33" s="33" t="s">
        <v>60</v>
      </c>
      <c r="E33" s="33">
        <v>62908.834702596119</v>
      </c>
      <c r="F33" s="33">
        <v>6086</v>
      </c>
      <c r="G33" s="38">
        <v>63569.787526059765</v>
      </c>
      <c r="H33" s="33">
        <v>5756</v>
      </c>
      <c r="I33" s="38">
        <v>64021.426421136908</v>
      </c>
      <c r="J33" s="33">
        <v>6245</v>
      </c>
      <c r="K33" s="26"/>
      <c r="L33" s="33"/>
      <c r="M33" s="26"/>
      <c r="N33" s="33"/>
      <c r="O33" s="26">
        <v>66112.416894609822</v>
      </c>
      <c r="P33" s="33">
        <v>6215</v>
      </c>
      <c r="Q33" s="26"/>
      <c r="R33" s="33"/>
      <c r="S33" s="26">
        <v>71890.210476190477</v>
      </c>
      <c r="T33" s="33">
        <v>4200</v>
      </c>
      <c r="U33" s="67">
        <v>43288</v>
      </c>
      <c r="V33" s="33">
        <v>2272</v>
      </c>
      <c r="W33" s="38">
        <v>44682</v>
      </c>
      <c r="X33" s="33">
        <v>2207</v>
      </c>
      <c r="Y33" s="38">
        <v>46752</v>
      </c>
      <c r="Z33" s="39">
        <v>2154</v>
      </c>
      <c r="AA33" s="33">
        <v>48240</v>
      </c>
      <c r="AB33" s="33">
        <v>2129</v>
      </c>
      <c r="AC33" s="62">
        <v>50477</v>
      </c>
      <c r="AD33" s="63">
        <v>2248</v>
      </c>
      <c r="AE33" s="65">
        <v>52364</v>
      </c>
      <c r="AF33" s="64">
        <v>2037</v>
      </c>
      <c r="AG33" s="65">
        <v>54455</v>
      </c>
      <c r="AH33" s="65">
        <v>2217</v>
      </c>
      <c r="AI33" s="62">
        <v>55980</v>
      </c>
      <c r="AJ33" s="65">
        <v>2240</v>
      </c>
      <c r="AK33" s="62">
        <v>58611</v>
      </c>
      <c r="AL33" s="65">
        <v>2136</v>
      </c>
      <c r="AM33" s="62">
        <v>59475</v>
      </c>
      <c r="AN33" s="65">
        <v>1942</v>
      </c>
      <c r="AO33" s="62">
        <v>62339.615546218491</v>
      </c>
      <c r="AP33" s="65">
        <v>476</v>
      </c>
      <c r="AQ33" s="62">
        <v>64237.836317135552</v>
      </c>
      <c r="AR33" s="65">
        <v>1173</v>
      </c>
      <c r="AS33" s="62">
        <v>64306.771095152602</v>
      </c>
      <c r="AT33" s="64">
        <v>1114</v>
      </c>
      <c r="AU33" s="62">
        <v>66707.963341858485</v>
      </c>
      <c r="AV33" s="65">
        <v>1173</v>
      </c>
      <c r="AW33" s="195">
        <v>68823.284982935147</v>
      </c>
      <c r="AX33" s="65">
        <v>1172</v>
      </c>
      <c r="AY33" s="25">
        <v>70983.444128113886</v>
      </c>
      <c r="AZ33" s="65">
        <v>1405</v>
      </c>
      <c r="BA33" s="38">
        <v>73043.857058823531</v>
      </c>
      <c r="BB33" s="33">
        <v>1700</v>
      </c>
      <c r="BC33" s="38">
        <v>72430.57432432432</v>
      </c>
      <c r="BD33" s="33">
        <v>1924</v>
      </c>
      <c r="BE33" s="38">
        <v>74435.411969785011</v>
      </c>
      <c r="BF33" s="33">
        <v>1721</v>
      </c>
      <c r="BG33" s="38">
        <v>73806.377901109983</v>
      </c>
      <c r="BH33" s="33">
        <v>1982</v>
      </c>
      <c r="BI33" s="67">
        <v>41644</v>
      </c>
      <c r="BJ33" s="33">
        <v>572</v>
      </c>
      <c r="BK33" s="38">
        <v>43182</v>
      </c>
      <c r="BL33" s="33">
        <v>478</v>
      </c>
      <c r="BM33" s="26">
        <v>45850</v>
      </c>
      <c r="BN33" s="34">
        <v>517</v>
      </c>
      <c r="BO33" s="33">
        <v>46747</v>
      </c>
      <c r="BP33" s="33">
        <v>755</v>
      </c>
      <c r="BQ33" s="62">
        <v>46843</v>
      </c>
      <c r="BR33" s="65">
        <v>789</v>
      </c>
      <c r="BS33" s="36">
        <v>48767</v>
      </c>
      <c r="BT33" s="49">
        <v>1022</v>
      </c>
      <c r="BU33" s="66">
        <v>50967</v>
      </c>
      <c r="BV33" s="164">
        <v>935</v>
      </c>
      <c r="BW33" s="66">
        <v>51919</v>
      </c>
      <c r="BX33" s="49">
        <v>1011</v>
      </c>
      <c r="BY33" s="66">
        <v>54784</v>
      </c>
      <c r="BZ33" s="49">
        <v>726</v>
      </c>
      <c r="CA33" s="66">
        <v>57868</v>
      </c>
      <c r="CB33" s="49">
        <v>908</v>
      </c>
      <c r="CC33" s="66">
        <v>60190.935943060496</v>
      </c>
      <c r="CD33" s="49">
        <v>281</v>
      </c>
      <c r="CE33" s="66">
        <v>60122.562429696285</v>
      </c>
      <c r="CF33" s="49">
        <v>889</v>
      </c>
      <c r="CG33" s="62">
        <v>59648.034578146609</v>
      </c>
      <c r="CH33" s="64">
        <v>723</v>
      </c>
      <c r="CI33" s="62">
        <v>61734.080924855494</v>
      </c>
      <c r="CJ33" s="65">
        <v>692</v>
      </c>
      <c r="CK33" s="25">
        <v>62222.072413793103</v>
      </c>
      <c r="CL33" s="65">
        <v>870</v>
      </c>
      <c r="CM33" s="65">
        <v>67225.153318077806</v>
      </c>
      <c r="CN33" s="65">
        <v>874</v>
      </c>
      <c r="CO33" s="38">
        <v>68888.417077175691</v>
      </c>
      <c r="CP33" s="33">
        <v>609</v>
      </c>
      <c r="CQ33" s="38">
        <v>67351.428301886786</v>
      </c>
      <c r="CR33" s="33">
        <v>530</v>
      </c>
      <c r="CS33" s="38">
        <v>67751.139925373136</v>
      </c>
      <c r="CT33" s="33">
        <v>536</v>
      </c>
      <c r="CU33" s="38">
        <v>67121.762439807382</v>
      </c>
      <c r="CV33" s="33">
        <v>623</v>
      </c>
      <c r="CW33" s="67">
        <v>37957</v>
      </c>
      <c r="CX33" s="33">
        <v>929</v>
      </c>
      <c r="CY33" s="38">
        <v>39878</v>
      </c>
      <c r="CZ33" s="33">
        <v>1675</v>
      </c>
      <c r="DA33" s="38">
        <v>40753</v>
      </c>
      <c r="DB33" s="39">
        <v>1374</v>
      </c>
      <c r="DC33" s="33">
        <v>42195</v>
      </c>
      <c r="DD33" s="33">
        <v>1762</v>
      </c>
      <c r="DE33" s="62">
        <v>43968</v>
      </c>
      <c r="DF33" s="63">
        <v>1589</v>
      </c>
      <c r="DG33" s="37">
        <v>45173</v>
      </c>
      <c r="DH33" s="49">
        <v>1693</v>
      </c>
      <c r="DI33" s="66">
        <v>46642</v>
      </c>
      <c r="DJ33" s="164">
        <v>1705</v>
      </c>
      <c r="DK33" s="66">
        <v>48208</v>
      </c>
      <c r="DL33" s="49">
        <v>1627</v>
      </c>
      <c r="DM33" s="66">
        <v>49683</v>
      </c>
      <c r="DN33" s="49">
        <v>1860</v>
      </c>
      <c r="DO33" s="66">
        <v>50718</v>
      </c>
      <c r="DP33" s="49">
        <v>1959</v>
      </c>
      <c r="DQ33" s="66">
        <v>52977.839572192512</v>
      </c>
      <c r="DR33" s="49">
        <v>374</v>
      </c>
      <c r="DS33" s="66">
        <v>53064.344306529951</v>
      </c>
      <c r="DT33" s="49">
        <v>1853</v>
      </c>
      <c r="DU33" s="62">
        <v>54531.297698945353</v>
      </c>
      <c r="DV33" s="64">
        <v>2086</v>
      </c>
      <c r="DW33" s="62">
        <v>56276.092198581558</v>
      </c>
      <c r="DX33" s="65">
        <v>2115</v>
      </c>
      <c r="DY33" s="25">
        <v>57658.379310344826</v>
      </c>
      <c r="DZ33" s="65">
        <v>2349</v>
      </c>
      <c r="EA33" s="25">
        <v>58986.107501002807</v>
      </c>
      <c r="EB33" s="65">
        <v>2493</v>
      </c>
      <c r="EC33" s="38">
        <v>60040.373666940111</v>
      </c>
      <c r="ED33" s="33">
        <v>2438</v>
      </c>
      <c r="EE33" s="38">
        <v>60210.457642725596</v>
      </c>
      <c r="EF33" s="33">
        <v>2172</v>
      </c>
      <c r="EG33" s="38">
        <v>59894.414260717407</v>
      </c>
      <c r="EH33" s="33">
        <v>2286</v>
      </c>
      <c r="EI33" s="38">
        <v>61118.528950805397</v>
      </c>
      <c r="EJ33" s="33">
        <v>2297</v>
      </c>
      <c r="EK33" s="67">
        <v>37422</v>
      </c>
      <c r="EL33" s="33">
        <v>759</v>
      </c>
      <c r="EM33" s="38">
        <v>37928</v>
      </c>
      <c r="EN33" s="33">
        <v>888</v>
      </c>
      <c r="EO33" s="26">
        <v>39797</v>
      </c>
      <c r="EP33" s="34">
        <v>958</v>
      </c>
      <c r="EQ33" s="33">
        <v>41294</v>
      </c>
      <c r="ER33" s="33">
        <v>1025</v>
      </c>
      <c r="ES33" s="62">
        <v>42439</v>
      </c>
      <c r="ET33" s="63">
        <v>787</v>
      </c>
      <c r="EU33" s="37">
        <v>43424</v>
      </c>
      <c r="EV33" s="49">
        <v>860</v>
      </c>
      <c r="EW33" s="66">
        <v>45021</v>
      </c>
      <c r="EX33" s="164">
        <v>858</v>
      </c>
      <c r="EY33" s="66">
        <v>47363</v>
      </c>
      <c r="EZ33" s="49">
        <v>841</v>
      </c>
      <c r="FA33" s="66">
        <v>47938</v>
      </c>
      <c r="FB33" s="49">
        <v>810</v>
      </c>
      <c r="FC33" s="66">
        <v>48907</v>
      </c>
      <c r="FD33" s="49">
        <v>795</v>
      </c>
      <c r="FE33" s="66">
        <v>48725.605769230766</v>
      </c>
      <c r="FF33" s="49">
        <v>208</v>
      </c>
      <c r="FG33" s="66">
        <v>50772.139169472503</v>
      </c>
      <c r="FH33" s="49">
        <v>891</v>
      </c>
      <c r="FI33" s="62">
        <v>51975.822269807279</v>
      </c>
      <c r="FJ33" s="65">
        <v>934</v>
      </c>
      <c r="FK33" s="62">
        <v>52375.757995735607</v>
      </c>
      <c r="FL33" s="65">
        <v>938</v>
      </c>
      <c r="FM33" s="25">
        <v>56049.590268886044</v>
      </c>
      <c r="FN33" s="65">
        <v>781</v>
      </c>
      <c r="FO33" s="62">
        <v>58640.398823529409</v>
      </c>
      <c r="FP33" s="65">
        <v>850</v>
      </c>
      <c r="FQ33" s="62">
        <v>58971.339955849893</v>
      </c>
      <c r="FR33" s="33">
        <v>906</v>
      </c>
      <c r="FS33" s="25">
        <v>59074.410560344826</v>
      </c>
      <c r="FT33" s="33">
        <v>928</v>
      </c>
      <c r="FU33" s="25">
        <v>59456.545454545456</v>
      </c>
      <c r="FV33" s="33">
        <v>814</v>
      </c>
      <c r="FW33" s="38">
        <v>59717.649880095923</v>
      </c>
      <c r="FX33" s="33">
        <v>834</v>
      </c>
      <c r="FY33" s="67">
        <v>37124</v>
      </c>
      <c r="FZ33" s="33">
        <v>409</v>
      </c>
      <c r="GA33" s="38">
        <v>37820</v>
      </c>
      <c r="GB33" s="33">
        <v>488</v>
      </c>
      <c r="GC33" s="26">
        <v>40060</v>
      </c>
      <c r="GD33" s="34">
        <v>496</v>
      </c>
      <c r="GE33" s="33">
        <v>40779</v>
      </c>
      <c r="GF33" s="33">
        <v>584</v>
      </c>
      <c r="GG33" s="62">
        <v>42326</v>
      </c>
      <c r="GH33" s="63">
        <v>515</v>
      </c>
      <c r="GI33" s="37">
        <v>43536</v>
      </c>
      <c r="GJ33" s="49">
        <v>701</v>
      </c>
      <c r="GK33" s="66">
        <v>43546</v>
      </c>
      <c r="GL33" s="164">
        <v>507</v>
      </c>
      <c r="GM33" s="66">
        <v>44806</v>
      </c>
      <c r="GN33" s="49">
        <v>421</v>
      </c>
      <c r="GO33" s="66">
        <v>46376</v>
      </c>
      <c r="GP33" s="49">
        <v>490</v>
      </c>
      <c r="GQ33" s="66">
        <v>47313</v>
      </c>
      <c r="GR33" s="49">
        <v>429</v>
      </c>
      <c r="GS33" s="66">
        <v>48242.79527559055</v>
      </c>
      <c r="GT33" s="49">
        <v>127</v>
      </c>
      <c r="GU33" s="66">
        <v>49479.1113490364</v>
      </c>
      <c r="GV33" s="49">
        <v>467</v>
      </c>
      <c r="GW33" s="62">
        <v>51061.665887850468</v>
      </c>
      <c r="GX33" s="64">
        <v>428</v>
      </c>
      <c r="GY33" s="62">
        <v>52365.235897435894</v>
      </c>
      <c r="GZ33" s="65">
        <v>390</v>
      </c>
      <c r="HA33" s="25">
        <v>54368.358108108107</v>
      </c>
      <c r="HB33" s="65">
        <v>444</v>
      </c>
      <c r="HC33" s="25">
        <v>56556.91358024691</v>
      </c>
      <c r="HD33" s="65">
        <v>405</v>
      </c>
      <c r="HE33" s="38">
        <v>57553.794999999998</v>
      </c>
      <c r="HF33" s="33">
        <v>400</v>
      </c>
      <c r="HG33" s="26">
        <v>58290</v>
      </c>
      <c r="HH33" s="33">
        <v>427</v>
      </c>
      <c r="HI33" s="26">
        <v>59636.900321543406</v>
      </c>
      <c r="HJ33" s="33">
        <v>311</v>
      </c>
      <c r="HK33" s="38">
        <v>59110.097087378643</v>
      </c>
      <c r="HL33" s="33">
        <v>412</v>
      </c>
      <c r="HM33" s="67">
        <v>35558</v>
      </c>
      <c r="HN33" s="33">
        <v>205</v>
      </c>
      <c r="HO33" s="38">
        <v>35788</v>
      </c>
      <c r="HP33" s="33">
        <v>229</v>
      </c>
      <c r="HQ33" s="38">
        <v>37480</v>
      </c>
      <c r="HR33" s="39">
        <v>192</v>
      </c>
      <c r="HS33" s="33">
        <v>38811</v>
      </c>
      <c r="HT33" s="33">
        <v>249</v>
      </c>
      <c r="HU33" s="62">
        <v>40142</v>
      </c>
      <c r="HV33" s="63">
        <v>276</v>
      </c>
      <c r="HW33" s="164">
        <v>41415</v>
      </c>
      <c r="HX33" s="50">
        <v>267</v>
      </c>
      <c r="HY33" s="164">
        <v>41751</v>
      </c>
      <c r="HZ33" s="279">
        <v>223</v>
      </c>
      <c r="IA33" s="280">
        <v>42994</v>
      </c>
      <c r="IB33" s="164">
        <v>237</v>
      </c>
      <c r="IC33" s="280">
        <v>46754</v>
      </c>
      <c r="ID33" s="49">
        <v>179</v>
      </c>
      <c r="IE33" s="280">
        <v>47935</v>
      </c>
      <c r="IF33" s="49">
        <v>157</v>
      </c>
      <c r="IG33" s="280">
        <v>51407.797979797979</v>
      </c>
      <c r="IH33" s="49">
        <v>99</v>
      </c>
      <c r="II33" s="280">
        <v>48739.142857142855</v>
      </c>
      <c r="IJ33" s="49">
        <v>168</v>
      </c>
      <c r="IK33" s="38">
        <v>51067.30150753769</v>
      </c>
      <c r="IL33" s="39">
        <v>199</v>
      </c>
      <c r="IM33" s="38">
        <v>56026.05235602094</v>
      </c>
      <c r="IN33" s="33">
        <v>191</v>
      </c>
      <c r="IO33" s="38">
        <v>60982.833333333336</v>
      </c>
      <c r="IP33" s="33">
        <v>72</v>
      </c>
      <c r="IQ33" s="38">
        <v>59048.09375</v>
      </c>
      <c r="IR33" s="33">
        <v>96</v>
      </c>
      <c r="IS33" s="38">
        <v>61863.714285714283</v>
      </c>
      <c r="IT33" s="33">
        <v>91</v>
      </c>
      <c r="IU33" s="38">
        <v>57337.533333333333</v>
      </c>
      <c r="IV33" s="33">
        <v>105</v>
      </c>
      <c r="IW33" s="38">
        <v>65051.726190476191</v>
      </c>
      <c r="IX33" s="33">
        <v>84</v>
      </c>
      <c r="IY33" s="38">
        <v>63730.311111111114</v>
      </c>
      <c r="IZ33" s="33">
        <v>90</v>
      </c>
    </row>
    <row r="34" spans="1:262">
      <c r="A34" s="261">
        <v>31</v>
      </c>
      <c r="C34" s="11"/>
      <c r="D34" s="28"/>
      <c r="E34" s="28"/>
      <c r="F34" s="28"/>
      <c r="G34" s="15"/>
      <c r="H34" s="28"/>
      <c r="I34" s="15"/>
      <c r="J34" s="28"/>
      <c r="K34" s="32"/>
      <c r="L34" s="28"/>
      <c r="M34" s="32"/>
      <c r="N34" s="28"/>
      <c r="O34" s="32"/>
      <c r="P34" s="28"/>
      <c r="Q34" s="32"/>
      <c r="R34" s="28"/>
      <c r="S34" s="32"/>
      <c r="T34" s="28"/>
      <c r="U34" s="68"/>
      <c r="V34" s="28"/>
      <c r="W34" s="15"/>
      <c r="X34" s="28"/>
      <c r="Y34" s="15"/>
      <c r="Z34" s="24"/>
      <c r="AA34" s="28"/>
      <c r="AB34" s="28"/>
      <c r="AC34" s="15"/>
      <c r="AD34" s="22"/>
      <c r="AE34" s="28"/>
      <c r="AF34" s="24"/>
      <c r="AG34" s="28"/>
      <c r="AH34" s="28"/>
      <c r="AI34" s="15"/>
      <c r="AJ34" s="28"/>
      <c r="AK34" s="15"/>
      <c r="AL34" s="28"/>
      <c r="AM34" s="15"/>
      <c r="AN34" s="28"/>
      <c r="AO34" s="15"/>
      <c r="AP34" s="28"/>
      <c r="AQ34" s="15"/>
      <c r="AR34" s="28"/>
      <c r="AS34" s="15"/>
      <c r="AT34" s="24"/>
      <c r="AU34" s="15"/>
      <c r="AV34" s="28"/>
      <c r="AW34" s="32"/>
      <c r="AX34" s="28"/>
      <c r="AY34" s="32"/>
      <c r="AZ34" s="28"/>
      <c r="BA34" s="15"/>
      <c r="BB34" s="28"/>
      <c r="BC34" s="15"/>
      <c r="BD34" s="28"/>
      <c r="BE34" s="15"/>
      <c r="BF34" s="28"/>
      <c r="BG34" s="15"/>
      <c r="BH34" s="28"/>
      <c r="BI34" s="68"/>
      <c r="BJ34" s="28"/>
      <c r="BK34" s="15"/>
      <c r="BL34" s="28"/>
      <c r="BM34" s="32"/>
      <c r="BN34" s="22"/>
      <c r="BO34" s="28"/>
      <c r="BP34" s="28"/>
      <c r="BQ34" s="15"/>
      <c r="BR34" s="28"/>
      <c r="BS34" s="32"/>
      <c r="BT34" s="24"/>
      <c r="BU34" s="264"/>
      <c r="BV34" s="165"/>
      <c r="BW34" s="40"/>
      <c r="BX34" s="45"/>
      <c r="BY34" s="40"/>
      <c r="BZ34" s="45"/>
      <c r="CA34" s="40"/>
      <c r="CB34" s="45"/>
      <c r="CC34" s="40"/>
      <c r="CD34" s="45"/>
      <c r="CE34" s="40"/>
      <c r="CF34" s="45"/>
      <c r="CG34" s="15"/>
      <c r="CH34" s="24"/>
      <c r="CI34" s="15"/>
      <c r="CJ34" s="28"/>
      <c r="CK34" s="32"/>
      <c r="CL34" s="28"/>
      <c r="CM34" s="28"/>
      <c r="CN34" s="28"/>
      <c r="CO34" s="15"/>
      <c r="CP34" s="28"/>
      <c r="CQ34" s="15"/>
      <c r="CR34" s="28"/>
      <c r="CS34" s="15"/>
      <c r="CT34" s="28"/>
      <c r="CU34" s="15"/>
      <c r="CV34" s="28"/>
      <c r="CW34" s="68"/>
      <c r="CX34" s="28"/>
      <c r="CY34" s="15"/>
      <c r="CZ34" s="28"/>
      <c r="DA34" s="15"/>
      <c r="DB34" s="24"/>
      <c r="DC34" s="28"/>
      <c r="DD34" s="28"/>
      <c r="DE34" s="15"/>
      <c r="DF34" s="22"/>
      <c r="DG34" s="28"/>
      <c r="DH34" s="24"/>
      <c r="DI34" s="264"/>
      <c r="DJ34" s="165"/>
      <c r="DK34" s="40"/>
      <c r="DL34" s="45"/>
      <c r="DM34" s="40"/>
      <c r="DN34" s="45"/>
      <c r="DO34" s="40"/>
      <c r="DP34" s="45"/>
      <c r="DQ34" s="40"/>
      <c r="DR34" s="45"/>
      <c r="DS34" s="40"/>
      <c r="DT34" s="45"/>
      <c r="DU34" s="15"/>
      <c r="DV34" s="24"/>
      <c r="DW34" s="15"/>
      <c r="DX34" s="28"/>
      <c r="DY34" s="32"/>
      <c r="DZ34" s="28"/>
      <c r="EA34" s="32"/>
      <c r="EB34" s="28"/>
      <c r="EC34" s="15"/>
      <c r="ED34" s="28"/>
      <c r="EE34" s="15"/>
      <c r="EF34" s="28"/>
      <c r="EG34" s="15"/>
      <c r="EH34" s="28"/>
      <c r="EI34" s="15"/>
      <c r="EJ34" s="28"/>
      <c r="EK34" s="68"/>
      <c r="EL34" s="28"/>
      <c r="EM34" s="15"/>
      <c r="EN34" s="28"/>
      <c r="EO34" s="32"/>
      <c r="EP34" s="22"/>
      <c r="EQ34" s="28"/>
      <c r="ER34" s="28"/>
      <c r="ES34" s="15"/>
      <c r="ET34" s="22"/>
      <c r="EU34" s="46"/>
      <c r="EV34" s="45"/>
      <c r="EW34" s="264"/>
      <c r="EX34" s="165"/>
      <c r="EY34" s="40"/>
      <c r="EZ34" s="45"/>
      <c r="FA34" s="40"/>
      <c r="FB34" s="45"/>
      <c r="FC34" s="40"/>
      <c r="FD34" s="45"/>
      <c r="FE34" s="40"/>
      <c r="FF34" s="45"/>
      <c r="FG34" s="40"/>
      <c r="FH34" s="45"/>
      <c r="FI34" s="15"/>
      <c r="FJ34" s="28"/>
      <c r="FK34" s="15"/>
      <c r="FL34" s="28"/>
      <c r="FM34" s="32"/>
      <c r="FN34" s="28"/>
      <c r="FO34" s="15"/>
      <c r="FP34" s="28"/>
      <c r="FQ34" s="15"/>
      <c r="FR34" s="28"/>
      <c r="FS34" s="32"/>
      <c r="FT34" s="28"/>
      <c r="FU34" s="32"/>
      <c r="FV34" s="28"/>
      <c r="FW34" s="15"/>
      <c r="FX34" s="28"/>
      <c r="FY34" s="68"/>
      <c r="FZ34" s="28"/>
      <c r="GA34" s="15"/>
      <c r="GB34" s="28"/>
      <c r="GC34" s="32"/>
      <c r="GD34" s="22"/>
      <c r="GE34" s="28"/>
      <c r="GF34" s="28"/>
      <c r="GG34" s="15"/>
      <c r="GH34" s="22"/>
      <c r="GI34" s="46"/>
      <c r="GJ34" s="45"/>
      <c r="GK34" s="264"/>
      <c r="GL34" s="165"/>
      <c r="GM34" s="40"/>
      <c r="GN34" s="45"/>
      <c r="GO34" s="40"/>
      <c r="GP34" s="45"/>
      <c r="GQ34" s="40"/>
      <c r="GR34" s="45"/>
      <c r="GS34" s="40"/>
      <c r="GT34" s="45"/>
      <c r="GU34" s="40"/>
      <c r="GV34" s="45"/>
      <c r="GW34" s="15"/>
      <c r="GX34" s="24"/>
      <c r="GY34" s="15"/>
      <c r="GZ34" s="28"/>
      <c r="HA34" s="32"/>
      <c r="HB34" s="28"/>
      <c r="HC34" s="32"/>
      <c r="HD34" s="28"/>
      <c r="HE34" s="15"/>
      <c r="HF34" s="28"/>
      <c r="HG34" s="32"/>
      <c r="HH34" s="28"/>
      <c r="HI34" s="32"/>
      <c r="HJ34" s="28"/>
      <c r="HK34" s="15"/>
      <c r="HL34" s="28"/>
      <c r="HM34" s="68"/>
      <c r="HN34" s="28"/>
      <c r="HO34" s="15"/>
      <c r="HP34" s="28"/>
      <c r="HQ34" s="15"/>
      <c r="HR34" s="24"/>
      <c r="HS34" s="28"/>
      <c r="HT34" s="28"/>
      <c r="HU34" s="15"/>
      <c r="HV34" s="22"/>
      <c r="HW34" s="28"/>
      <c r="HX34" s="24"/>
      <c r="HY34" s="277"/>
      <c r="HZ34" s="265"/>
      <c r="IA34" s="267"/>
      <c r="IB34" s="165"/>
      <c r="IC34" s="267"/>
      <c r="ID34" s="45"/>
      <c r="IE34" s="267"/>
      <c r="IF34" s="45"/>
      <c r="IG34" s="267"/>
      <c r="IH34" s="45"/>
      <c r="II34" s="267"/>
      <c r="IJ34" s="45"/>
      <c r="IK34" s="15"/>
      <c r="IL34" s="24"/>
      <c r="IM34" s="15"/>
      <c r="IN34" s="28"/>
      <c r="IO34" s="15"/>
      <c r="IP34" s="28"/>
      <c r="IQ34" s="15"/>
      <c r="IR34" s="28"/>
      <c r="IS34" s="15"/>
      <c r="IT34" s="28"/>
      <c r="IU34" s="15"/>
      <c r="IV34" s="28"/>
      <c r="IW34" s="15"/>
      <c r="IX34" s="28"/>
      <c r="IY34" s="15"/>
      <c r="IZ34" s="28"/>
    </row>
    <row r="35" spans="1:262">
      <c r="A35" s="219">
        <v>32</v>
      </c>
      <c r="B35" s="219">
        <v>22</v>
      </c>
      <c r="C35" s="340">
        <v>51.1601</v>
      </c>
      <c r="D35" s="33" t="s">
        <v>62</v>
      </c>
      <c r="E35" s="33">
        <v>62848.755905511811</v>
      </c>
      <c r="F35" s="33">
        <v>2413</v>
      </c>
      <c r="G35" s="38">
        <v>62911.094357976654</v>
      </c>
      <c r="H35" s="33">
        <v>2056</v>
      </c>
      <c r="I35" s="38">
        <v>64297.623674162067</v>
      </c>
      <c r="J35" s="33">
        <v>2357</v>
      </c>
      <c r="K35" s="26"/>
      <c r="L35" s="33"/>
      <c r="M35" s="26"/>
      <c r="N35" s="33"/>
      <c r="O35" s="26">
        <v>68583.299741602066</v>
      </c>
      <c r="P35" s="33">
        <v>2709</v>
      </c>
      <c r="Q35" s="26"/>
      <c r="R35" s="33"/>
      <c r="S35" s="26">
        <v>80277.06446540881</v>
      </c>
      <c r="T35" s="33">
        <v>1272</v>
      </c>
      <c r="U35" s="67">
        <v>39527</v>
      </c>
      <c r="V35" s="33">
        <v>394</v>
      </c>
      <c r="W35" s="38">
        <v>41917</v>
      </c>
      <c r="X35" s="33">
        <v>388</v>
      </c>
      <c r="Y35" s="38">
        <v>42988</v>
      </c>
      <c r="Z35" s="39">
        <v>386</v>
      </c>
      <c r="AA35" s="33">
        <v>44285</v>
      </c>
      <c r="AB35" s="33">
        <v>379</v>
      </c>
      <c r="AC35" s="62">
        <v>47009</v>
      </c>
      <c r="AD35" s="63">
        <v>362</v>
      </c>
      <c r="AE35" s="65">
        <v>48161</v>
      </c>
      <c r="AF35" s="64">
        <v>320</v>
      </c>
      <c r="AG35" s="65">
        <v>52849</v>
      </c>
      <c r="AH35" s="65">
        <v>359</v>
      </c>
      <c r="AI35" s="62">
        <v>54811</v>
      </c>
      <c r="AJ35" s="65">
        <v>288</v>
      </c>
      <c r="AK35" s="62">
        <v>57125</v>
      </c>
      <c r="AL35" s="65">
        <v>354</v>
      </c>
      <c r="AM35" s="62">
        <v>56406</v>
      </c>
      <c r="AN35" s="65">
        <v>355</v>
      </c>
      <c r="AO35" s="62">
        <v>64747.633928571428</v>
      </c>
      <c r="AP35" s="65">
        <v>112</v>
      </c>
      <c r="AQ35" s="62">
        <v>66560.45</v>
      </c>
      <c r="AR35" s="65">
        <v>120</v>
      </c>
      <c r="AS35" s="62">
        <v>64270.865168539327</v>
      </c>
      <c r="AT35" s="64">
        <v>178</v>
      </c>
      <c r="AU35" s="62">
        <v>65817.415999999997</v>
      </c>
      <c r="AV35" s="65">
        <v>250</v>
      </c>
      <c r="AW35" s="195">
        <v>68191.530465949822</v>
      </c>
      <c r="AX35" s="193">
        <v>279</v>
      </c>
      <c r="AY35" s="195">
        <v>69199.736389684811</v>
      </c>
      <c r="AZ35" s="193">
        <v>349</v>
      </c>
      <c r="BA35" s="38">
        <v>71733.235142118865</v>
      </c>
      <c r="BB35" s="33">
        <v>387</v>
      </c>
      <c r="BC35" s="38">
        <v>72135.680761099371</v>
      </c>
      <c r="BD35" s="33">
        <v>473</v>
      </c>
      <c r="BE35" s="38">
        <v>72312.234920634917</v>
      </c>
      <c r="BF35" s="33">
        <v>315</v>
      </c>
      <c r="BG35" s="38">
        <v>73525.087885985748</v>
      </c>
      <c r="BH35" s="33">
        <v>421</v>
      </c>
      <c r="BI35" s="67">
        <v>39646</v>
      </c>
      <c r="BJ35" s="33">
        <v>157</v>
      </c>
      <c r="BK35" s="38">
        <v>39394</v>
      </c>
      <c r="BL35" s="33">
        <v>140</v>
      </c>
      <c r="BM35" s="26">
        <v>44275</v>
      </c>
      <c r="BN35" s="34">
        <v>234</v>
      </c>
      <c r="BO35" s="33">
        <v>45324</v>
      </c>
      <c r="BP35" s="33">
        <v>251</v>
      </c>
      <c r="BQ35" s="62">
        <v>46743</v>
      </c>
      <c r="BR35" s="65">
        <v>286</v>
      </c>
      <c r="BS35" s="36">
        <v>49099</v>
      </c>
      <c r="BT35" s="50">
        <v>289</v>
      </c>
      <c r="BU35" s="66">
        <v>48312</v>
      </c>
      <c r="BV35" s="279">
        <v>296</v>
      </c>
      <c r="BW35" s="66">
        <v>51686</v>
      </c>
      <c r="BX35" s="50">
        <v>327</v>
      </c>
      <c r="BY35" s="66">
        <v>53773</v>
      </c>
      <c r="BZ35" s="50">
        <v>279</v>
      </c>
      <c r="CA35" s="66">
        <v>52404</v>
      </c>
      <c r="CB35" s="50">
        <v>387</v>
      </c>
      <c r="CC35" s="66">
        <v>55578.86184210526</v>
      </c>
      <c r="CD35" s="50">
        <v>456</v>
      </c>
      <c r="CE35" s="66">
        <v>57709.627500000002</v>
      </c>
      <c r="CF35" s="50">
        <v>400</v>
      </c>
      <c r="CG35" s="62">
        <v>57846.811209439526</v>
      </c>
      <c r="CH35" s="64">
        <v>339</v>
      </c>
      <c r="CI35" s="62">
        <v>58602.690265486723</v>
      </c>
      <c r="CJ35" s="65">
        <v>339</v>
      </c>
      <c r="CK35" s="25">
        <v>64335.489028213167</v>
      </c>
      <c r="CL35" s="65">
        <v>319</v>
      </c>
      <c r="CM35" s="65">
        <v>65778.165829145728</v>
      </c>
      <c r="CN35" s="65">
        <v>398</v>
      </c>
      <c r="CO35" s="38">
        <v>66586.855227882043</v>
      </c>
      <c r="CP35" s="33">
        <v>373</v>
      </c>
      <c r="CQ35" s="38">
        <v>66620.436426116838</v>
      </c>
      <c r="CR35" s="33">
        <v>291</v>
      </c>
      <c r="CS35" s="38">
        <v>64890.108108108107</v>
      </c>
      <c r="CT35" s="33">
        <v>259</v>
      </c>
      <c r="CU35" s="38">
        <v>67109.537974683539</v>
      </c>
      <c r="CV35" s="33">
        <v>316</v>
      </c>
      <c r="CW35" s="67">
        <v>34766</v>
      </c>
      <c r="CX35" s="33">
        <v>256</v>
      </c>
      <c r="CY35" s="38">
        <v>37418</v>
      </c>
      <c r="CZ35" s="33">
        <v>463</v>
      </c>
      <c r="DA35" s="38">
        <v>37358</v>
      </c>
      <c r="DB35" s="39">
        <v>408</v>
      </c>
      <c r="DC35" s="33">
        <v>40028</v>
      </c>
      <c r="DD35" s="33">
        <v>569</v>
      </c>
      <c r="DE35" s="62">
        <v>40678</v>
      </c>
      <c r="DF35" s="63">
        <v>552</v>
      </c>
      <c r="DG35" s="37">
        <v>42122</v>
      </c>
      <c r="DH35" s="49">
        <v>620</v>
      </c>
      <c r="DI35" s="66">
        <v>43938</v>
      </c>
      <c r="DJ35" s="164">
        <v>629</v>
      </c>
      <c r="DK35" s="66">
        <v>46437</v>
      </c>
      <c r="DL35" s="49">
        <v>607</v>
      </c>
      <c r="DM35" s="66">
        <v>48641</v>
      </c>
      <c r="DN35" s="49">
        <v>641</v>
      </c>
      <c r="DO35" s="66">
        <v>49731</v>
      </c>
      <c r="DP35" s="49">
        <v>690</v>
      </c>
      <c r="DQ35" s="66">
        <v>50946.610719322991</v>
      </c>
      <c r="DR35" s="49">
        <v>709</v>
      </c>
      <c r="DS35" s="66">
        <v>51126.729655172414</v>
      </c>
      <c r="DT35" s="49">
        <v>725</v>
      </c>
      <c r="DU35" s="62">
        <v>52688.900900900902</v>
      </c>
      <c r="DV35" s="64">
        <v>777</v>
      </c>
      <c r="DW35" s="62">
        <v>55129.12378640777</v>
      </c>
      <c r="DX35" s="65">
        <v>824</v>
      </c>
      <c r="DY35" s="25">
        <v>55725.052573932095</v>
      </c>
      <c r="DZ35" s="65">
        <v>913</v>
      </c>
      <c r="EA35" s="25">
        <v>59924.655958549221</v>
      </c>
      <c r="EB35" s="65">
        <v>965</v>
      </c>
      <c r="EC35" s="38">
        <v>60008.134050880624</v>
      </c>
      <c r="ED35" s="33">
        <v>1022</v>
      </c>
      <c r="EE35" s="38">
        <v>60740.725842696629</v>
      </c>
      <c r="EF35" s="33">
        <v>890</v>
      </c>
      <c r="EG35" s="38">
        <v>61771.008717310084</v>
      </c>
      <c r="EH35" s="33">
        <v>803</v>
      </c>
      <c r="EI35" s="38">
        <v>62324.022148394244</v>
      </c>
      <c r="EJ35" s="33">
        <v>903</v>
      </c>
      <c r="EK35" s="67">
        <v>33433</v>
      </c>
      <c r="EL35" s="33">
        <v>353</v>
      </c>
      <c r="EM35" s="38">
        <v>34456</v>
      </c>
      <c r="EN35" s="33">
        <v>437</v>
      </c>
      <c r="EO35" s="26">
        <v>36247</v>
      </c>
      <c r="EP35" s="34">
        <v>434</v>
      </c>
      <c r="EQ35" s="33">
        <v>37431</v>
      </c>
      <c r="ER35" s="33">
        <v>347</v>
      </c>
      <c r="ES35" s="62">
        <v>39067</v>
      </c>
      <c r="ET35" s="63">
        <v>358</v>
      </c>
      <c r="EU35" s="37">
        <v>40470</v>
      </c>
      <c r="EV35" s="50">
        <v>381</v>
      </c>
      <c r="EW35" s="66">
        <v>42133</v>
      </c>
      <c r="EX35" s="279">
        <v>366</v>
      </c>
      <c r="EY35" s="66">
        <v>43421</v>
      </c>
      <c r="EZ35" s="50">
        <v>393</v>
      </c>
      <c r="FA35" s="66">
        <v>44177</v>
      </c>
      <c r="FB35" s="50">
        <v>360</v>
      </c>
      <c r="FC35" s="66">
        <v>47203</v>
      </c>
      <c r="FD35" s="50">
        <v>300</v>
      </c>
      <c r="FE35" s="66">
        <v>49315.478547854786</v>
      </c>
      <c r="FF35" s="50">
        <v>303</v>
      </c>
      <c r="FG35" s="66">
        <v>50272.668852459014</v>
      </c>
      <c r="FH35" s="50">
        <v>305</v>
      </c>
      <c r="FI35" s="62">
        <v>49867.11286089239</v>
      </c>
      <c r="FJ35" s="65">
        <v>381</v>
      </c>
      <c r="FK35" s="62">
        <v>51116.586206896551</v>
      </c>
      <c r="FL35" s="65">
        <v>406</v>
      </c>
      <c r="FM35" s="25">
        <v>55182.265251989389</v>
      </c>
      <c r="FN35" s="65">
        <v>377</v>
      </c>
      <c r="FO35" s="62">
        <v>59620.215555555558</v>
      </c>
      <c r="FP35" s="65">
        <v>450</v>
      </c>
      <c r="FQ35" s="62">
        <v>61052.864923747278</v>
      </c>
      <c r="FR35" s="33">
        <v>459</v>
      </c>
      <c r="FS35" s="25">
        <v>60831.243956043952</v>
      </c>
      <c r="FT35" s="33">
        <v>455</v>
      </c>
      <c r="FU35" s="25">
        <v>62782.196601941745</v>
      </c>
      <c r="FV35" s="33">
        <v>412</v>
      </c>
      <c r="FW35" s="38">
        <v>63950.468036529681</v>
      </c>
      <c r="FX35" s="33">
        <v>438</v>
      </c>
      <c r="FY35" s="67">
        <v>33448</v>
      </c>
      <c r="FZ35" s="33">
        <v>126</v>
      </c>
      <c r="GA35" s="38">
        <v>34650</v>
      </c>
      <c r="GB35" s="33">
        <v>191</v>
      </c>
      <c r="GC35" s="26">
        <v>36144</v>
      </c>
      <c r="GD35" s="34">
        <v>148</v>
      </c>
      <c r="GE35" s="33">
        <v>37687</v>
      </c>
      <c r="GF35" s="33">
        <v>210</v>
      </c>
      <c r="GG35" s="62">
        <v>39744</v>
      </c>
      <c r="GH35" s="63">
        <v>210</v>
      </c>
      <c r="GI35" s="37">
        <v>42163</v>
      </c>
      <c r="GJ35" s="50">
        <v>233</v>
      </c>
      <c r="GK35" s="66">
        <v>42614</v>
      </c>
      <c r="GL35" s="279">
        <v>237</v>
      </c>
      <c r="GM35" s="66">
        <v>43845</v>
      </c>
      <c r="GN35" s="50">
        <v>189</v>
      </c>
      <c r="GO35" s="66">
        <v>44437</v>
      </c>
      <c r="GP35" s="50">
        <v>188</v>
      </c>
      <c r="GQ35" s="66">
        <v>45839</v>
      </c>
      <c r="GR35" s="50">
        <v>149</v>
      </c>
      <c r="GS35" s="66">
        <v>46553.874251497007</v>
      </c>
      <c r="GT35" s="50">
        <v>167</v>
      </c>
      <c r="GU35" s="66">
        <v>47161.73626373626</v>
      </c>
      <c r="GV35" s="50">
        <v>182</v>
      </c>
      <c r="GW35" s="62">
        <v>48428.220430107525</v>
      </c>
      <c r="GX35" s="64">
        <v>186</v>
      </c>
      <c r="GY35" s="62">
        <v>49550.133689839575</v>
      </c>
      <c r="GZ35" s="65">
        <v>187</v>
      </c>
      <c r="HA35" s="25">
        <v>53768.08542713568</v>
      </c>
      <c r="HB35" s="65">
        <v>199</v>
      </c>
      <c r="HC35" s="25">
        <v>56705.458333333336</v>
      </c>
      <c r="HD35" s="65">
        <v>192</v>
      </c>
      <c r="HE35" s="38">
        <v>59003.517412935325</v>
      </c>
      <c r="HF35" s="33">
        <v>201</v>
      </c>
      <c r="HG35" s="26">
        <v>57782.673684210524</v>
      </c>
      <c r="HH35" s="33">
        <v>190</v>
      </c>
      <c r="HI35" s="26">
        <v>56348.945783132527</v>
      </c>
      <c r="HJ35" s="33">
        <v>166</v>
      </c>
      <c r="HK35" s="38">
        <v>58438.427027027028</v>
      </c>
      <c r="HL35" s="33">
        <v>185</v>
      </c>
      <c r="HM35" s="67">
        <v>31367</v>
      </c>
      <c r="HN35" s="33">
        <v>180</v>
      </c>
      <c r="HO35" s="38">
        <v>33073</v>
      </c>
      <c r="HP35" s="33">
        <v>151</v>
      </c>
      <c r="HQ35" s="38">
        <v>34418</v>
      </c>
      <c r="HR35" s="39">
        <v>152</v>
      </c>
      <c r="HS35" s="33">
        <v>36963</v>
      </c>
      <c r="HT35" s="33">
        <v>194</v>
      </c>
      <c r="HU35" s="62">
        <v>37704</v>
      </c>
      <c r="HV35" s="63">
        <v>192</v>
      </c>
      <c r="HW35" s="164">
        <v>40566</v>
      </c>
      <c r="HX35" s="50">
        <v>203</v>
      </c>
      <c r="HY35" s="164">
        <v>42268</v>
      </c>
      <c r="HZ35" s="279">
        <v>143</v>
      </c>
      <c r="IA35" s="280">
        <v>42190</v>
      </c>
      <c r="IB35" s="164">
        <v>126</v>
      </c>
      <c r="IC35" s="280">
        <v>46465</v>
      </c>
      <c r="ID35" s="49">
        <v>114</v>
      </c>
      <c r="IE35" s="280">
        <v>45984</v>
      </c>
      <c r="IF35" s="49">
        <v>109</v>
      </c>
      <c r="IG35" s="280">
        <v>46713.715447154471</v>
      </c>
      <c r="IH35" s="49">
        <v>123</v>
      </c>
      <c r="II35" s="280">
        <v>46841.627450980392</v>
      </c>
      <c r="IJ35" s="49">
        <v>102</v>
      </c>
      <c r="IK35" s="38">
        <v>51760.280991735541</v>
      </c>
      <c r="IL35" s="39">
        <v>121</v>
      </c>
      <c r="IM35" s="38">
        <v>59035.130081300813</v>
      </c>
      <c r="IN35" s="33">
        <v>123</v>
      </c>
      <c r="IO35" s="38"/>
      <c r="IP35" s="33"/>
      <c r="IQ35" s="38"/>
      <c r="IR35" s="33"/>
      <c r="IS35" s="38">
        <v>56521</v>
      </c>
      <c r="IT35" s="33">
        <v>117</v>
      </c>
      <c r="IU35" s="38">
        <v>57586.42105263158</v>
      </c>
      <c r="IV35" s="33">
        <v>114</v>
      </c>
      <c r="IW35" s="38">
        <v>54360.333333333336</v>
      </c>
      <c r="IX35" s="33">
        <v>66</v>
      </c>
      <c r="IY35" s="38">
        <v>71222</v>
      </c>
      <c r="IZ35" s="33">
        <v>20</v>
      </c>
    </row>
    <row r="36" spans="1:262" s="47" customFormat="1">
      <c r="A36" s="261">
        <v>33</v>
      </c>
      <c r="C36" s="28"/>
      <c r="D36" s="28"/>
      <c r="E36" s="28"/>
      <c r="F36" s="28"/>
      <c r="G36" s="15"/>
      <c r="H36" s="28"/>
      <c r="I36" s="15"/>
      <c r="J36" s="28"/>
      <c r="K36" s="32"/>
      <c r="L36" s="28"/>
      <c r="M36" s="32"/>
      <c r="N36" s="28"/>
      <c r="O36" s="32"/>
      <c r="P36" s="28"/>
      <c r="Q36" s="32"/>
      <c r="R36" s="28"/>
      <c r="S36" s="32"/>
      <c r="T36" s="28"/>
      <c r="U36" s="68"/>
      <c r="V36" s="28"/>
      <c r="W36" s="15"/>
      <c r="X36" s="28"/>
      <c r="Y36" s="15"/>
      <c r="Z36" s="28"/>
      <c r="AA36" s="28"/>
      <c r="AB36" s="28"/>
      <c r="AC36" s="16"/>
      <c r="AD36" s="18"/>
      <c r="AE36" s="42"/>
      <c r="AF36" s="23"/>
      <c r="AG36" s="42"/>
      <c r="AH36" s="42"/>
      <c r="AI36" s="16"/>
      <c r="AJ36" s="42"/>
      <c r="AK36" s="16"/>
      <c r="AL36" s="42"/>
      <c r="AM36" s="16"/>
      <c r="AN36" s="42"/>
      <c r="AO36" s="16"/>
      <c r="AP36" s="42"/>
      <c r="AQ36" s="16"/>
      <c r="AR36" s="42"/>
      <c r="AS36" s="16"/>
      <c r="AT36" s="23"/>
      <c r="AU36" s="16"/>
      <c r="AV36" s="42"/>
      <c r="AW36" s="194"/>
      <c r="AX36" s="192"/>
      <c r="AY36" s="194"/>
      <c r="AZ36" s="192"/>
      <c r="BA36" s="15"/>
      <c r="BB36" s="28"/>
      <c r="BC36" s="15"/>
      <c r="BD36" s="28"/>
      <c r="BE36" s="15"/>
      <c r="BF36" s="28"/>
      <c r="BG36" s="15"/>
      <c r="BH36" s="28"/>
      <c r="BI36" s="68"/>
      <c r="BJ36" s="28"/>
      <c r="BK36" s="15"/>
      <c r="BL36" s="28"/>
      <c r="BM36" s="32"/>
      <c r="BN36" s="22"/>
      <c r="BO36" s="28"/>
      <c r="BP36" s="28"/>
      <c r="BQ36" s="16"/>
      <c r="BR36" s="42"/>
      <c r="BS36" s="46"/>
      <c r="BT36" s="44"/>
      <c r="BU36" s="40"/>
      <c r="BV36" s="265"/>
      <c r="BW36" s="40"/>
      <c r="BX36" s="44"/>
      <c r="BY36" s="40"/>
      <c r="BZ36" s="44"/>
      <c r="CA36" s="40"/>
      <c r="CB36" s="44"/>
      <c r="CC36" s="40"/>
      <c r="CD36" s="44"/>
      <c r="CE36" s="40"/>
      <c r="CF36" s="44"/>
      <c r="CG36" s="16"/>
      <c r="CH36" s="23"/>
      <c r="CI36" s="16"/>
      <c r="CJ36" s="42"/>
      <c r="CK36" s="181"/>
      <c r="CL36" s="42"/>
      <c r="CM36" s="42"/>
      <c r="CN36" s="42"/>
      <c r="CO36" s="15"/>
      <c r="CP36" s="28"/>
      <c r="CQ36" s="15"/>
      <c r="CR36" s="28"/>
      <c r="CS36" s="15"/>
      <c r="CT36" s="28"/>
      <c r="CU36" s="15"/>
      <c r="CV36" s="28"/>
      <c r="CW36" s="68"/>
      <c r="CX36" s="28"/>
      <c r="CY36" s="15"/>
      <c r="CZ36" s="28"/>
      <c r="DA36" s="15"/>
      <c r="DB36" s="24"/>
      <c r="DC36" s="28"/>
      <c r="DD36" s="28"/>
      <c r="DE36" s="16"/>
      <c r="DF36" s="18"/>
      <c r="DG36" s="46"/>
      <c r="DH36" s="45"/>
      <c r="DI36" s="40"/>
      <c r="DJ36" s="165"/>
      <c r="DK36" s="40"/>
      <c r="DL36" s="45"/>
      <c r="DM36" s="40"/>
      <c r="DN36" s="45"/>
      <c r="DO36" s="40"/>
      <c r="DP36" s="45"/>
      <c r="DQ36" s="40"/>
      <c r="DR36" s="45"/>
      <c r="DS36" s="40"/>
      <c r="DT36" s="45"/>
      <c r="DU36" s="16"/>
      <c r="DV36" s="23"/>
      <c r="DW36" s="16"/>
      <c r="DX36" s="42"/>
      <c r="DY36" s="181"/>
      <c r="DZ36" s="42"/>
      <c r="EA36" s="181"/>
      <c r="EB36" s="42"/>
      <c r="EC36" s="15"/>
      <c r="ED36" s="28"/>
      <c r="EE36" s="15"/>
      <c r="EF36" s="28"/>
      <c r="EG36" s="15"/>
      <c r="EH36" s="28"/>
      <c r="EI36" s="15"/>
      <c r="EJ36" s="28"/>
      <c r="EK36" s="68"/>
      <c r="EL36" s="28"/>
      <c r="EM36" s="15"/>
      <c r="EN36" s="28"/>
      <c r="EO36" s="32"/>
      <c r="EP36" s="22"/>
      <c r="EQ36" s="28"/>
      <c r="ER36" s="28"/>
      <c r="ES36" s="16"/>
      <c r="ET36" s="42"/>
      <c r="EU36" s="46"/>
      <c r="EV36" s="44"/>
      <c r="EW36" s="40"/>
      <c r="EX36" s="265"/>
      <c r="EY36" s="40"/>
      <c r="EZ36" s="44"/>
      <c r="FA36" s="40"/>
      <c r="FB36" s="44"/>
      <c r="FC36" s="40"/>
      <c r="FD36" s="44"/>
      <c r="FE36" s="40"/>
      <c r="FF36" s="44"/>
      <c r="FG36" s="40"/>
      <c r="FH36" s="44"/>
      <c r="FI36" s="16"/>
      <c r="FJ36" s="42"/>
      <c r="FK36" s="16"/>
      <c r="FL36" s="42"/>
      <c r="FM36" s="181"/>
      <c r="FN36" s="42"/>
      <c r="FO36" s="16"/>
      <c r="FP36" s="42"/>
      <c r="FQ36" s="16"/>
      <c r="FR36" s="28"/>
      <c r="FS36" s="181"/>
      <c r="FT36" s="28"/>
      <c r="FU36" s="181"/>
      <c r="FV36" s="28"/>
      <c r="FW36" s="15"/>
      <c r="FX36" s="28"/>
      <c r="FY36" s="68"/>
      <c r="FZ36" s="28"/>
      <c r="GA36" s="28"/>
      <c r="GB36" s="28"/>
      <c r="GC36" s="32"/>
      <c r="GD36" s="22"/>
      <c r="GE36" s="28"/>
      <c r="GF36" s="28"/>
      <c r="GG36" s="42"/>
      <c r="GH36" s="18"/>
      <c r="GI36" s="46"/>
      <c r="GJ36" s="44"/>
      <c r="GK36" s="40"/>
      <c r="GL36" s="265"/>
      <c r="GM36" s="40"/>
      <c r="GN36" s="44"/>
      <c r="GO36" s="40"/>
      <c r="GP36" s="44"/>
      <c r="GQ36" s="40"/>
      <c r="GR36" s="44"/>
      <c r="GS36" s="40"/>
      <c r="GT36" s="44"/>
      <c r="GU36" s="40"/>
      <c r="GV36" s="44"/>
      <c r="GW36" s="16"/>
      <c r="GX36" s="23"/>
      <c r="GY36" s="16"/>
      <c r="GZ36" s="42"/>
      <c r="HA36" s="181"/>
      <c r="HB36" s="42"/>
      <c r="HC36" s="181"/>
      <c r="HD36" s="42"/>
      <c r="HE36" s="15"/>
      <c r="HF36" s="28"/>
      <c r="HG36" s="32"/>
      <c r="HH36" s="28"/>
      <c r="HI36" s="32"/>
      <c r="HJ36" s="28"/>
      <c r="HK36" s="15"/>
      <c r="HL36" s="28"/>
      <c r="HM36" s="68"/>
      <c r="HN36" s="28"/>
      <c r="HO36" s="28"/>
      <c r="HP36" s="28"/>
      <c r="HQ36" s="15"/>
      <c r="HR36" s="24"/>
      <c r="HS36" s="28"/>
      <c r="HT36" s="28"/>
      <c r="HU36" s="42"/>
      <c r="HV36" s="18"/>
      <c r="HW36" s="165"/>
      <c r="HX36" s="44"/>
      <c r="HY36" s="165"/>
      <c r="HZ36" s="265"/>
      <c r="IA36" s="267"/>
      <c r="IB36" s="165"/>
      <c r="IC36" s="267"/>
      <c r="ID36" s="45"/>
      <c r="IE36" s="267"/>
      <c r="IF36" s="45"/>
      <c r="IG36" s="267"/>
      <c r="IH36" s="165"/>
      <c r="II36" s="165"/>
      <c r="IJ36" s="45"/>
      <c r="IK36" s="15"/>
      <c r="IL36" s="24"/>
      <c r="IM36" s="15"/>
      <c r="IN36" s="28"/>
      <c r="IO36" s="15"/>
      <c r="IP36" s="28"/>
      <c r="IQ36" s="15"/>
      <c r="IR36" s="28"/>
      <c r="IS36" s="15"/>
      <c r="IT36" s="28"/>
      <c r="IU36" s="15"/>
      <c r="IV36" s="28"/>
      <c r="IW36" s="15"/>
      <c r="IX36" s="28"/>
      <c r="IY36" s="15"/>
      <c r="IZ36" s="28"/>
      <c r="JA36" s="219"/>
      <c r="JB36" s="219"/>
    </row>
    <row r="37" spans="1:262" s="261" customFormat="1">
      <c r="A37" s="219">
        <v>34</v>
      </c>
      <c r="C37" s="103"/>
      <c r="D37" s="103" t="s">
        <v>63</v>
      </c>
      <c r="E37" s="103"/>
      <c r="F37" s="103"/>
      <c r="G37" s="111"/>
      <c r="H37" s="103"/>
      <c r="I37" s="111"/>
      <c r="J37" s="103"/>
      <c r="K37" s="113"/>
      <c r="L37" s="103"/>
      <c r="M37" s="113"/>
      <c r="N37" s="103"/>
      <c r="O37" s="113"/>
      <c r="P37" s="103"/>
      <c r="Q37" s="113"/>
      <c r="R37" s="103"/>
      <c r="S37" s="113"/>
      <c r="T37" s="103"/>
      <c r="U37" s="114"/>
      <c r="V37" s="103"/>
      <c r="W37" s="111"/>
      <c r="X37" s="103"/>
      <c r="Y37" s="111"/>
      <c r="Z37" s="110"/>
      <c r="AA37" s="103"/>
      <c r="AB37" s="103"/>
      <c r="AC37" s="111"/>
      <c r="AD37" s="110"/>
      <c r="AE37" s="113"/>
      <c r="AF37" s="105"/>
      <c r="AG37" s="103"/>
      <c r="AH37" s="103"/>
      <c r="AI37" s="111"/>
      <c r="AJ37" s="103"/>
      <c r="AK37" s="111"/>
      <c r="AL37" s="103"/>
      <c r="AM37" s="111"/>
      <c r="AN37" s="103"/>
      <c r="AO37" s="111"/>
      <c r="AP37" s="103"/>
      <c r="AQ37" s="111"/>
      <c r="AR37" s="103"/>
      <c r="AS37" s="111"/>
      <c r="AT37" s="105"/>
      <c r="AU37" s="111"/>
      <c r="AV37" s="103"/>
      <c r="AW37" s="113"/>
      <c r="AX37" s="103"/>
      <c r="AY37" s="113"/>
      <c r="AZ37" s="103"/>
      <c r="BA37" s="111"/>
      <c r="BB37" s="103"/>
      <c r="BC37" s="111"/>
      <c r="BD37" s="103"/>
      <c r="BE37" s="111"/>
      <c r="BF37" s="103"/>
      <c r="BG37" s="111"/>
      <c r="BH37" s="103"/>
      <c r="BI37" s="114"/>
      <c r="BJ37" s="103"/>
      <c r="BK37" s="111"/>
      <c r="BL37" s="103"/>
      <c r="BM37" s="113"/>
      <c r="BN37" s="110"/>
      <c r="BO37" s="103"/>
      <c r="BP37" s="103"/>
      <c r="BQ37" s="111"/>
      <c r="BR37" s="105"/>
      <c r="BS37" s="103"/>
      <c r="BT37" s="105"/>
      <c r="BU37" s="281"/>
      <c r="BV37" s="103"/>
      <c r="BW37" s="281"/>
      <c r="BX37" s="105"/>
      <c r="BY37" s="281"/>
      <c r="BZ37" s="105"/>
      <c r="CA37" s="281"/>
      <c r="CB37" s="105"/>
      <c r="CC37" s="281"/>
      <c r="CD37" s="105"/>
      <c r="CE37" s="281"/>
      <c r="CF37" s="105"/>
      <c r="CG37" s="111"/>
      <c r="CH37" s="105"/>
      <c r="CI37" s="111"/>
      <c r="CJ37" s="103"/>
      <c r="CK37" s="113"/>
      <c r="CL37" s="103"/>
      <c r="CM37" s="103"/>
      <c r="CN37" s="103"/>
      <c r="CO37" s="111"/>
      <c r="CP37" s="103"/>
      <c r="CQ37" s="111"/>
      <c r="CR37" s="103"/>
      <c r="CS37" s="111"/>
      <c r="CT37" s="103"/>
      <c r="CU37" s="111"/>
      <c r="CV37" s="103"/>
      <c r="CW37" s="114"/>
      <c r="CX37" s="103"/>
      <c r="CY37" s="111"/>
      <c r="CZ37" s="103"/>
      <c r="DA37" s="111"/>
      <c r="DB37" s="105"/>
      <c r="DC37" s="103"/>
      <c r="DD37" s="103"/>
      <c r="DE37" s="111"/>
      <c r="DF37" s="110"/>
      <c r="DG37" s="113"/>
      <c r="DH37" s="105"/>
      <c r="DI37" s="281"/>
      <c r="DJ37" s="103"/>
      <c r="DK37" s="281"/>
      <c r="DL37" s="105"/>
      <c r="DM37" s="281"/>
      <c r="DN37" s="105"/>
      <c r="DO37" s="281"/>
      <c r="DP37" s="105"/>
      <c r="DQ37" s="281"/>
      <c r="DR37" s="105"/>
      <c r="DS37" s="281"/>
      <c r="DT37" s="105"/>
      <c r="DU37" s="111"/>
      <c r="DV37" s="105"/>
      <c r="DW37" s="111"/>
      <c r="DX37" s="103"/>
      <c r="DY37" s="113"/>
      <c r="DZ37" s="103"/>
      <c r="EA37" s="113"/>
      <c r="EB37" s="103"/>
      <c r="EC37" s="111"/>
      <c r="ED37" s="103"/>
      <c r="EE37" s="111"/>
      <c r="EF37" s="103"/>
      <c r="EG37" s="111"/>
      <c r="EH37" s="103"/>
      <c r="EI37" s="111"/>
      <c r="EJ37" s="103"/>
      <c r="EK37" s="114"/>
      <c r="EL37" s="103"/>
      <c r="EM37" s="111"/>
      <c r="EN37" s="103"/>
      <c r="EO37" s="113"/>
      <c r="EP37" s="110"/>
      <c r="EQ37" s="103"/>
      <c r="ER37" s="103"/>
      <c r="ES37" s="111"/>
      <c r="ET37" s="103"/>
      <c r="EU37" s="115"/>
      <c r="EV37" s="105"/>
      <c r="EW37" s="281"/>
      <c r="EX37" s="103"/>
      <c r="EY37" s="281"/>
      <c r="EZ37" s="105"/>
      <c r="FA37" s="281"/>
      <c r="FB37" s="105"/>
      <c r="FC37" s="281"/>
      <c r="FD37" s="105"/>
      <c r="FE37" s="281"/>
      <c r="FF37" s="105"/>
      <c r="FG37" s="281"/>
      <c r="FH37" s="105"/>
      <c r="FI37" s="111"/>
      <c r="FJ37" s="103"/>
      <c r="FK37" s="111"/>
      <c r="FL37" s="103"/>
      <c r="FM37" s="113"/>
      <c r="FN37" s="103"/>
      <c r="FO37" s="111"/>
      <c r="FP37" s="103"/>
      <c r="FQ37" s="111"/>
      <c r="FR37" s="103"/>
      <c r="FS37" s="113"/>
      <c r="FT37" s="103"/>
      <c r="FU37" s="113"/>
      <c r="FV37" s="103"/>
      <c r="FW37" s="111"/>
      <c r="FX37" s="103"/>
      <c r="FY37" s="114"/>
      <c r="FZ37" s="103"/>
      <c r="GA37" s="103"/>
      <c r="GB37" s="103"/>
      <c r="GC37" s="113"/>
      <c r="GD37" s="110"/>
      <c r="GE37" s="103"/>
      <c r="GF37" s="110"/>
      <c r="GG37" s="103"/>
      <c r="GH37" s="110"/>
      <c r="GI37" s="113"/>
      <c r="GJ37" s="105"/>
      <c r="GK37" s="281"/>
      <c r="GL37" s="103"/>
      <c r="GM37" s="281"/>
      <c r="GN37" s="105"/>
      <c r="GO37" s="281"/>
      <c r="GP37" s="105"/>
      <c r="GQ37" s="281"/>
      <c r="GR37" s="105"/>
      <c r="GS37" s="281"/>
      <c r="GT37" s="105"/>
      <c r="GU37" s="281"/>
      <c r="GV37" s="105"/>
      <c r="GW37" s="111"/>
      <c r="GX37" s="105"/>
      <c r="GY37" s="111"/>
      <c r="GZ37" s="103"/>
      <c r="HA37" s="113"/>
      <c r="HB37" s="103"/>
      <c r="HC37" s="113"/>
      <c r="HD37" s="103"/>
      <c r="HE37" s="111"/>
      <c r="HF37" s="103"/>
      <c r="HG37" s="113"/>
      <c r="HH37" s="103"/>
      <c r="HI37" s="113"/>
      <c r="HJ37" s="103"/>
      <c r="HK37" s="111"/>
      <c r="HL37" s="103"/>
      <c r="HM37" s="114"/>
      <c r="HN37" s="110"/>
      <c r="HO37" s="103"/>
      <c r="HP37" s="103"/>
      <c r="HQ37" s="111"/>
      <c r="HR37" s="105"/>
      <c r="HS37" s="103"/>
      <c r="HT37" s="110"/>
      <c r="HU37" s="103"/>
      <c r="HV37" s="110"/>
      <c r="HW37" s="113"/>
      <c r="HX37" s="105"/>
      <c r="HY37" s="282"/>
      <c r="HZ37" s="103"/>
      <c r="IA37" s="283"/>
      <c r="IB37" s="103"/>
      <c r="IC37" s="283"/>
      <c r="ID37" s="105"/>
      <c r="IE37" s="283"/>
      <c r="IF37" s="105"/>
      <c r="IG37" s="283"/>
      <c r="IH37" s="284"/>
      <c r="II37" s="285"/>
      <c r="IJ37" s="105"/>
      <c r="IK37" s="111"/>
      <c r="IL37" s="105"/>
      <c r="IM37" s="111"/>
      <c r="IN37" s="103"/>
      <c r="IO37" s="111"/>
      <c r="IP37" s="103"/>
      <c r="IQ37" s="111"/>
      <c r="IR37" s="103"/>
      <c r="IS37" s="111"/>
      <c r="IT37" s="103"/>
      <c r="IU37" s="111"/>
      <c r="IV37" s="103"/>
      <c r="IW37" s="111"/>
      <c r="IX37" s="103"/>
      <c r="IY37" s="111"/>
      <c r="IZ37" s="103"/>
      <c r="JA37" s="219"/>
      <c r="JB37" s="219"/>
    </row>
    <row r="38" spans="1:262">
      <c r="A38" s="261">
        <v>35</v>
      </c>
      <c r="B38" s="219">
        <v>23</v>
      </c>
      <c r="C38" s="11">
        <v>9</v>
      </c>
      <c r="D38" s="28" t="s">
        <v>65</v>
      </c>
      <c r="E38" s="28">
        <v>60403.841191066997</v>
      </c>
      <c r="F38" s="28">
        <v>1612</v>
      </c>
      <c r="G38" s="15">
        <v>60206.572311495671</v>
      </c>
      <c r="H38" s="28">
        <v>1618</v>
      </c>
      <c r="I38" s="15">
        <v>60976.02611111111</v>
      </c>
      <c r="J38" s="28">
        <v>1800</v>
      </c>
      <c r="K38" s="32"/>
      <c r="L38" s="28"/>
      <c r="M38" s="32"/>
      <c r="N38" s="28"/>
      <c r="O38" s="32">
        <v>62085.325195762322</v>
      </c>
      <c r="P38" s="28">
        <v>2171</v>
      </c>
      <c r="Q38" s="32"/>
      <c r="R38" s="28"/>
      <c r="S38" s="32">
        <v>70381.932985852574</v>
      </c>
      <c r="T38" s="28">
        <v>1343</v>
      </c>
      <c r="U38" s="68">
        <v>43420</v>
      </c>
      <c r="V38" s="28">
        <v>538</v>
      </c>
      <c r="W38" s="15">
        <v>44684</v>
      </c>
      <c r="X38" s="28">
        <v>536</v>
      </c>
      <c r="Y38" s="15">
        <v>46701</v>
      </c>
      <c r="Z38" s="24">
        <v>555</v>
      </c>
      <c r="AA38" s="28">
        <v>47722</v>
      </c>
      <c r="AB38" s="28">
        <v>549</v>
      </c>
      <c r="AC38" s="16">
        <v>50122</v>
      </c>
      <c r="AD38" s="18">
        <v>574</v>
      </c>
      <c r="AE38" s="42">
        <v>52908</v>
      </c>
      <c r="AF38" s="23">
        <v>520</v>
      </c>
      <c r="AG38" s="42">
        <v>54547</v>
      </c>
      <c r="AH38" s="42">
        <v>556</v>
      </c>
      <c r="AI38" s="16">
        <v>54429</v>
      </c>
      <c r="AJ38" s="42">
        <v>551</v>
      </c>
      <c r="AK38" s="16">
        <v>58517</v>
      </c>
      <c r="AL38" s="42">
        <v>565</v>
      </c>
      <c r="AM38" s="16">
        <v>60439</v>
      </c>
      <c r="AN38" s="42">
        <v>469</v>
      </c>
      <c r="AO38" s="16">
        <v>61243.611353711793</v>
      </c>
      <c r="AP38" s="42">
        <v>229</v>
      </c>
      <c r="AQ38" s="16">
        <v>63797.181467181465</v>
      </c>
      <c r="AR38" s="42">
        <v>259</v>
      </c>
      <c r="AS38" s="16">
        <v>64814.972508591069</v>
      </c>
      <c r="AT38" s="23">
        <v>291</v>
      </c>
      <c r="AU38" s="16">
        <v>66726.010230179032</v>
      </c>
      <c r="AV38" s="42">
        <v>391</v>
      </c>
      <c r="AW38" s="194">
        <v>69665.371621621627</v>
      </c>
      <c r="AX38" s="42">
        <v>296</v>
      </c>
      <c r="AY38" s="181">
        <v>70261.592074592074</v>
      </c>
      <c r="AZ38" s="42">
        <v>429</v>
      </c>
      <c r="BA38" s="15">
        <v>58094</v>
      </c>
      <c r="BB38" s="28">
        <v>31</v>
      </c>
      <c r="BC38" s="15">
        <v>67940.10307414105</v>
      </c>
      <c r="BD38" s="28">
        <v>553</v>
      </c>
      <c r="BE38" s="15">
        <v>71379.850661625707</v>
      </c>
      <c r="BF38" s="28">
        <v>529</v>
      </c>
      <c r="BG38" s="15">
        <v>70475.643879173294</v>
      </c>
      <c r="BH38" s="28">
        <v>629</v>
      </c>
      <c r="BI38" s="68">
        <v>40179</v>
      </c>
      <c r="BJ38" s="28">
        <v>76</v>
      </c>
      <c r="BK38" s="15">
        <v>39491</v>
      </c>
      <c r="BL38" s="28">
        <v>56</v>
      </c>
      <c r="BM38" s="32">
        <v>40649</v>
      </c>
      <c r="BN38" s="22">
        <v>107</v>
      </c>
      <c r="BO38" s="28">
        <v>42567</v>
      </c>
      <c r="BP38" s="28">
        <v>136</v>
      </c>
      <c r="BQ38" s="16">
        <v>44860</v>
      </c>
      <c r="BR38" s="42">
        <v>148</v>
      </c>
      <c r="BS38" s="40">
        <v>46968</v>
      </c>
      <c r="BT38" s="44">
        <v>170</v>
      </c>
      <c r="BU38" s="264">
        <v>50461</v>
      </c>
      <c r="BV38" s="265">
        <v>158</v>
      </c>
      <c r="BW38" s="40">
        <v>50063</v>
      </c>
      <c r="BX38" s="44">
        <v>176</v>
      </c>
      <c r="BY38" s="40">
        <v>53359</v>
      </c>
      <c r="BZ38" s="44">
        <v>157</v>
      </c>
      <c r="CA38" s="40">
        <v>53173</v>
      </c>
      <c r="CB38" s="44">
        <v>157</v>
      </c>
      <c r="CC38" s="40">
        <v>50826.220689655172</v>
      </c>
      <c r="CD38" s="44">
        <v>145</v>
      </c>
      <c r="CE38" s="40">
        <v>52383.241379310348</v>
      </c>
      <c r="CF38" s="44">
        <v>145</v>
      </c>
      <c r="CG38" s="16">
        <v>65186.946524064173</v>
      </c>
      <c r="CH38" s="23">
        <v>187</v>
      </c>
      <c r="CI38" s="16">
        <v>56441.844155844155</v>
      </c>
      <c r="CJ38" s="42">
        <v>154</v>
      </c>
      <c r="CK38" s="181">
        <v>57842.466257668711</v>
      </c>
      <c r="CL38" s="42">
        <v>163</v>
      </c>
      <c r="CM38" s="42">
        <v>65294.232432432429</v>
      </c>
      <c r="CN38" s="42">
        <v>185</v>
      </c>
      <c r="CO38" s="15" t="s">
        <v>124</v>
      </c>
      <c r="CP38" s="28">
        <v>27</v>
      </c>
      <c r="CQ38" s="15">
        <v>74635.612068965522</v>
      </c>
      <c r="CR38" s="28">
        <v>116</v>
      </c>
      <c r="CS38" s="15">
        <v>69723.504672897194</v>
      </c>
      <c r="CT38" s="28">
        <v>107</v>
      </c>
      <c r="CU38" s="15">
        <v>68414.393750000003</v>
      </c>
      <c r="CV38" s="28">
        <v>160</v>
      </c>
      <c r="CW38" s="68">
        <v>35841</v>
      </c>
      <c r="CX38" s="28">
        <v>246</v>
      </c>
      <c r="CY38" s="15">
        <v>37497</v>
      </c>
      <c r="CZ38" s="28">
        <v>341</v>
      </c>
      <c r="DA38" s="15">
        <v>38134</v>
      </c>
      <c r="DB38" s="24">
        <v>331</v>
      </c>
      <c r="DC38" s="28">
        <v>39877</v>
      </c>
      <c r="DD38" s="28">
        <v>410</v>
      </c>
      <c r="DE38" s="16">
        <v>41700</v>
      </c>
      <c r="DF38" s="18">
        <v>372</v>
      </c>
      <c r="DG38" s="46">
        <v>42062</v>
      </c>
      <c r="DH38" s="45">
        <v>408</v>
      </c>
      <c r="DI38" s="264">
        <v>44489</v>
      </c>
      <c r="DJ38" s="165">
        <v>457</v>
      </c>
      <c r="DK38" s="40">
        <v>46055</v>
      </c>
      <c r="DL38" s="45">
        <v>458</v>
      </c>
      <c r="DM38" s="40">
        <v>49207</v>
      </c>
      <c r="DN38" s="45">
        <v>482</v>
      </c>
      <c r="DO38" s="40">
        <v>48701</v>
      </c>
      <c r="DP38" s="45">
        <v>486</v>
      </c>
      <c r="DQ38" s="40">
        <v>49463.074803149604</v>
      </c>
      <c r="DR38" s="45">
        <v>508</v>
      </c>
      <c r="DS38" s="40">
        <v>50186.611005692597</v>
      </c>
      <c r="DT38" s="45">
        <v>527</v>
      </c>
      <c r="DU38" s="16">
        <v>51943.723756906074</v>
      </c>
      <c r="DV38" s="23">
        <v>543</v>
      </c>
      <c r="DW38" s="16">
        <v>52910.049916805321</v>
      </c>
      <c r="DX38" s="42">
        <v>601</v>
      </c>
      <c r="DY38" s="181">
        <v>54867.945425361155</v>
      </c>
      <c r="DZ38" s="42">
        <v>623</v>
      </c>
      <c r="EA38" s="181">
        <v>56761.294303797469</v>
      </c>
      <c r="EB38" s="42">
        <v>632</v>
      </c>
      <c r="EC38" s="15">
        <v>50571</v>
      </c>
      <c r="ED38" s="28">
        <v>45</v>
      </c>
      <c r="EE38" s="15">
        <v>57424.868988391376</v>
      </c>
      <c r="EF38" s="28">
        <v>603</v>
      </c>
      <c r="EG38" s="15">
        <v>56273.284329563816</v>
      </c>
      <c r="EH38" s="28">
        <v>619</v>
      </c>
      <c r="EI38" s="15">
        <v>56790.629197080292</v>
      </c>
      <c r="EJ38" s="28">
        <v>685</v>
      </c>
      <c r="EK38" s="68">
        <v>34829</v>
      </c>
      <c r="EL38" s="28">
        <v>198</v>
      </c>
      <c r="EM38" s="15">
        <v>34080</v>
      </c>
      <c r="EN38" s="28">
        <v>158</v>
      </c>
      <c r="EO38" s="32">
        <v>37296</v>
      </c>
      <c r="EP38" s="22">
        <v>188</v>
      </c>
      <c r="EQ38" s="28">
        <v>38141</v>
      </c>
      <c r="ER38" s="28">
        <v>161</v>
      </c>
      <c r="ES38" s="16">
        <v>38082</v>
      </c>
      <c r="ET38" s="18">
        <v>156</v>
      </c>
      <c r="EU38" s="46">
        <v>41182</v>
      </c>
      <c r="EV38" s="44">
        <v>174</v>
      </c>
      <c r="EW38" s="264">
        <v>41215</v>
      </c>
      <c r="EX38" s="265">
        <v>120</v>
      </c>
      <c r="EY38" s="40">
        <v>42853</v>
      </c>
      <c r="EZ38" s="44">
        <v>156</v>
      </c>
      <c r="FA38" s="40">
        <v>46118</v>
      </c>
      <c r="FB38" s="44">
        <v>133</v>
      </c>
      <c r="FC38" s="40">
        <v>46733</v>
      </c>
      <c r="FD38" s="286">
        <v>145</v>
      </c>
      <c r="FE38" s="40">
        <v>47388.048780487807</v>
      </c>
      <c r="FF38" s="286">
        <v>164</v>
      </c>
      <c r="FG38" s="40">
        <v>48112.79891304348</v>
      </c>
      <c r="FH38" s="44">
        <v>184</v>
      </c>
      <c r="FI38" s="16">
        <v>48166.949494949498</v>
      </c>
      <c r="FJ38" s="42">
        <v>198</v>
      </c>
      <c r="FK38" s="16">
        <v>49777.827411167513</v>
      </c>
      <c r="FL38" s="42">
        <v>197</v>
      </c>
      <c r="FM38" s="181">
        <v>51713.054347826088</v>
      </c>
      <c r="FN38" s="42">
        <v>184</v>
      </c>
      <c r="FO38" s="16">
        <v>55282.728643216084</v>
      </c>
      <c r="FP38" s="42">
        <v>199</v>
      </c>
      <c r="FQ38" s="16">
        <v>47352</v>
      </c>
      <c r="FR38" s="28">
        <v>11</v>
      </c>
      <c r="FS38" s="181">
        <v>55499.815533980582</v>
      </c>
      <c r="FT38" s="28">
        <v>206</v>
      </c>
      <c r="FU38" s="181">
        <v>55264.184684684682</v>
      </c>
      <c r="FV38" s="28">
        <v>222</v>
      </c>
      <c r="FW38" s="15">
        <v>55288.050505050502</v>
      </c>
      <c r="FX38" s="28">
        <v>198</v>
      </c>
      <c r="FY38" s="68">
        <v>33538</v>
      </c>
      <c r="FZ38" s="28">
        <v>76</v>
      </c>
      <c r="GA38" s="15">
        <v>35489</v>
      </c>
      <c r="GB38" s="28">
        <v>75</v>
      </c>
      <c r="GC38" s="32">
        <v>37192</v>
      </c>
      <c r="GD38" s="22">
        <v>74</v>
      </c>
      <c r="GE38" s="28">
        <v>37268</v>
      </c>
      <c r="GF38" s="28">
        <v>81</v>
      </c>
      <c r="GG38" s="16">
        <v>38816</v>
      </c>
      <c r="GH38" s="18">
        <v>82</v>
      </c>
      <c r="GI38" s="46">
        <v>38722</v>
      </c>
      <c r="GJ38" s="44">
        <v>80</v>
      </c>
      <c r="GK38" s="264">
        <v>40490</v>
      </c>
      <c r="GL38" s="265">
        <v>80</v>
      </c>
      <c r="GM38" s="40">
        <v>40554</v>
      </c>
      <c r="GN38" s="44">
        <v>69</v>
      </c>
      <c r="GO38" s="40">
        <v>42054</v>
      </c>
      <c r="GP38" s="44">
        <v>100</v>
      </c>
      <c r="GQ38" s="40">
        <v>44491</v>
      </c>
      <c r="GR38" s="44">
        <v>82</v>
      </c>
      <c r="GS38" s="40">
        <v>43685.506849315068</v>
      </c>
      <c r="GT38" s="44">
        <v>73</v>
      </c>
      <c r="GU38" s="40">
        <v>45119.878048780491</v>
      </c>
      <c r="GV38" s="44">
        <v>82</v>
      </c>
      <c r="GW38" s="16">
        <v>45382.16</v>
      </c>
      <c r="GX38" s="23">
        <v>75</v>
      </c>
      <c r="GY38" s="16">
        <v>46006.62857142857</v>
      </c>
      <c r="GZ38" s="42">
        <v>70</v>
      </c>
      <c r="HA38" s="181">
        <v>49124.265822784808</v>
      </c>
      <c r="HB38" s="42">
        <v>79</v>
      </c>
      <c r="HC38" s="181">
        <v>50718.5</v>
      </c>
      <c r="HD38" s="42">
        <v>98</v>
      </c>
      <c r="HE38" s="15">
        <v>51200</v>
      </c>
      <c r="HF38" s="28">
        <v>5</v>
      </c>
      <c r="HG38" s="32">
        <v>53320.73</v>
      </c>
      <c r="HH38" s="28">
        <v>100</v>
      </c>
      <c r="HI38" s="32">
        <v>54344.193181818184</v>
      </c>
      <c r="HJ38" s="28">
        <v>88</v>
      </c>
      <c r="HK38" s="15">
        <v>55232.591836734697</v>
      </c>
      <c r="HL38" s="28">
        <v>98</v>
      </c>
      <c r="HM38" s="68">
        <v>32111</v>
      </c>
      <c r="HN38" s="28">
        <v>30</v>
      </c>
      <c r="HO38" s="16">
        <v>32357</v>
      </c>
      <c r="HP38" s="82">
        <v>40</v>
      </c>
      <c r="HQ38" s="182">
        <v>34437</v>
      </c>
      <c r="HR38" s="82">
        <v>36</v>
      </c>
      <c r="HS38" s="182">
        <v>35610</v>
      </c>
      <c r="HT38" s="82">
        <v>32</v>
      </c>
      <c r="HU38" s="180">
        <v>38405</v>
      </c>
      <c r="HV38" s="179">
        <v>38</v>
      </c>
      <c r="HW38" s="184">
        <v>41609</v>
      </c>
      <c r="HX38" s="176">
        <v>58</v>
      </c>
      <c r="HY38" s="184">
        <v>42219</v>
      </c>
      <c r="HZ38" s="176">
        <v>38</v>
      </c>
      <c r="IA38" s="184">
        <v>44334</v>
      </c>
      <c r="IB38" s="287">
        <v>43</v>
      </c>
      <c r="IC38" s="184">
        <v>46058</v>
      </c>
      <c r="ID38" s="287">
        <v>34</v>
      </c>
      <c r="IE38" s="184">
        <v>44630</v>
      </c>
      <c r="IF38" s="287">
        <v>32</v>
      </c>
      <c r="IG38" s="184">
        <v>44336.4</v>
      </c>
      <c r="IH38" s="288">
        <v>30</v>
      </c>
      <c r="II38" s="165">
        <v>44466.933333333334</v>
      </c>
      <c r="IJ38" s="45">
        <v>30</v>
      </c>
      <c r="IK38" s="15">
        <v>50648.92682926829</v>
      </c>
      <c r="IL38" s="24">
        <v>41</v>
      </c>
      <c r="IM38" s="15">
        <v>54389.222222222219</v>
      </c>
      <c r="IN38" s="28">
        <v>36</v>
      </c>
      <c r="IO38" s="15"/>
      <c r="IP38" s="28"/>
      <c r="IQ38" s="15">
        <v>50175.785714285717</v>
      </c>
      <c r="IR38" s="28">
        <v>28</v>
      </c>
      <c r="IS38" s="15"/>
      <c r="IT38" s="28"/>
      <c r="IU38" s="15">
        <v>56916.769230769234</v>
      </c>
      <c r="IV38" s="28">
        <v>26</v>
      </c>
      <c r="IW38" s="15">
        <v>49549</v>
      </c>
      <c r="IX38" s="28">
        <v>10</v>
      </c>
      <c r="IY38" s="15">
        <v>0</v>
      </c>
      <c r="IZ38" s="28">
        <v>0</v>
      </c>
    </row>
    <row r="39" spans="1:262">
      <c r="A39" s="219">
        <v>36</v>
      </c>
      <c r="B39" s="219">
        <v>24</v>
      </c>
      <c r="C39" s="341">
        <v>22.010100000000001</v>
      </c>
      <c r="D39" s="11" t="s">
        <v>67</v>
      </c>
      <c r="E39" s="11">
        <v>120641.04792332268</v>
      </c>
      <c r="F39" s="11">
        <v>626</v>
      </c>
      <c r="G39" s="15">
        <v>124878.38111298482</v>
      </c>
      <c r="H39" s="11">
        <v>593</v>
      </c>
      <c r="I39" s="15">
        <v>129734.98707592892</v>
      </c>
      <c r="J39" s="11">
        <v>619</v>
      </c>
      <c r="K39" s="32"/>
      <c r="L39" s="11"/>
      <c r="M39" s="32"/>
      <c r="N39" s="11"/>
      <c r="O39" s="32">
        <v>127172.20772303596</v>
      </c>
      <c r="P39" s="11">
        <v>751</v>
      </c>
      <c r="Q39" s="32"/>
      <c r="R39" s="11"/>
      <c r="S39" s="32">
        <v>149042.34441805226</v>
      </c>
      <c r="T39" s="11">
        <v>421</v>
      </c>
      <c r="U39" s="68">
        <v>77112</v>
      </c>
      <c r="V39" s="11">
        <v>575</v>
      </c>
      <c r="W39" s="15">
        <v>81265</v>
      </c>
      <c r="X39" s="11">
        <v>582</v>
      </c>
      <c r="Y39" s="15">
        <v>84807</v>
      </c>
      <c r="Z39" s="24">
        <v>592</v>
      </c>
      <c r="AA39" s="28">
        <v>88834</v>
      </c>
      <c r="AB39" s="11">
        <v>591</v>
      </c>
      <c r="AC39" s="16">
        <v>94650</v>
      </c>
      <c r="AD39" s="18">
        <v>492</v>
      </c>
      <c r="AE39" s="17">
        <v>95707</v>
      </c>
      <c r="AF39" s="23">
        <v>564</v>
      </c>
      <c r="AG39" s="42">
        <v>101151</v>
      </c>
      <c r="AH39" s="42">
        <v>617</v>
      </c>
      <c r="AI39" s="16">
        <v>103970</v>
      </c>
      <c r="AJ39" s="42">
        <v>558</v>
      </c>
      <c r="AK39" s="16">
        <v>112025</v>
      </c>
      <c r="AL39" s="42">
        <v>548</v>
      </c>
      <c r="AM39" s="16">
        <v>112342</v>
      </c>
      <c r="AN39" s="42">
        <v>454</v>
      </c>
      <c r="AO39" s="16">
        <v>120408.98969072165</v>
      </c>
      <c r="AP39" s="42">
        <v>291</v>
      </c>
      <c r="AQ39" s="16">
        <v>121319.32191780822</v>
      </c>
      <c r="AR39" s="42">
        <v>292</v>
      </c>
      <c r="AS39" s="16">
        <v>127074.88256227758</v>
      </c>
      <c r="AT39" s="23">
        <v>281</v>
      </c>
      <c r="AU39" s="16">
        <v>130873.77807486631</v>
      </c>
      <c r="AV39" s="42">
        <v>374</v>
      </c>
      <c r="AW39" s="194">
        <v>131908.60507246378</v>
      </c>
      <c r="AX39" s="42">
        <v>276</v>
      </c>
      <c r="AY39" s="181">
        <v>135655.93016759778</v>
      </c>
      <c r="AZ39" s="42">
        <v>358</v>
      </c>
      <c r="BA39" s="15">
        <v>132437.4157782516</v>
      </c>
      <c r="BB39" s="28">
        <v>469</v>
      </c>
      <c r="BC39" s="15">
        <v>129050.57738095238</v>
      </c>
      <c r="BD39" s="28">
        <v>504</v>
      </c>
      <c r="BE39" s="15">
        <v>138407.33928571429</v>
      </c>
      <c r="BF39" s="28">
        <v>448</v>
      </c>
      <c r="BG39" s="15">
        <v>136603.45009784735</v>
      </c>
      <c r="BH39" s="28">
        <v>511</v>
      </c>
      <c r="BI39" s="68">
        <v>64063</v>
      </c>
      <c r="BJ39" s="11">
        <v>30</v>
      </c>
      <c r="BK39" s="19"/>
      <c r="BL39" s="21"/>
      <c r="BM39" s="35"/>
      <c r="BN39" s="20"/>
      <c r="BO39" s="51"/>
      <c r="BP39" s="21"/>
      <c r="BQ39" s="16">
        <v>79942</v>
      </c>
      <c r="BR39" s="17">
        <v>48</v>
      </c>
      <c r="BS39" s="40"/>
      <c r="BT39" s="45"/>
      <c r="BU39" s="264"/>
      <c r="BV39" s="265"/>
      <c r="BW39" s="40"/>
      <c r="BX39" s="44"/>
      <c r="BY39" s="40"/>
      <c r="BZ39" s="44"/>
      <c r="CA39" s="40"/>
      <c r="CB39" s="44"/>
      <c r="CC39" s="40">
        <v>123459.97175141243</v>
      </c>
      <c r="CD39" s="44">
        <v>177</v>
      </c>
      <c r="CE39" s="40">
        <v>136461.58108108109</v>
      </c>
      <c r="CF39" s="44">
        <v>148</v>
      </c>
      <c r="CG39" s="16"/>
      <c r="CH39" s="23"/>
      <c r="CI39" s="16"/>
      <c r="CJ39" s="42"/>
      <c r="CK39" s="181"/>
      <c r="CL39" s="42"/>
      <c r="CM39" s="42"/>
      <c r="CN39" s="42"/>
      <c r="CO39" s="15"/>
      <c r="CP39" s="28"/>
      <c r="CQ39" s="15"/>
      <c r="CR39" s="28"/>
      <c r="CS39" s="15">
        <v>0</v>
      </c>
      <c r="CT39" s="28">
        <v>0</v>
      </c>
      <c r="CU39" s="15">
        <v>0</v>
      </c>
      <c r="CV39" s="28">
        <v>0</v>
      </c>
      <c r="CW39" s="68"/>
      <c r="CX39" s="11"/>
      <c r="CY39" s="19"/>
      <c r="CZ39" s="21"/>
      <c r="DA39" s="19"/>
      <c r="DB39" s="43"/>
      <c r="DC39" s="51"/>
      <c r="DD39" s="21"/>
      <c r="DE39" s="19"/>
      <c r="DF39" s="20"/>
      <c r="DG39" s="46"/>
      <c r="DH39" s="45"/>
      <c r="DI39" s="289"/>
      <c r="DJ39" s="265"/>
      <c r="DK39" s="290"/>
      <c r="DL39" s="44"/>
      <c r="DM39" s="290"/>
      <c r="DN39" s="44"/>
      <c r="DO39" s="290"/>
      <c r="DP39" s="44"/>
      <c r="DQ39" s="40">
        <v>46540.2</v>
      </c>
      <c r="DR39" s="44">
        <v>15</v>
      </c>
      <c r="DS39" s="40">
        <v>80004.399999999994</v>
      </c>
      <c r="DT39" s="44">
        <v>50</v>
      </c>
      <c r="DU39" s="16">
        <v>96215.670886075954</v>
      </c>
      <c r="DV39" s="23">
        <v>79</v>
      </c>
      <c r="DW39" s="16">
        <v>90946.03571428571</v>
      </c>
      <c r="DX39" s="42">
        <v>28</v>
      </c>
      <c r="DY39" s="181">
        <v>100972</v>
      </c>
      <c r="DZ39" s="42">
        <v>39</v>
      </c>
      <c r="EA39" s="181"/>
      <c r="EB39" s="42"/>
      <c r="EC39" s="15"/>
      <c r="ED39" s="28"/>
      <c r="EE39" s="15">
        <v>0</v>
      </c>
      <c r="EF39" s="28">
        <v>0</v>
      </c>
      <c r="EG39" s="15">
        <v>0</v>
      </c>
      <c r="EH39" s="28">
        <v>0</v>
      </c>
      <c r="EI39" s="15">
        <v>0</v>
      </c>
      <c r="EJ39" s="28">
        <v>0</v>
      </c>
      <c r="EK39" s="69"/>
      <c r="EL39" s="21"/>
      <c r="EM39" s="19"/>
      <c r="EN39" s="21"/>
      <c r="EO39" s="35"/>
      <c r="EP39" s="20"/>
      <c r="EQ39" s="51"/>
      <c r="ER39" s="21"/>
      <c r="ES39" s="19"/>
      <c r="ET39" s="20"/>
      <c r="EU39" s="46"/>
      <c r="EV39" s="45"/>
      <c r="EW39" s="289"/>
      <c r="EX39" s="265"/>
      <c r="EY39" s="290"/>
      <c r="EZ39" s="44"/>
      <c r="FA39" s="290"/>
      <c r="FB39" s="44"/>
      <c r="FC39" s="290"/>
      <c r="FD39" s="288"/>
      <c r="FF39" s="288"/>
      <c r="FH39" s="44"/>
      <c r="FI39" s="16"/>
      <c r="FJ39" s="42"/>
      <c r="FK39" s="16"/>
      <c r="FL39" s="42"/>
      <c r="FM39" s="181"/>
      <c r="FN39" s="42"/>
      <c r="FO39" s="16"/>
      <c r="FP39" s="42"/>
      <c r="FQ39" s="16"/>
      <c r="FR39" s="28"/>
      <c r="FS39" s="181">
        <v>0</v>
      </c>
      <c r="FT39" s="28">
        <v>0</v>
      </c>
      <c r="FU39" s="181">
        <v>0</v>
      </c>
      <c r="FV39" s="28">
        <v>0</v>
      </c>
      <c r="FW39" s="15">
        <v>0</v>
      </c>
      <c r="FX39" s="28">
        <v>0</v>
      </c>
      <c r="FY39" s="68"/>
      <c r="FZ39" s="11"/>
      <c r="GA39" s="19"/>
      <c r="GB39" s="21"/>
      <c r="GC39" s="35"/>
      <c r="GD39" s="20"/>
      <c r="GE39" s="51"/>
      <c r="GF39" s="21"/>
      <c r="GG39" s="19"/>
      <c r="GH39" s="20"/>
      <c r="GI39" s="46"/>
      <c r="GJ39" s="44"/>
      <c r="GK39" s="289"/>
      <c r="GL39" s="265"/>
      <c r="GM39" s="290"/>
      <c r="GN39" s="44"/>
      <c r="GO39" s="290"/>
      <c r="GP39" s="44"/>
      <c r="GQ39" s="290"/>
      <c r="GR39" s="44"/>
      <c r="GS39" s="290"/>
      <c r="GT39" s="44"/>
      <c r="GU39" s="290"/>
      <c r="GV39" s="44"/>
      <c r="GW39" s="16"/>
      <c r="GX39" s="23"/>
      <c r="GY39" s="16"/>
      <c r="GZ39" s="42"/>
      <c r="HA39" s="181"/>
      <c r="HB39" s="42"/>
      <c r="HC39" s="181"/>
      <c r="HD39" s="42"/>
      <c r="HE39" s="15"/>
      <c r="HF39" s="28"/>
      <c r="HG39" s="32"/>
      <c r="HH39" s="28"/>
      <c r="HI39" s="32">
        <v>0</v>
      </c>
      <c r="HJ39" s="28">
        <v>0</v>
      </c>
      <c r="HK39" s="15">
        <v>0</v>
      </c>
      <c r="HL39" s="28">
        <v>0</v>
      </c>
      <c r="HM39" s="69"/>
      <c r="HN39" s="51"/>
      <c r="HO39" s="19"/>
      <c r="HP39" s="20"/>
      <c r="HQ39" s="35"/>
      <c r="HR39" s="20"/>
      <c r="HS39" s="35"/>
      <c r="HT39" s="20"/>
      <c r="HU39" s="35"/>
      <c r="HV39" s="20"/>
      <c r="HW39" s="35"/>
      <c r="HX39" s="20"/>
      <c r="HY39" s="35"/>
      <c r="HZ39" s="20"/>
      <c r="IA39" s="35"/>
      <c r="IB39" s="20"/>
      <c r="IC39" s="35"/>
      <c r="ID39" s="20"/>
      <c r="IE39" s="35"/>
      <c r="IF39" s="20"/>
      <c r="IG39" s="35"/>
      <c r="IH39" s="288"/>
      <c r="IJ39" s="43"/>
      <c r="IK39" s="15"/>
      <c r="IL39" s="24"/>
      <c r="IM39" s="15"/>
      <c r="IN39" s="28"/>
      <c r="IO39" s="15"/>
      <c r="IP39" s="28"/>
      <c r="IQ39" s="15"/>
      <c r="IR39" s="28"/>
      <c r="IS39" s="15"/>
      <c r="IT39" s="28"/>
      <c r="IU39" s="15"/>
      <c r="IV39" s="28"/>
      <c r="IW39" s="15">
        <v>0</v>
      </c>
      <c r="IX39" s="28">
        <v>0</v>
      </c>
      <c r="IY39" s="15">
        <v>0</v>
      </c>
      <c r="IZ39" s="28">
        <v>0</v>
      </c>
    </row>
    <row r="40" spans="1:262">
      <c r="A40" s="261">
        <v>37</v>
      </c>
      <c r="B40" s="219">
        <v>25</v>
      </c>
      <c r="C40" s="11">
        <v>25</v>
      </c>
      <c r="D40" s="11" t="s">
        <v>78</v>
      </c>
      <c r="E40" s="11">
        <v>63738.290322580644</v>
      </c>
      <c r="F40" s="11">
        <v>186</v>
      </c>
      <c r="G40" s="15">
        <v>65840.065217391311</v>
      </c>
      <c r="H40" s="11">
        <v>184</v>
      </c>
      <c r="I40" s="15">
        <v>65942.076086956527</v>
      </c>
      <c r="J40" s="11">
        <v>184</v>
      </c>
      <c r="K40" s="32"/>
      <c r="L40" s="11"/>
      <c r="M40" s="32"/>
      <c r="N40" s="11"/>
      <c r="O40" s="32">
        <v>62824.813229571984</v>
      </c>
      <c r="P40" s="11">
        <v>257</v>
      </c>
      <c r="Q40" s="32"/>
      <c r="R40" s="11"/>
      <c r="S40" s="32">
        <v>68549.347058823536</v>
      </c>
      <c r="T40" s="11">
        <v>170</v>
      </c>
      <c r="U40" s="68">
        <v>47821</v>
      </c>
      <c r="V40" s="11">
        <v>103</v>
      </c>
      <c r="W40" s="15">
        <v>48526</v>
      </c>
      <c r="X40" s="11">
        <v>106</v>
      </c>
      <c r="Y40" s="15">
        <v>51252</v>
      </c>
      <c r="Z40" s="24">
        <v>111</v>
      </c>
      <c r="AA40" s="28">
        <v>52038</v>
      </c>
      <c r="AB40" s="11">
        <v>113</v>
      </c>
      <c r="AC40" s="16">
        <v>53204</v>
      </c>
      <c r="AD40" s="18">
        <v>132</v>
      </c>
      <c r="AE40" s="17">
        <v>54484</v>
      </c>
      <c r="AF40" s="23">
        <v>111</v>
      </c>
      <c r="AG40" s="42">
        <v>56617</v>
      </c>
      <c r="AH40" s="42">
        <v>97</v>
      </c>
      <c r="AI40" s="16">
        <v>59939</v>
      </c>
      <c r="AJ40" s="42">
        <v>86</v>
      </c>
      <c r="AK40" s="16">
        <v>63821</v>
      </c>
      <c r="AL40" s="42">
        <v>106</v>
      </c>
      <c r="AM40" s="16">
        <v>64504</v>
      </c>
      <c r="AN40" s="288">
        <v>87</v>
      </c>
      <c r="AO40" s="263">
        <v>63590.37142857143</v>
      </c>
      <c r="AP40" s="47">
        <v>35</v>
      </c>
      <c r="AQ40" s="16">
        <v>63667.15</v>
      </c>
      <c r="AR40" s="42">
        <v>40</v>
      </c>
      <c r="AS40" s="16">
        <v>61826.576923076922</v>
      </c>
      <c r="AT40" s="23">
        <v>52</v>
      </c>
      <c r="AU40" s="16">
        <v>64284.380952380954</v>
      </c>
      <c r="AV40" s="42">
        <v>63</v>
      </c>
      <c r="AW40" s="194">
        <v>65873.947368421053</v>
      </c>
      <c r="AX40" s="42">
        <v>57</v>
      </c>
      <c r="AY40" s="181">
        <v>71389.202380952382</v>
      </c>
      <c r="AZ40" s="42">
        <v>84</v>
      </c>
      <c r="BA40" s="16">
        <v>69386.366972477059</v>
      </c>
      <c r="BB40" s="42">
        <v>109</v>
      </c>
      <c r="BC40" s="15">
        <v>73123.186046511633</v>
      </c>
      <c r="BD40" s="42">
        <v>86</v>
      </c>
      <c r="BE40" s="15">
        <v>73225.816091954024</v>
      </c>
      <c r="BF40" s="42">
        <v>87</v>
      </c>
      <c r="BG40" s="15">
        <v>71003.907407407401</v>
      </c>
      <c r="BH40" s="42">
        <v>108</v>
      </c>
      <c r="BI40" s="68">
        <v>44340</v>
      </c>
      <c r="BJ40" s="11">
        <v>14</v>
      </c>
      <c r="BK40" s="15">
        <v>45016</v>
      </c>
      <c r="BL40" s="11">
        <v>21</v>
      </c>
      <c r="BM40" s="32">
        <v>49573</v>
      </c>
      <c r="BN40" s="22">
        <v>12</v>
      </c>
      <c r="BO40" s="28">
        <v>50840</v>
      </c>
      <c r="BP40" s="11">
        <v>12</v>
      </c>
      <c r="BQ40" s="16">
        <v>43772</v>
      </c>
      <c r="BR40" s="17">
        <v>21</v>
      </c>
      <c r="BS40" s="40">
        <v>45082</v>
      </c>
      <c r="BT40" s="44">
        <v>12</v>
      </c>
      <c r="BU40" s="264">
        <v>42902</v>
      </c>
      <c r="BV40" s="265">
        <v>18</v>
      </c>
      <c r="BW40" s="40">
        <v>43560</v>
      </c>
      <c r="BX40" s="44">
        <v>46</v>
      </c>
      <c r="BY40" s="40">
        <v>39050</v>
      </c>
      <c r="BZ40" s="44">
        <v>47</v>
      </c>
      <c r="CA40" s="40">
        <v>50758</v>
      </c>
      <c r="CB40" s="44">
        <v>22</v>
      </c>
      <c r="CC40" s="40"/>
      <c r="CD40" s="44"/>
      <c r="CE40" s="40"/>
      <c r="CF40" s="44"/>
      <c r="CG40" s="16"/>
      <c r="CH40" s="23"/>
      <c r="CI40" s="16"/>
      <c r="CJ40" s="42"/>
      <c r="CK40" s="181"/>
      <c r="CL40" s="42"/>
      <c r="CM40" s="42"/>
      <c r="CN40" s="42"/>
      <c r="CO40" s="16"/>
      <c r="CP40" s="42"/>
      <c r="CQ40" s="15"/>
      <c r="CR40" s="42"/>
      <c r="CS40" s="15">
        <v>0</v>
      </c>
      <c r="CT40" s="42">
        <v>0</v>
      </c>
      <c r="CU40" s="15">
        <v>0</v>
      </c>
      <c r="CV40" s="42">
        <v>0</v>
      </c>
      <c r="CW40" s="68">
        <v>33269</v>
      </c>
      <c r="CX40" s="11">
        <v>69</v>
      </c>
      <c r="CY40" s="15">
        <v>36081</v>
      </c>
      <c r="CZ40" s="11">
        <v>84</v>
      </c>
      <c r="DA40" s="15">
        <v>37385</v>
      </c>
      <c r="DB40" s="24">
        <v>68</v>
      </c>
      <c r="DC40" s="28">
        <v>36186</v>
      </c>
      <c r="DD40" s="11">
        <v>102</v>
      </c>
      <c r="DE40" s="16">
        <v>39910</v>
      </c>
      <c r="DF40" s="18">
        <v>90</v>
      </c>
      <c r="DG40" s="46">
        <v>40576</v>
      </c>
      <c r="DH40" s="44">
        <v>94</v>
      </c>
      <c r="DI40" s="264">
        <v>43102</v>
      </c>
      <c r="DJ40" s="265">
        <v>73</v>
      </c>
      <c r="DK40" s="40">
        <v>42495</v>
      </c>
      <c r="DL40" s="44">
        <v>63</v>
      </c>
      <c r="DM40" s="40">
        <v>44003</v>
      </c>
      <c r="DN40" s="44">
        <v>74</v>
      </c>
      <c r="DO40" s="40">
        <v>45046</v>
      </c>
      <c r="DP40" s="44">
        <v>66</v>
      </c>
      <c r="DQ40" s="40">
        <v>45071.963636363638</v>
      </c>
      <c r="DR40" s="44">
        <v>55</v>
      </c>
      <c r="DS40" s="40">
        <v>46733.113207547169</v>
      </c>
      <c r="DT40" s="44">
        <v>53</v>
      </c>
      <c r="DU40" s="16">
        <v>49804.983050847455</v>
      </c>
      <c r="DV40" s="23">
        <v>59</v>
      </c>
      <c r="DW40" s="16">
        <v>53967.3</v>
      </c>
      <c r="DX40" s="42">
        <v>60</v>
      </c>
      <c r="DY40" s="181">
        <v>56407.809523809527</v>
      </c>
      <c r="DZ40" s="42">
        <v>63</v>
      </c>
      <c r="EA40" s="181">
        <v>59202.4406779661</v>
      </c>
      <c r="EB40" s="42">
        <v>59</v>
      </c>
      <c r="EC40" s="16">
        <v>53615.15789473684</v>
      </c>
      <c r="ED40" s="42">
        <v>57</v>
      </c>
      <c r="EE40" s="15">
        <v>55875.490566037734</v>
      </c>
      <c r="EF40" s="42">
        <v>53</v>
      </c>
      <c r="EG40" s="15">
        <v>55445.127659574471</v>
      </c>
      <c r="EH40" s="42">
        <v>47</v>
      </c>
      <c r="EI40" s="15">
        <v>52012</v>
      </c>
      <c r="EJ40" s="42">
        <v>17</v>
      </c>
      <c r="EK40" s="68">
        <v>25667</v>
      </c>
      <c r="EL40" s="11">
        <v>28</v>
      </c>
      <c r="EM40" s="15">
        <v>24673</v>
      </c>
      <c r="EN40" s="11">
        <v>27</v>
      </c>
      <c r="EO40" s="32">
        <v>27293</v>
      </c>
      <c r="EP40" s="22">
        <v>48</v>
      </c>
      <c r="EQ40" s="28">
        <v>26162</v>
      </c>
      <c r="ER40" s="11">
        <v>29</v>
      </c>
      <c r="ES40" s="16">
        <v>27858</v>
      </c>
      <c r="ET40" s="18">
        <v>41</v>
      </c>
      <c r="EU40" s="46">
        <v>29304</v>
      </c>
      <c r="EV40" s="44">
        <v>34</v>
      </c>
      <c r="EW40" s="264">
        <v>36111</v>
      </c>
      <c r="EX40" s="265">
        <v>33</v>
      </c>
      <c r="EY40" s="40">
        <v>43882</v>
      </c>
      <c r="EZ40" s="44">
        <v>26</v>
      </c>
      <c r="FA40" s="40">
        <v>38673</v>
      </c>
      <c r="FB40" s="44">
        <v>30</v>
      </c>
      <c r="FC40" s="40">
        <v>37295</v>
      </c>
      <c r="FD40" s="288">
        <v>33</v>
      </c>
      <c r="FE40" s="40"/>
      <c r="FF40" s="288"/>
      <c r="FG40" s="40"/>
      <c r="FH40" s="44"/>
      <c r="FI40" s="16"/>
      <c r="FJ40" s="42"/>
      <c r="FK40" s="16"/>
      <c r="FL40" s="42"/>
      <c r="FM40" s="181"/>
      <c r="FN40" s="42"/>
      <c r="FO40" s="16"/>
      <c r="FP40" s="42"/>
      <c r="FQ40" s="16"/>
      <c r="FR40" s="42"/>
      <c r="FS40" s="181">
        <v>0</v>
      </c>
      <c r="FT40" s="42">
        <v>0</v>
      </c>
      <c r="FU40" s="181">
        <v>0</v>
      </c>
      <c r="FV40" s="42">
        <v>0</v>
      </c>
      <c r="FW40" s="15">
        <v>0</v>
      </c>
      <c r="FX40" s="42">
        <v>0</v>
      </c>
      <c r="FY40" s="68">
        <v>33334</v>
      </c>
      <c r="FZ40" s="11">
        <v>2</v>
      </c>
      <c r="GA40" s="15">
        <v>28778</v>
      </c>
      <c r="GB40" s="11">
        <v>11</v>
      </c>
      <c r="GC40" s="32">
        <v>32652</v>
      </c>
      <c r="GD40" s="22">
        <v>31</v>
      </c>
      <c r="GE40" s="28">
        <v>29778</v>
      </c>
      <c r="GF40" s="11">
        <v>28</v>
      </c>
      <c r="GG40" s="16">
        <v>32702</v>
      </c>
      <c r="GH40" s="18">
        <v>17</v>
      </c>
      <c r="GI40" s="46">
        <v>32487</v>
      </c>
      <c r="GJ40" s="44">
        <v>23</v>
      </c>
      <c r="GK40" s="264">
        <v>35506</v>
      </c>
      <c r="GL40" s="265">
        <v>24</v>
      </c>
      <c r="GM40" s="40">
        <v>32268</v>
      </c>
      <c r="GN40" s="44">
        <v>19</v>
      </c>
      <c r="GO40" s="40">
        <v>37594</v>
      </c>
      <c r="GP40" s="44">
        <v>23</v>
      </c>
      <c r="GQ40" s="40">
        <v>36168</v>
      </c>
      <c r="GR40" s="44">
        <v>23</v>
      </c>
      <c r="GS40" s="40"/>
      <c r="GT40" s="44"/>
      <c r="GU40" s="40"/>
      <c r="GV40" s="44"/>
      <c r="GW40" s="16"/>
      <c r="GX40" s="23"/>
      <c r="GY40" s="16"/>
      <c r="GZ40" s="42"/>
      <c r="HA40" s="181"/>
      <c r="HB40" s="42"/>
      <c r="HC40" s="181"/>
      <c r="HD40" s="42"/>
      <c r="HE40" s="16"/>
      <c r="HF40" s="42"/>
      <c r="HG40" s="181"/>
      <c r="HH40" s="42"/>
      <c r="HI40" s="181">
        <v>0</v>
      </c>
      <c r="HJ40" s="42">
        <v>0</v>
      </c>
      <c r="HK40" s="15">
        <v>0</v>
      </c>
      <c r="HL40" s="42">
        <v>0</v>
      </c>
      <c r="HM40" s="68"/>
      <c r="HN40" s="11"/>
      <c r="HO40" s="16">
        <v>32837</v>
      </c>
      <c r="HP40" s="22">
        <v>7</v>
      </c>
      <c r="HQ40" s="32">
        <v>31922</v>
      </c>
      <c r="HR40" s="22">
        <v>7</v>
      </c>
      <c r="HS40" s="32">
        <v>39012</v>
      </c>
      <c r="HT40" s="22">
        <v>5</v>
      </c>
      <c r="HU40" s="181">
        <v>35196</v>
      </c>
      <c r="HV40" s="18">
        <v>16</v>
      </c>
      <c r="HW40" s="185">
        <v>32842</v>
      </c>
      <c r="HX40" s="177">
        <v>13</v>
      </c>
      <c r="HY40" s="185">
        <v>40404</v>
      </c>
      <c r="HZ40" s="177">
        <v>3</v>
      </c>
      <c r="IA40" s="185">
        <v>38545</v>
      </c>
      <c r="IB40" s="291">
        <v>16</v>
      </c>
      <c r="IC40" s="185"/>
      <c r="ID40" s="291"/>
      <c r="IE40" s="185">
        <v>33372</v>
      </c>
      <c r="IF40" s="291">
        <v>8</v>
      </c>
      <c r="IG40" s="185"/>
      <c r="IH40" s="288"/>
      <c r="II40" s="165"/>
      <c r="IJ40" s="45"/>
      <c r="IK40" s="15"/>
      <c r="IL40" s="24"/>
      <c r="IM40" s="16"/>
      <c r="IN40" s="42"/>
      <c r="IO40" s="16"/>
      <c r="IP40" s="42"/>
      <c r="IQ40" s="16"/>
      <c r="IR40" s="42"/>
      <c r="IS40" s="16"/>
      <c r="IT40" s="42"/>
      <c r="IU40" s="16"/>
      <c r="IV40" s="42"/>
      <c r="IW40" s="16">
        <v>0</v>
      </c>
      <c r="IX40" s="42">
        <v>0</v>
      </c>
      <c r="IY40" s="16">
        <v>0</v>
      </c>
      <c r="IZ40" s="42">
        <v>0</v>
      </c>
    </row>
    <row r="41" spans="1:262">
      <c r="A41" s="219">
        <v>38</v>
      </c>
      <c r="B41" s="219">
        <v>26</v>
      </c>
      <c r="C41" s="33">
        <v>30</v>
      </c>
      <c r="D41" s="33" t="s">
        <v>71</v>
      </c>
      <c r="E41" s="33">
        <v>74584.61538461539</v>
      </c>
      <c r="F41" s="33">
        <v>351</v>
      </c>
      <c r="G41" s="38">
        <v>74903.358757062146</v>
      </c>
      <c r="H41" s="33">
        <v>354</v>
      </c>
      <c r="I41" s="38">
        <v>74056.147058823524</v>
      </c>
      <c r="J41" s="33">
        <v>374</v>
      </c>
      <c r="K41" s="26"/>
      <c r="L41" s="33"/>
      <c r="M41" s="26"/>
      <c r="N41" s="33"/>
      <c r="O41" s="26">
        <v>73540.471428571429</v>
      </c>
      <c r="P41" s="33">
        <v>420</v>
      </c>
      <c r="Q41" s="26"/>
      <c r="R41" s="33"/>
      <c r="S41" s="26">
        <v>89615.608870967742</v>
      </c>
      <c r="T41" s="33">
        <v>248</v>
      </c>
      <c r="U41" s="67">
        <v>59455</v>
      </c>
      <c r="V41" s="33">
        <v>29</v>
      </c>
      <c r="W41" s="38">
        <v>60883</v>
      </c>
      <c r="X41" s="33">
        <v>32</v>
      </c>
      <c r="Y41" s="38">
        <v>55061</v>
      </c>
      <c r="Z41" s="39">
        <v>79</v>
      </c>
      <c r="AA41" s="33">
        <v>55963</v>
      </c>
      <c r="AB41" s="33">
        <v>84</v>
      </c>
      <c r="AC41" s="62">
        <v>59842</v>
      </c>
      <c r="AD41" s="63">
        <v>51</v>
      </c>
      <c r="AE41" s="25">
        <v>59524</v>
      </c>
      <c r="AF41" s="64">
        <v>89</v>
      </c>
      <c r="AG41" s="65">
        <v>65020</v>
      </c>
      <c r="AH41" s="65">
        <v>70</v>
      </c>
      <c r="AI41" s="62">
        <v>65546</v>
      </c>
      <c r="AJ41" s="65">
        <v>66</v>
      </c>
      <c r="AK41" s="62">
        <v>65139</v>
      </c>
      <c r="AL41" s="65">
        <v>84</v>
      </c>
      <c r="AM41" s="62">
        <v>65536</v>
      </c>
      <c r="AN41" s="65">
        <v>95</v>
      </c>
      <c r="AO41" s="62">
        <v>78329.8</v>
      </c>
      <c r="AP41" s="65">
        <v>45</v>
      </c>
      <c r="AQ41" s="62">
        <v>70698.579710144928</v>
      </c>
      <c r="AR41" s="65">
        <v>69</v>
      </c>
      <c r="AS41" s="62">
        <v>66835.155172413797</v>
      </c>
      <c r="AT41" s="292">
        <v>58</v>
      </c>
      <c r="AU41" s="293">
        <v>74492.296703296699</v>
      </c>
      <c r="AV41" s="294">
        <v>91</v>
      </c>
      <c r="AW41" s="195">
        <v>72174.046153846153</v>
      </c>
      <c r="AX41" s="294">
        <v>65</v>
      </c>
      <c r="AY41" s="278">
        <v>74198.572327044021</v>
      </c>
      <c r="AZ41" s="294">
        <v>159</v>
      </c>
      <c r="BA41" s="62">
        <v>83238.9375</v>
      </c>
      <c r="BB41" s="65">
        <v>144</v>
      </c>
      <c r="BC41" s="38">
        <v>83969.944827586209</v>
      </c>
      <c r="BD41" s="65">
        <v>145</v>
      </c>
      <c r="BE41" s="38">
        <v>85519.135135135133</v>
      </c>
      <c r="BF41" s="65">
        <v>148</v>
      </c>
      <c r="BG41" s="38">
        <v>84771.521739130432</v>
      </c>
      <c r="BH41" s="65">
        <v>138</v>
      </c>
      <c r="BI41" s="295">
        <v>37185</v>
      </c>
      <c r="BJ41" s="33">
        <v>67</v>
      </c>
      <c r="BK41" s="38">
        <v>44196</v>
      </c>
      <c r="BL41" s="33">
        <v>8</v>
      </c>
      <c r="BM41" s="26">
        <v>68983</v>
      </c>
      <c r="BN41" s="34">
        <v>25</v>
      </c>
      <c r="BO41" s="33">
        <v>79837</v>
      </c>
      <c r="BP41" s="33">
        <v>21</v>
      </c>
      <c r="BQ41" s="62">
        <v>56832</v>
      </c>
      <c r="BR41" s="65">
        <v>11</v>
      </c>
      <c r="BS41" s="66">
        <v>47299</v>
      </c>
      <c r="BT41" s="50">
        <v>29</v>
      </c>
      <c r="BU41" s="66">
        <v>52731</v>
      </c>
      <c r="BV41" s="279">
        <v>58</v>
      </c>
      <c r="BW41" s="66">
        <v>54367</v>
      </c>
      <c r="BX41" s="50">
        <v>56</v>
      </c>
      <c r="BY41" s="66">
        <v>57423</v>
      </c>
      <c r="BZ41" s="50">
        <v>58</v>
      </c>
      <c r="CA41" s="66">
        <v>52313</v>
      </c>
      <c r="CB41" s="50">
        <v>63</v>
      </c>
      <c r="CC41" s="66">
        <v>68734</v>
      </c>
      <c r="CD41" s="50">
        <v>14</v>
      </c>
      <c r="CE41" s="66">
        <v>104341</v>
      </c>
      <c r="CF41" s="50">
        <v>5</v>
      </c>
      <c r="CG41" s="62">
        <v>101046</v>
      </c>
      <c r="CH41" s="292">
        <v>25</v>
      </c>
      <c r="CI41" s="293">
        <v>94289</v>
      </c>
      <c r="CJ41" s="294">
        <v>29</v>
      </c>
      <c r="CK41" s="278"/>
      <c r="CL41" s="294"/>
      <c r="CM41" s="294"/>
      <c r="CN41" s="294"/>
      <c r="CO41" s="62"/>
      <c r="CP41" s="65"/>
      <c r="CQ41" s="38"/>
      <c r="CR41" s="65"/>
      <c r="CS41" s="38">
        <v>0</v>
      </c>
      <c r="CT41" s="65">
        <v>0</v>
      </c>
      <c r="CU41" s="38">
        <v>76297</v>
      </c>
      <c r="CV41" s="65">
        <v>11</v>
      </c>
      <c r="CW41" s="296">
        <v>40852</v>
      </c>
      <c r="CX41" s="33">
        <v>15</v>
      </c>
      <c r="CY41" s="38">
        <v>40663</v>
      </c>
      <c r="CZ41" s="33">
        <v>51</v>
      </c>
      <c r="DA41" s="38">
        <v>44180</v>
      </c>
      <c r="DB41" s="39">
        <v>55</v>
      </c>
      <c r="DC41" s="33">
        <v>43625</v>
      </c>
      <c r="DD41" s="33">
        <v>57</v>
      </c>
      <c r="DE41" s="62">
        <v>44117</v>
      </c>
      <c r="DF41" s="63">
        <v>75</v>
      </c>
      <c r="DG41" s="37">
        <v>48847</v>
      </c>
      <c r="DH41" s="50">
        <v>73</v>
      </c>
      <c r="DI41" s="66">
        <v>52231</v>
      </c>
      <c r="DJ41" s="279">
        <v>68</v>
      </c>
      <c r="DK41" s="66">
        <v>57638</v>
      </c>
      <c r="DL41" s="50">
        <v>64</v>
      </c>
      <c r="DM41" s="66">
        <v>55415</v>
      </c>
      <c r="DN41" s="50">
        <v>87</v>
      </c>
      <c r="DO41" s="66">
        <v>56501</v>
      </c>
      <c r="DP41" s="50">
        <v>83</v>
      </c>
      <c r="DQ41" s="66">
        <v>64497.095890410958</v>
      </c>
      <c r="DR41" s="50">
        <v>73</v>
      </c>
      <c r="DS41" s="66">
        <v>59577.124031007756</v>
      </c>
      <c r="DT41" s="50">
        <v>129</v>
      </c>
      <c r="DU41" s="62">
        <v>61462.776699029127</v>
      </c>
      <c r="DV41" s="64">
        <v>103</v>
      </c>
      <c r="DW41" s="62">
        <v>66548.090909090912</v>
      </c>
      <c r="DX41" s="65">
        <v>55</v>
      </c>
      <c r="DY41" s="25">
        <v>68973.179487179485</v>
      </c>
      <c r="DZ41" s="65">
        <v>78</v>
      </c>
      <c r="EA41" s="25">
        <v>69869.976190476184</v>
      </c>
      <c r="EB41" s="65">
        <v>84</v>
      </c>
      <c r="EC41" s="62"/>
      <c r="ED41" s="65"/>
      <c r="EE41" s="38">
        <v>78651.65151515152</v>
      </c>
      <c r="EF41" s="65">
        <v>66</v>
      </c>
      <c r="EG41" s="38">
        <v>77667.112500000003</v>
      </c>
      <c r="EH41" s="65">
        <v>80</v>
      </c>
      <c r="EI41" s="38">
        <v>73419.027522935779</v>
      </c>
      <c r="EJ41" s="65">
        <v>109</v>
      </c>
      <c r="EK41" s="67">
        <v>62252</v>
      </c>
      <c r="EL41" s="33">
        <v>1</v>
      </c>
      <c r="EM41" s="38">
        <v>38016</v>
      </c>
      <c r="EN41" s="33">
        <v>41</v>
      </c>
      <c r="EO41" s="26">
        <v>35253</v>
      </c>
      <c r="EP41" s="34">
        <v>21</v>
      </c>
      <c r="EQ41" s="33">
        <v>34048</v>
      </c>
      <c r="ER41" s="33">
        <v>17</v>
      </c>
      <c r="ES41" s="62">
        <v>35876</v>
      </c>
      <c r="ET41" s="63">
        <v>19</v>
      </c>
      <c r="EU41" s="36">
        <v>39014</v>
      </c>
      <c r="EV41" s="50">
        <v>28</v>
      </c>
      <c r="EW41" s="66">
        <v>48063</v>
      </c>
      <c r="EX41" s="279">
        <v>16</v>
      </c>
      <c r="EY41" s="66">
        <v>55420</v>
      </c>
      <c r="EZ41" s="50">
        <v>7</v>
      </c>
      <c r="FA41" s="66">
        <v>50673</v>
      </c>
      <c r="FB41" s="50">
        <v>10</v>
      </c>
      <c r="FC41" s="66">
        <v>59729</v>
      </c>
      <c r="FD41" s="297">
        <v>1</v>
      </c>
      <c r="FE41" s="66"/>
      <c r="FF41" s="297"/>
      <c r="FG41" s="66"/>
      <c r="FH41" s="50"/>
      <c r="FI41" s="62"/>
      <c r="FJ41" s="65"/>
      <c r="FK41" s="62">
        <v>48750</v>
      </c>
      <c r="FL41" s="65">
        <v>13</v>
      </c>
      <c r="FM41" s="25"/>
      <c r="FN41" s="65"/>
      <c r="FO41" s="62">
        <v>58809.375</v>
      </c>
      <c r="FP41" s="65">
        <v>32</v>
      </c>
      <c r="FQ41" s="62">
        <v>55286.603448275862</v>
      </c>
      <c r="FR41" s="65">
        <v>58</v>
      </c>
      <c r="FS41" s="62">
        <v>56441.941176470587</v>
      </c>
      <c r="FT41" s="65">
        <v>34</v>
      </c>
      <c r="FU41" s="62">
        <v>51238</v>
      </c>
      <c r="FV41" s="65">
        <v>27</v>
      </c>
      <c r="FW41" s="38">
        <v>60192.222222222219</v>
      </c>
      <c r="FX41" s="65">
        <v>36</v>
      </c>
      <c r="FY41" s="67"/>
      <c r="FZ41" s="33"/>
      <c r="GA41" s="38">
        <v>32703</v>
      </c>
      <c r="GB41" s="33">
        <v>3</v>
      </c>
      <c r="GC41" s="26"/>
      <c r="GD41" s="34"/>
      <c r="GE41" s="33">
        <v>40060</v>
      </c>
      <c r="GF41" s="33">
        <v>4</v>
      </c>
      <c r="GG41" s="62"/>
      <c r="GH41" s="63"/>
      <c r="GI41" s="37">
        <v>59280</v>
      </c>
      <c r="GJ41" s="50">
        <v>1</v>
      </c>
      <c r="GK41" s="66">
        <v>49194</v>
      </c>
      <c r="GL41" s="279">
        <v>7</v>
      </c>
      <c r="GM41" s="66">
        <v>50350</v>
      </c>
      <c r="GN41" s="50">
        <v>6</v>
      </c>
      <c r="GO41" s="66">
        <v>51736</v>
      </c>
      <c r="GP41" s="50">
        <v>5</v>
      </c>
      <c r="GQ41" s="66">
        <v>59049</v>
      </c>
      <c r="GR41" s="50">
        <v>2</v>
      </c>
      <c r="GS41" s="66"/>
      <c r="GT41" s="50"/>
      <c r="GU41" s="66">
        <v>76414</v>
      </c>
      <c r="GV41" s="50">
        <v>8</v>
      </c>
      <c r="GW41" s="62"/>
      <c r="GX41" s="64"/>
      <c r="GY41" s="62">
        <v>55972.454545454544</v>
      </c>
      <c r="GZ41" s="65">
        <v>11</v>
      </c>
      <c r="HA41" s="25"/>
      <c r="HB41" s="65"/>
      <c r="HC41" s="25"/>
      <c r="HD41" s="65"/>
      <c r="HE41" s="62"/>
      <c r="HF41" s="65"/>
      <c r="HG41" s="25"/>
      <c r="HH41" s="65"/>
      <c r="HI41" s="25">
        <v>0</v>
      </c>
      <c r="HJ41" s="65">
        <v>0</v>
      </c>
      <c r="HK41" s="38">
        <v>0</v>
      </c>
      <c r="HL41" s="65">
        <v>0</v>
      </c>
      <c r="HM41" s="67">
        <v>37328</v>
      </c>
      <c r="HN41" s="33">
        <v>22</v>
      </c>
      <c r="HO41" s="62">
        <v>37210</v>
      </c>
      <c r="HP41" s="34">
        <v>9</v>
      </c>
      <c r="HQ41" s="26"/>
      <c r="HR41" s="34"/>
      <c r="HS41" s="26">
        <v>41942</v>
      </c>
      <c r="HT41" s="34">
        <v>9</v>
      </c>
      <c r="HU41" s="25">
        <v>35641</v>
      </c>
      <c r="HV41" s="63">
        <v>10</v>
      </c>
      <c r="HW41" s="183">
        <v>40647</v>
      </c>
      <c r="HX41" s="178">
        <v>2</v>
      </c>
      <c r="HY41" s="183">
        <v>38250</v>
      </c>
      <c r="HZ41" s="178">
        <v>1</v>
      </c>
      <c r="IA41" s="183">
        <v>39037</v>
      </c>
      <c r="IB41" s="298">
        <v>1</v>
      </c>
      <c r="IC41" s="183">
        <v>50973</v>
      </c>
      <c r="ID41" s="298">
        <v>13</v>
      </c>
      <c r="IE41" s="183">
        <v>53286</v>
      </c>
      <c r="IF41" s="297">
        <v>13</v>
      </c>
      <c r="IG41" s="278"/>
      <c r="IH41" s="297"/>
      <c r="II41" s="183"/>
      <c r="IJ41" s="49"/>
      <c r="IK41" s="38"/>
      <c r="IL41" s="39"/>
      <c r="IM41" s="62"/>
      <c r="IN41" s="65"/>
      <c r="IO41" s="62"/>
      <c r="IP41" s="65"/>
      <c r="IQ41" s="62"/>
      <c r="IR41" s="65"/>
      <c r="IS41" s="62"/>
      <c r="IT41" s="65"/>
      <c r="IU41" s="62"/>
      <c r="IV41" s="65"/>
      <c r="IW41" s="62">
        <v>0</v>
      </c>
      <c r="IX41" s="65">
        <v>0</v>
      </c>
      <c r="IY41" s="62">
        <v>0</v>
      </c>
      <c r="IZ41" s="65">
        <v>0</v>
      </c>
    </row>
    <row r="42" spans="1:262">
      <c r="B42" s="262"/>
      <c r="C42" s="11"/>
      <c r="D42" s="144" t="s">
        <v>100</v>
      </c>
      <c r="E42" s="144"/>
      <c r="F42" s="143">
        <f>F4+F10+F19+F31+F33+F35+F38+F39+F40+F41</f>
        <v>48650</v>
      </c>
      <c r="G42" s="144"/>
      <c r="H42" s="143">
        <f>H4+H10+H19+H31+H33+H35+H38+H39+H40+H41</f>
        <v>45981</v>
      </c>
      <c r="I42" s="143"/>
      <c r="J42" s="143">
        <f>J4+J10+J19+J31+J33+J35+J38+J39+J40+J41</f>
        <v>49980</v>
      </c>
      <c r="K42" s="371"/>
      <c r="L42" s="143">
        <f>L4+L10+L19+L31+L33+L35+L38+L39+L40+L41</f>
        <v>0</v>
      </c>
      <c r="M42" s="371"/>
      <c r="N42" s="143">
        <f>N4+N10+N19+N31+N33+N35+N38+N39+N40+N41</f>
        <v>0</v>
      </c>
      <c r="O42" s="371"/>
      <c r="P42" s="143">
        <f>P4+P10+P19+P31+P33+P35+P38+P39+P40+P41</f>
        <v>54953</v>
      </c>
      <c r="Q42" s="143"/>
      <c r="R42" s="143">
        <f>R4+R10+R19+R31+R33+R35+R38+R39+R40+R41</f>
        <v>0</v>
      </c>
      <c r="S42" s="143"/>
      <c r="T42" s="143">
        <f>T4+T10+T19+T31+T33+T35+T38+T39+T40+T41</f>
        <v>37124</v>
      </c>
      <c r="U42" s="68"/>
      <c r="V42" s="143">
        <f>V4+V10+V19+V31+V33+V35+V38+V39+V40+V41</f>
        <v>25149</v>
      </c>
      <c r="W42" s="11"/>
      <c r="X42" s="143">
        <f>X4+X10+X19+X31+X33+X35+X38+X39+X40+X41</f>
        <v>24970</v>
      </c>
      <c r="Y42" s="28"/>
      <c r="Z42" s="145">
        <f>Z4+Z10+Z19+Z31+Z33+Z35+Z38+Z39+Z40+Z41</f>
        <v>24848</v>
      </c>
      <c r="AA42" s="28"/>
      <c r="AB42" s="143">
        <f>AB4+AB10+AB19+AB31+AB33+AB35+AB38+AB39+AB40+AB41</f>
        <v>25088</v>
      </c>
      <c r="AC42" s="11"/>
      <c r="AD42" s="143">
        <f>AD4+AD10+AD19+AD31+AD33+AD35+AD38+AD39+AD40+AD41</f>
        <v>24861</v>
      </c>
      <c r="AE42" s="11"/>
      <c r="AF42" s="143">
        <f>AF4+AF10+AF19+AF31+AF33+AF35+AF38+AF39+AF40+AF41</f>
        <v>24227</v>
      </c>
      <c r="AG42" s="28"/>
      <c r="AH42" s="143">
        <f>AH4+AH10+AH19+AH31+AH33+AH35+AH38+AH39+AH40+AH41</f>
        <v>25428</v>
      </c>
      <c r="AI42" s="28"/>
      <c r="AJ42" s="143">
        <f>AJ4+AJ10+AJ19+AJ31+AJ33+AJ35+AJ38+AJ39+AJ40+AJ41</f>
        <v>25587</v>
      </c>
      <c r="AK42" s="28"/>
      <c r="AL42" s="143">
        <f>AL4+AL10+AL19+AL31+AL33+AL35+AL38+AL39+AL40+AL41</f>
        <v>25770</v>
      </c>
      <c r="AM42" s="28"/>
      <c r="AN42" s="143">
        <f>AN4+AN10+AN19+AN31+AN33+AN35+AN38+AN39+AN40+AN41</f>
        <v>23962</v>
      </c>
      <c r="AO42" s="28"/>
      <c r="AP42" s="143">
        <f>AP4+AP10+AP19+AP31+AP33+AP35+AP38+AP39+AP40+AP41</f>
        <v>7205</v>
      </c>
      <c r="AQ42" s="28"/>
      <c r="AR42" s="143">
        <f>AR4+AR10+AR19+AR31+AR33+AR35+AR38+AR39+AR40+AR41</f>
        <v>14476</v>
      </c>
      <c r="AS42" s="143"/>
      <c r="AT42" s="143">
        <f>AT4+AT10+AT19+AT31+AT33+AT35+AT38+AT39+AT40+AT41</f>
        <v>13602</v>
      </c>
      <c r="AU42" s="143"/>
      <c r="AV42" s="143">
        <f>AV4+AV10+AV19+AV31+AV33+AV35+AV38+AV39+AV40+AV41</f>
        <v>16569</v>
      </c>
      <c r="AW42" s="143"/>
      <c r="AX42" s="143">
        <f>AX4+AX10+AX19+AX31+AX33+AX35+AX38+AX39+AX40+AX41</f>
        <v>13887</v>
      </c>
      <c r="AY42" s="143"/>
      <c r="AZ42" s="143">
        <f>AZ4+AZ10+AZ19+AZ31+AZ33+AZ35+AZ38+AZ39+AZ40+AZ41</f>
        <v>17531</v>
      </c>
      <c r="BB42" s="143">
        <f>BB4+BB10+BB19+BB31+BB33+BB35+BB38+BB39+BB40+BB41</f>
        <v>20371</v>
      </c>
      <c r="BC42" s="143"/>
      <c r="BD42" s="143">
        <f>BD4+BD10+BD19+BD31+BD33+BD35+BD38+BD39+BD40+BD41</f>
        <v>22748</v>
      </c>
      <c r="BE42" s="143"/>
      <c r="BF42" s="143">
        <f>BF4+BF10+BF19+BF31+BF33+BF35+BF38+BF39+BF40+BF41</f>
        <v>20753</v>
      </c>
      <c r="BG42" s="143"/>
      <c r="BH42" s="143">
        <f>BH4+BH10+BH19+BH31+BH33+BH35+BH38+BH39+BH40+BH41</f>
        <v>24052</v>
      </c>
      <c r="BI42" s="11"/>
      <c r="BJ42" s="143">
        <f>BJ4+BJ10+BJ19+BJ31+BJ33+BJ35+BJ38+BJ39+BJ40+BJ41</f>
        <v>5765</v>
      </c>
      <c r="BK42" s="11"/>
      <c r="BL42" s="143">
        <f>BL4+BL10+BL19+BL31+BL33+BL35+BL38+BL39+BL40+BL41</f>
        <v>5287</v>
      </c>
      <c r="BM42" s="11"/>
      <c r="BN42" s="143">
        <f>BN4+BN10+BN19+BN31+BN33+BN35+BN38+BN39+BN40+BN41</f>
        <v>5383</v>
      </c>
      <c r="BO42" s="11"/>
      <c r="BP42" s="143">
        <f>BP4+BP10+BP19+BP31+BP33+BP35+BP38+BP39+BP40+BP41</f>
        <v>7408</v>
      </c>
      <c r="BQ42" s="11"/>
      <c r="BR42" s="143">
        <f>BR4+BR10+BR19+BR31+BR33+BR35+BR38+BR39+BR40+BR41</f>
        <v>8759</v>
      </c>
      <c r="BS42" s="11"/>
      <c r="BT42" s="143">
        <f>BT4+BT10+BT19+BT31+BT33+BT35+BT38+BT39+BT40+BT41</f>
        <v>9657</v>
      </c>
      <c r="BU42" s="11"/>
      <c r="BV42" s="143">
        <f>BV4+BV10+BV19+BV31+BV33+BV35+BV38+BV39+BV40+BV41</f>
        <v>9039</v>
      </c>
      <c r="BW42" s="28"/>
      <c r="BX42" s="143">
        <f>BX4+BX10+BX19+BX31+BX33+BX35+BX38+BX39+BX40+BX41</f>
        <v>10499</v>
      </c>
      <c r="BY42" s="28"/>
      <c r="BZ42" s="143">
        <f>BZ4+BZ10+BZ19+BZ31+BZ33+BZ35+BZ38+BZ39+BZ40+BZ41</f>
        <v>8165</v>
      </c>
      <c r="CA42" s="28"/>
      <c r="CB42" s="143">
        <f>CB4+CB10+CB19+CB31+CB33+CB35+CB38+CB39+CB40+CB41</f>
        <v>9344</v>
      </c>
      <c r="CC42" s="28"/>
      <c r="CD42" s="143">
        <f>CD4+CD10+CD19+CD31+CD33+CD35+CD38+CD39+CD40+CD41</f>
        <v>4761</v>
      </c>
      <c r="CE42" s="28"/>
      <c r="CF42" s="143">
        <f>CF4+CF10+CF19+CF31+CF33+CF35+CF38+CF39+CF40+CF41</f>
        <v>10264</v>
      </c>
      <c r="CG42" s="143"/>
      <c r="CH42" s="143">
        <f>CH4+CH10+CH19+CH31+CH33+CH35+CH38+CH39+CH40+CH41</f>
        <v>8872</v>
      </c>
      <c r="CI42" s="143"/>
      <c r="CJ42" s="143">
        <f>CJ4+CJ10+CJ19+CJ31+CJ33+CJ35+CJ38+CJ39+CJ40+CJ41</f>
        <v>8085</v>
      </c>
      <c r="CK42" s="143"/>
      <c r="CL42" s="143">
        <f>CL4+CL10+CL19+CL31+CL33+CL35+CL38+CL39+CL40+CL41</f>
        <v>8958</v>
      </c>
      <c r="CM42" s="143"/>
      <c r="CN42" s="143">
        <f>CN4+CN10+CN19+CN31+CN33+CN35+CN38+CN39+CN40+CN41</f>
        <v>8969</v>
      </c>
      <c r="CP42" s="143">
        <f>CP4+CP10+CP19+CP31+CP33+CP35+CP38+CP39+CP40+CP41</f>
        <v>7177</v>
      </c>
      <c r="CQ42" s="143"/>
      <c r="CR42" s="143">
        <f>CR4+CR10+CR19+CR31+CR33+CR35+CR38+CR39+CR40+CR41</f>
        <v>6149</v>
      </c>
      <c r="CS42" s="143"/>
      <c r="CT42" s="143">
        <f>CT4+CT10+CT19+CT31+CT33+CT35+CT38+CT39+CT40+CT41</f>
        <v>6023</v>
      </c>
      <c r="CU42" s="143"/>
      <c r="CV42" s="143">
        <f>CV4+CV10+CV19+CV31+CV33+CV35+CV38+CV39+CV40+CV41</f>
        <v>6691</v>
      </c>
      <c r="CW42" s="11"/>
      <c r="CX42" s="143">
        <f>CX4+CX10+CX19+CX31+CX33+CX35+CX38+CX39+CX40+CX41</f>
        <v>7968</v>
      </c>
      <c r="CY42" s="11"/>
      <c r="CZ42" s="143">
        <f>CZ4+CZ10+CZ19+CZ31+CZ33+CZ35+CZ38+CZ39+CZ40+CZ41</f>
        <v>12594</v>
      </c>
      <c r="DA42" s="11"/>
      <c r="DB42" s="143">
        <f>DB4+DB10+DB19+DB31+DB33+DB35+DB38+DB39+DB40+DB41</f>
        <v>10923</v>
      </c>
      <c r="DC42" s="11"/>
      <c r="DD42" s="143">
        <f>DD4+DD10+DD19+DD31+DD33+DD35+DD38+DD39+DD40+DD41</f>
        <v>13410</v>
      </c>
      <c r="DE42" s="11"/>
      <c r="DF42" s="143">
        <f>DF4+DF10+DF19+DF31+DF33+DF35+DF38+DF39+DF40+DF41</f>
        <v>13231</v>
      </c>
      <c r="DG42" s="11"/>
      <c r="DH42" s="143">
        <f>DH4+DH10+DH19+DH31+DH33+DH35+DH38+DH39+DH40+DH41</f>
        <v>13198</v>
      </c>
      <c r="DI42" s="11"/>
      <c r="DJ42" s="143">
        <f>DJ4+DJ10+DJ19+DJ31+DJ33+DJ35+DJ38+DJ39+DJ40+DJ41</f>
        <v>13626</v>
      </c>
      <c r="DK42" s="28"/>
      <c r="DL42" s="143">
        <f>DL4+DL10+DL19+DL31+DL33+DL35+DL38+DL39+DL40+DL41</f>
        <v>12797</v>
      </c>
      <c r="DM42" s="28"/>
      <c r="DN42" s="143">
        <f>DN4+DN10+DN19+DN31+DN33+DN35+DN38+DN39+DN40+DN41</f>
        <v>14746</v>
      </c>
      <c r="DO42" s="28"/>
      <c r="DP42" s="143">
        <f>DP4+DP10+DP19+DP31+DP33+DP35+DP38+DP39+DP40+DP41</f>
        <v>15261</v>
      </c>
      <c r="DQ42" s="28"/>
      <c r="DR42" s="143">
        <f>DR4+DR10+DR19+DR31+DR33+DR35+DR38+DR39+DR40+DR41</f>
        <v>7872</v>
      </c>
      <c r="DS42" s="28"/>
      <c r="DT42" s="143">
        <f>DT4+DT10+DT19+DT31+DT33+DT35+DT38+DT39+DT40+DT41</f>
        <v>15592</v>
      </c>
      <c r="DU42" s="143"/>
      <c r="DV42" s="143">
        <f>DV4+DV10+DV19+DV31+DV33+DV35+DV38+DV39+DV40+DV41</f>
        <v>17166</v>
      </c>
      <c r="DW42" s="143"/>
      <c r="DX42" s="143">
        <f>DX4+DX10+DX19+DX31+DX33+DX35+DX38+DX39+DX40+DX41</f>
        <v>17702</v>
      </c>
      <c r="DY42" s="143"/>
      <c r="DZ42" s="143">
        <f>DZ4+DZ10+DZ19+DZ31+DZ33+DZ35+DZ38+DZ39+DZ40+DZ41</f>
        <v>19079</v>
      </c>
      <c r="EA42" s="143"/>
      <c r="EB42" s="143">
        <f>EB4+EB10+EB19+EB31+EB33+EB35+EB38+EB39+EB40+EB41</f>
        <v>19860</v>
      </c>
      <c r="ED42" s="143">
        <f>ED4+ED10+ED19+ED31+ED33+ED35+ED38+ED39+ED40+ED41</f>
        <v>18702</v>
      </c>
      <c r="EE42" s="143"/>
      <c r="EF42" s="143">
        <f>EF4+EF10+EF19+EF31+EF33+EF35+EF38+EF39+EF40+EF41</f>
        <v>17152</v>
      </c>
      <c r="EG42" s="143"/>
      <c r="EH42" s="143">
        <f>EH4+EH10+EH19+EH31+EH33+EH35+EH38+EH39+EH40+EH41</f>
        <v>17839</v>
      </c>
      <c r="EI42" s="143"/>
      <c r="EJ42" s="143">
        <f>EJ4+EJ10+EJ19+EJ31+EJ33+EJ35+EJ38+EJ39+EJ40+EJ41</f>
        <v>18327</v>
      </c>
      <c r="EK42" s="11"/>
      <c r="EL42" s="143">
        <f>EL4+EL10+EL19+EL31+EL33+EL35+EL38+EL39+EL40+EL41</f>
        <v>5906</v>
      </c>
      <c r="EM42" s="11"/>
      <c r="EN42" s="143">
        <f>EN4+EN10+EN19+EN31+EN33+EN35+EN38+EN39+EN40+EN41</f>
        <v>6372</v>
      </c>
      <c r="EO42" s="11"/>
      <c r="EP42" s="143">
        <f>EP4+EP10+EP19+EP31+EP33+EP35+EP38+EP39+EP40+EP41</f>
        <v>6799</v>
      </c>
      <c r="EQ42" s="11"/>
      <c r="ER42" s="143">
        <f>ER4+ER10+ER19+ER31+ER33+ER35+ER38+ER39+ER40+ER41</f>
        <v>6645</v>
      </c>
      <c r="ES42" s="11"/>
      <c r="ET42" s="143">
        <f>ET4+ET10+ET19+ET31+ET33+ET35+ET38+ET39+ET40+ET41</f>
        <v>6697</v>
      </c>
      <c r="EU42" s="11"/>
      <c r="EV42" s="143">
        <f>EV4+EV10+EV19+EV31+EV33+EV35+EV38+EV39+EV40+EV41</f>
        <v>6954</v>
      </c>
      <c r="EW42" s="11"/>
      <c r="EX42" s="143">
        <f>EX4+EX10+EX19+EX31+EX33+EX35+EX38+EX39+EX40+EX41</f>
        <v>6565</v>
      </c>
      <c r="EY42" s="28"/>
      <c r="EZ42" s="143">
        <f>EZ4+EZ10+EZ19+EZ31+EZ33+EZ35+EZ38+EZ39+EZ40+EZ41</f>
        <v>7248</v>
      </c>
      <c r="FA42" s="28"/>
      <c r="FB42" s="143">
        <f>FB4+FB10+FB19+FB31+FB33+FB35+FB38+FB39+FB40+FB41</f>
        <v>6796</v>
      </c>
      <c r="FC42" s="28"/>
      <c r="FD42" s="143">
        <f>FD4+FD10+FD19+FD31+FD33+FD35+FD38+FD39+FD40+FD41</f>
        <v>6478</v>
      </c>
      <c r="FF42" s="143">
        <f>FF4+FF10+FF19+FF31+FF33+FF35+FF38+FF39+FF40+FF41</f>
        <v>3561</v>
      </c>
      <c r="FH42" s="143">
        <f>FH4+FH10+FH19+FH31+FH33+FH35+FH38+FH39+FH40+FH41</f>
        <v>6865</v>
      </c>
      <c r="FI42" s="143"/>
      <c r="FJ42" s="143">
        <f>FJ4+FJ10+FJ19+FJ31+FJ33+FJ35+FJ38+FJ39+FJ40+FJ41</f>
        <v>7459</v>
      </c>
      <c r="FK42" s="143"/>
      <c r="FL42" s="143">
        <f>FL4+FL10+FL19+FL31+FL33+FL35+FL38+FL39+FL40+FL41</f>
        <v>7022</v>
      </c>
      <c r="FM42" s="143"/>
      <c r="FN42" s="143">
        <f>FN4+FN10+FN19+FN31+FN33+FN35+FN38+FN39+FN40+FN41</f>
        <v>6167</v>
      </c>
      <c r="FO42" s="143"/>
      <c r="FP42" s="143">
        <f>FP4+FP10+FP19+FP31+FP33+FP35+FP38+FP39+FP40+FP41</f>
        <v>6550</v>
      </c>
      <c r="FQ42" s="143"/>
      <c r="FR42" s="143">
        <f>FR4+FR10+FR19+FR31+FR33+FR35+FR38+FR39+FR40+FR41</f>
        <v>6666</v>
      </c>
      <c r="FS42" s="143"/>
      <c r="FT42" s="143">
        <f>FT4+FT10+FT19+FT31+FT33+FT35+FT38+FT39+FT40+FT41</f>
        <v>7280</v>
      </c>
      <c r="FU42" s="143"/>
      <c r="FV42" s="143">
        <f>FV4+FV10+FV19+FV31+FV33+FV35+FV38+FV39+FV40+FV41</f>
        <v>6294</v>
      </c>
      <c r="FW42" s="143"/>
      <c r="FX42" s="143">
        <f>FX4+FX10+FX19+FX31+FX33+FX35+FX38+FX39+FX40+FX41</f>
        <v>6448</v>
      </c>
      <c r="FY42" s="68"/>
      <c r="FZ42" s="143">
        <f>FZ4+FZ10+FZ19+FZ31+FZ33+FZ35+FZ38+FZ39+FZ40+FZ41</f>
        <v>2919</v>
      </c>
      <c r="GA42" s="11"/>
      <c r="GB42" s="143">
        <f>GB4+GB10+GB19+GB31+GB33+GB35+GB38+GB39+GB40+GB41</f>
        <v>3328</v>
      </c>
      <c r="GC42" s="11"/>
      <c r="GD42" s="143">
        <f>GD4+GD10+GD19+GD31+GD33+GD35+GD38+GD39+GD40+GD41</f>
        <v>3647</v>
      </c>
      <c r="GE42" s="11"/>
      <c r="GF42" s="143">
        <f>GF4+GF10+GF19+GF31+GF33+GF35+GF38+GF39+GF40+GF41</f>
        <v>4076</v>
      </c>
      <c r="GG42" s="11"/>
      <c r="GH42" s="143">
        <f>GH4+GH10+GH19+GH31+GH33+GH35+GH38+GH39+GH40+GH41</f>
        <v>3670</v>
      </c>
      <c r="GI42" s="11"/>
      <c r="GJ42" s="143">
        <f>GJ4+GJ10+GJ19+GJ31+GJ33+GJ35+GJ38+GJ39+GJ40+GJ41</f>
        <v>4387</v>
      </c>
      <c r="GK42" s="11"/>
      <c r="GL42" s="143">
        <f>GL4+GL10+GL19+GL31+GL33+GL35+GL38+GL39+GL40+GL41</f>
        <v>3686</v>
      </c>
      <c r="GM42" s="28"/>
      <c r="GN42" s="143">
        <f>GN4+GN10+GN19+GN31+GN33+GN35+GN38+GN39+GN40+GN41</f>
        <v>3028</v>
      </c>
      <c r="GO42" s="28"/>
      <c r="GP42" s="143">
        <f>GP4+GP10+GP19+GP31+GP33+GP35+GP38+GP39+GP40+GP41</f>
        <v>3484</v>
      </c>
      <c r="GQ42" s="28"/>
      <c r="GR42" s="143">
        <f>GR4+GR10+GR19+GR31+GR33+GR35+GR38+GR39+GR40+GR41</f>
        <v>2996</v>
      </c>
      <c r="GS42" s="28"/>
      <c r="GT42" s="143">
        <f>GT4+GT10+GT19+GT31+GT33+GT35+GT38+GT39+GT40+GT41</f>
        <v>1425</v>
      </c>
      <c r="GU42" s="28"/>
      <c r="GV42" s="143">
        <f>GV4+GV10+GV19+GV31+GV33+GV35+GV38+GV39+GV40+GV41</f>
        <v>3099</v>
      </c>
      <c r="GW42" s="143"/>
      <c r="GX42" s="143">
        <f>GX4+GX10+GX19+GX31+GX33+GX35+GX38+GX39+GX40+GX41</f>
        <v>3143</v>
      </c>
      <c r="GY42" s="143"/>
      <c r="GZ42" s="143">
        <f>GZ4+GZ10+GZ19+GZ31+GZ33+GZ35+GZ38+GZ39+GZ40+GZ41</f>
        <v>2966</v>
      </c>
      <c r="HA42" s="143"/>
      <c r="HB42" s="143">
        <f>HB4+HB10+HB19+HB31+HB33+HB35+HB38+HB39+HB40+HB41</f>
        <v>3102</v>
      </c>
      <c r="HC42" s="143"/>
      <c r="HD42" s="143">
        <f>HD4+HD10+HD19+HD31+HD33+HD35+HD38+HD39+HD40+HD41</f>
        <v>3232</v>
      </c>
      <c r="HF42" s="143">
        <f>HF4+HF10+HF19+HF31+HF33+HF35+HF38+HF39+HF40+HF41</f>
        <v>2961</v>
      </c>
      <c r="HG42" s="143"/>
      <c r="HH42" s="143">
        <f>HH4+HH10+HH19+HH31+HH33+HH35+HH38+HH39+HH40+HH41</f>
        <v>3281</v>
      </c>
      <c r="HI42" s="143"/>
      <c r="HJ42" s="143">
        <f>HJ4+HJ10+HJ19+HJ31+HJ33+HJ35+HJ38+HJ39+HJ40+HJ41</f>
        <v>2679</v>
      </c>
      <c r="HK42" s="143"/>
      <c r="HL42" s="143">
        <f>HL4+HL10+HL19+HL31+HL33+HL35+HL38+HL39+HL40+HL41</f>
        <v>3034</v>
      </c>
      <c r="HM42" s="11"/>
      <c r="HN42" s="143">
        <f>HN4+HN10+HN19+HN31+HN33+HN35+HN38+HN39+HN40+HN41</f>
        <v>2170</v>
      </c>
      <c r="HO42" s="11"/>
      <c r="HP42" s="143">
        <f>HP4+HP10+HP19+HP31+HP33+HP35+HP38+HP39+HP40+HP41</f>
        <v>2125</v>
      </c>
      <c r="HQ42" s="11"/>
      <c r="HR42" s="143">
        <f>HR4+HR10+HR19+HR31+HR33+HR35+HR38+HR39+HR40+HR41</f>
        <v>2082</v>
      </c>
      <c r="HS42" s="11"/>
      <c r="HT42" s="143">
        <f>HT4+HT10+HT19+HT31+HT33+HT35+HT38+HT39+HT40+HT41</f>
        <v>2661</v>
      </c>
      <c r="HU42" s="11"/>
      <c r="HV42" s="143">
        <f>HV4+HV10+HV19+HV31+HV33+HV35+HV38+HV39+HV40+HV41</f>
        <v>2593</v>
      </c>
      <c r="HW42" s="11"/>
      <c r="HX42" s="143">
        <f>HX4+HX10+HX19+HX31+HX33+HX35+HX38+HX39+HX40+HX41</f>
        <v>2446</v>
      </c>
      <c r="HY42" s="11"/>
      <c r="HZ42" s="143">
        <f>HZ4+HZ10+HZ19+HZ31+HZ33+HZ35+HZ38+HZ39+HZ40+HZ41</f>
        <v>2056</v>
      </c>
      <c r="IA42" s="28"/>
      <c r="IB42" s="143">
        <f>IB4+IB10+IB19+IB31+IB33+IB35+IB38+IB39+IB40+IB41</f>
        <v>2157</v>
      </c>
      <c r="IC42" s="28"/>
      <c r="ID42" s="143">
        <f>ID4+ID10+ID19+ID31+ID33+ID35+ID38+ID39+ID40+ID41</f>
        <v>2096</v>
      </c>
      <c r="IE42" s="28"/>
      <c r="IF42" s="143">
        <f>IF4+IF10+IF19+IF31+IF33+IF35+IF38+IF39+IF40+IF41</f>
        <v>1788</v>
      </c>
      <c r="IH42" s="158">
        <f>IH4+IH10+IH19+IH31+IH33+IH35+IH38+IH39+IH40+IH41</f>
        <v>964</v>
      </c>
      <c r="II42" s="46"/>
      <c r="IJ42" s="143">
        <f>IJ4+IJ10+IJ19+IJ31+IJ33+IJ35+IJ38+IJ39+IJ40+IJ41</f>
        <v>1583</v>
      </c>
      <c r="IK42" s="143"/>
      <c r="IL42" s="143">
        <f>IL4+IL10+IL19+IL31+IL33+IL35+IL38+IL39+IL40+IL41</f>
        <v>1727</v>
      </c>
      <c r="IM42" s="143"/>
      <c r="IN42" s="143">
        <f>IN4+IN10+IN19+IN31+IN33+IN35+IN38+IN39+IN40+IN41</f>
        <v>1603</v>
      </c>
      <c r="IO42" s="143"/>
      <c r="IP42" s="143">
        <f>IP4+IP10+IP19+IP31+IP33+IP35+IP38+IP39+IP40+IP41</f>
        <v>910</v>
      </c>
      <c r="IR42" s="143">
        <f>IR4+IR10+IR19+IR31+IR33+IR35+IR38+IR39+IR40+IR41</f>
        <v>1148</v>
      </c>
      <c r="IT42" s="143">
        <f>IT4+IT10+IT19+IT31+IT33+IT35+IT38+IT39+IT40+IT41</f>
        <v>1114</v>
      </c>
      <c r="IV42" s="143">
        <f>IV4+IV10+IV19+IV31+IV33+IV35+IV38+IV39+IV40+IV41</f>
        <v>1248</v>
      </c>
      <c r="IX42" s="143">
        <f>IX4+IX10+IX19+IX31+IX33+IX35+IX38+IX39+IX40+IX41</f>
        <v>1095</v>
      </c>
      <c r="IZ42" s="143">
        <f>IZ4+IZ10+IZ19+IZ31+IZ33+IZ35+IZ38+IZ39+IZ40+IZ41</f>
        <v>1172</v>
      </c>
    </row>
    <row r="43" spans="1:262">
      <c r="B43" s="262"/>
    </row>
    <row r="44" spans="1:262">
      <c r="B44" s="262"/>
      <c r="C44" s="521"/>
      <c r="D44" s="521" t="s">
        <v>123</v>
      </c>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W44" s="197" t="s">
        <v>105</v>
      </c>
    </row>
    <row r="45" spans="1:262">
      <c r="AW45" s="197"/>
    </row>
    <row r="46" spans="1:262">
      <c r="AW46" s="197" t="s">
        <v>114</v>
      </c>
    </row>
    <row r="47" spans="1:262">
      <c r="AW47" s="197" t="s">
        <v>111</v>
      </c>
    </row>
    <row r="48" spans="1:262">
      <c r="AW48" s="197" t="s">
        <v>112</v>
      </c>
    </row>
    <row r="49" spans="49:49">
      <c r="AW49" s="197" t="s">
        <v>113</v>
      </c>
    </row>
    <row r="50" spans="49:49">
      <c r="AW50" s="197" t="s">
        <v>115</v>
      </c>
    </row>
    <row r="52" spans="49:49">
      <c r="AW52" s="47" t="s">
        <v>116</v>
      </c>
    </row>
  </sheetData>
  <sortState ref="A4:IV42">
    <sortCondition ref="A4:A42"/>
  </sortState>
  <mergeCells count="1">
    <mergeCell ref="C44:AA44"/>
  </mergeCells>
  <phoneticPr fontId="8" type="noConversion"/>
  <pageMargins left="0.75" right="0.75" top="1" bottom="1" header="0.5" footer="0.5"/>
  <pageSetup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3399"/>
  </sheetPr>
  <dimension ref="A1:JL45"/>
  <sheetViews>
    <sheetView topLeftCell="B1" workbookViewId="0">
      <pane xSplit="3" ySplit="3" topLeftCell="S4" activePane="bottomRight" state="frozen"/>
      <selection activeCell="B1" sqref="B1"/>
      <selection pane="topRight" activeCell="E1" sqref="E1"/>
      <selection pane="bottomLeft" activeCell="B4" sqref="B4"/>
      <selection pane="bottomRight" activeCell="T45" sqref="T45"/>
    </sheetView>
  </sheetViews>
  <sheetFormatPr defaultColWidth="12.5703125" defaultRowHeight="12.75"/>
  <cols>
    <col min="1" max="1" width="0" style="398" hidden="1" customWidth="1"/>
    <col min="2" max="2" width="8.42578125" style="398" customWidth="1"/>
    <col min="3" max="3" width="8" style="398" customWidth="1"/>
    <col min="4" max="4" width="24.5703125" style="398" customWidth="1"/>
    <col min="5" max="16" width="14.28515625" style="398" customWidth="1"/>
    <col min="17" max="20" width="9.42578125" style="398" customWidth="1"/>
    <col min="21" max="21" width="11.28515625" style="398" bestFit="1" customWidth="1"/>
    <col min="22" max="22" width="8.28515625" style="398" bestFit="1" customWidth="1"/>
    <col min="23" max="26" width="8.28515625" style="398" customWidth="1"/>
    <col min="27" max="27" width="11.28515625" style="398" bestFit="1" customWidth="1"/>
    <col min="28" max="28" width="8.28515625" style="398" bestFit="1" customWidth="1"/>
    <col min="29" max="32" width="8.28515625" style="398" customWidth="1"/>
    <col min="33" max="33" width="11.28515625" style="443" bestFit="1" customWidth="1"/>
    <col min="34" max="34" width="8.28515625" style="443" bestFit="1" customWidth="1"/>
    <col min="35" max="38" width="8.28515625" style="443" customWidth="1"/>
    <col min="39" max="39" width="11.28515625" style="443" bestFit="1" customWidth="1"/>
    <col min="40" max="40" width="8.28515625" style="398" bestFit="1" customWidth="1"/>
    <col min="41" max="44" width="8.28515625" style="398" customWidth="1"/>
    <col min="45" max="45" width="11.28515625" style="398" bestFit="1" customWidth="1"/>
    <col min="46" max="46" width="8.28515625" style="398" bestFit="1" customWidth="1"/>
    <col min="47" max="50" width="8.28515625" style="398" customWidth="1"/>
    <col min="51" max="51" width="11.28515625" style="398" bestFit="1" customWidth="1"/>
    <col min="52" max="52" width="8.28515625" style="398" bestFit="1" customWidth="1"/>
    <col min="53" max="62" width="12.5703125" style="443" customWidth="1"/>
    <col min="63" max="16384" width="12.5703125" style="398"/>
  </cols>
  <sheetData>
    <row r="1" spans="1:272" s="381" customFormat="1">
      <c r="C1" s="382"/>
      <c r="D1" s="382"/>
      <c r="E1" s="383" t="s">
        <v>134</v>
      </c>
      <c r="F1" s="384"/>
      <c r="G1" s="384"/>
      <c r="H1" s="384"/>
      <c r="I1" s="384"/>
      <c r="J1" s="384"/>
      <c r="K1" s="384"/>
      <c r="L1" s="384"/>
      <c r="M1" s="384"/>
      <c r="N1" s="384"/>
      <c r="O1" s="384"/>
      <c r="P1" s="384"/>
      <c r="Q1" s="384"/>
      <c r="R1" s="384"/>
      <c r="S1" s="384"/>
      <c r="T1" s="384"/>
      <c r="U1" s="385" t="s">
        <v>4</v>
      </c>
      <c r="V1" s="386"/>
      <c r="W1" s="386"/>
      <c r="X1" s="386"/>
      <c r="Y1" s="386"/>
      <c r="Z1" s="386"/>
      <c r="AA1" s="385" t="s">
        <v>5</v>
      </c>
      <c r="AB1" s="386"/>
      <c r="AC1" s="386"/>
      <c r="AD1" s="386"/>
      <c r="AE1" s="386"/>
      <c r="AF1" s="386"/>
      <c r="AG1" s="385" t="s">
        <v>6</v>
      </c>
      <c r="AH1" s="386"/>
      <c r="AI1" s="386"/>
      <c r="AJ1" s="386"/>
      <c r="AK1" s="386"/>
      <c r="AL1" s="386"/>
      <c r="AM1" s="387" t="s">
        <v>7</v>
      </c>
      <c r="AN1" s="386"/>
      <c r="AO1" s="386"/>
      <c r="AP1" s="386"/>
      <c r="AQ1" s="386"/>
      <c r="AR1" s="386"/>
      <c r="AS1" s="385" t="s">
        <v>8</v>
      </c>
      <c r="AT1" s="386"/>
      <c r="AU1" s="386"/>
      <c r="AV1" s="386"/>
      <c r="AW1" s="386"/>
      <c r="AX1" s="386"/>
      <c r="AY1" s="385" t="s">
        <v>9</v>
      </c>
      <c r="AZ1" s="386"/>
      <c r="BA1" s="386"/>
      <c r="BB1" s="386"/>
      <c r="BC1" s="386"/>
      <c r="BD1" s="386"/>
      <c r="BE1" s="386"/>
      <c r="BF1" s="386"/>
      <c r="BG1" s="386"/>
      <c r="BH1" s="386"/>
      <c r="BI1" s="386"/>
      <c r="BJ1" s="386"/>
    </row>
    <row r="2" spans="1:272" s="388" customFormat="1">
      <c r="C2" s="389"/>
      <c r="D2" s="390"/>
      <c r="E2" s="383" t="s">
        <v>125</v>
      </c>
      <c r="F2" s="384"/>
      <c r="G2" s="391" t="s">
        <v>137</v>
      </c>
      <c r="H2" s="384"/>
      <c r="I2" s="391" t="s">
        <v>140</v>
      </c>
      <c r="J2" s="384"/>
      <c r="K2" s="391" t="s">
        <v>148</v>
      </c>
      <c r="L2" s="384"/>
      <c r="M2" s="391" t="s">
        <v>149</v>
      </c>
      <c r="N2" s="384"/>
      <c r="O2" s="391" t="s">
        <v>150</v>
      </c>
      <c r="P2" s="384"/>
      <c r="Q2" s="384" t="s">
        <v>157</v>
      </c>
      <c r="R2" s="384"/>
      <c r="S2" s="384" t="s">
        <v>158</v>
      </c>
      <c r="T2" s="384"/>
      <c r="U2" s="392" t="s">
        <v>125</v>
      </c>
      <c r="V2" s="384"/>
      <c r="W2" s="391" t="s">
        <v>137</v>
      </c>
      <c r="X2" s="384"/>
      <c r="Y2" s="391" t="s">
        <v>140</v>
      </c>
      <c r="Z2" s="393"/>
      <c r="AA2" s="392" t="s">
        <v>125</v>
      </c>
      <c r="AB2" s="384"/>
      <c r="AC2" s="391" t="s">
        <v>137</v>
      </c>
      <c r="AD2" s="384"/>
      <c r="AE2" s="391" t="s">
        <v>140</v>
      </c>
      <c r="AF2" s="393"/>
      <c r="AG2" s="394" t="s">
        <v>125</v>
      </c>
      <c r="AH2" s="395"/>
      <c r="AI2" s="391" t="s">
        <v>137</v>
      </c>
      <c r="AJ2" s="393"/>
      <c r="AK2" s="391" t="s">
        <v>140</v>
      </c>
      <c r="AL2" s="393"/>
      <c r="AM2" s="394" t="s">
        <v>125</v>
      </c>
      <c r="AN2" s="395"/>
      <c r="AO2" s="391" t="s">
        <v>137</v>
      </c>
      <c r="AP2" s="393"/>
      <c r="AQ2" s="391" t="s">
        <v>140</v>
      </c>
      <c r="AR2" s="393"/>
      <c r="AS2" s="394" t="s">
        <v>125</v>
      </c>
      <c r="AT2" s="395"/>
      <c r="AU2" s="391" t="s">
        <v>137</v>
      </c>
      <c r="AV2" s="393"/>
      <c r="AW2" s="391" t="s">
        <v>140</v>
      </c>
      <c r="AX2" s="393"/>
      <c r="AY2" s="394" t="s">
        <v>125</v>
      </c>
      <c r="AZ2" s="395"/>
      <c r="BA2" s="391" t="s">
        <v>137</v>
      </c>
      <c r="BB2" s="395"/>
      <c r="BC2" s="396" t="s">
        <v>140</v>
      </c>
      <c r="BD2" s="393"/>
      <c r="BE2" s="397" t="s">
        <v>141</v>
      </c>
      <c r="BF2" s="395"/>
      <c r="BG2" s="397"/>
      <c r="BH2" s="395"/>
      <c r="BI2" s="397"/>
      <c r="BJ2" s="395"/>
    </row>
    <row r="3" spans="1:272">
      <c r="A3" s="398" t="s">
        <v>139</v>
      </c>
      <c r="B3" s="398" t="s">
        <v>93</v>
      </c>
      <c r="C3" s="399" t="s">
        <v>92</v>
      </c>
      <c r="D3" s="399"/>
      <c r="E3" s="400" t="s">
        <v>10</v>
      </c>
      <c r="F3" s="401" t="s">
        <v>15</v>
      </c>
      <c r="G3" s="402" t="s">
        <v>10</v>
      </c>
      <c r="H3" s="401" t="s">
        <v>15</v>
      </c>
      <c r="I3" s="402" t="s">
        <v>10</v>
      </c>
      <c r="J3" s="401" t="s">
        <v>15</v>
      </c>
      <c r="K3" s="402" t="s">
        <v>10</v>
      </c>
      <c r="L3" s="401" t="s">
        <v>15</v>
      </c>
      <c r="M3" s="402" t="s">
        <v>10</v>
      </c>
      <c r="N3" s="401" t="s">
        <v>15</v>
      </c>
      <c r="O3" s="402" t="s">
        <v>10</v>
      </c>
      <c r="P3" s="401" t="s">
        <v>15</v>
      </c>
      <c r="Q3" s="402" t="s">
        <v>10</v>
      </c>
      <c r="R3" s="401" t="s">
        <v>15</v>
      </c>
      <c r="S3" s="402" t="s">
        <v>10</v>
      </c>
      <c r="T3" s="401" t="s">
        <v>15</v>
      </c>
      <c r="U3" s="403" t="s">
        <v>10</v>
      </c>
      <c r="V3" s="401" t="s">
        <v>15</v>
      </c>
      <c r="W3" s="402" t="s">
        <v>10</v>
      </c>
      <c r="X3" s="401" t="s">
        <v>15</v>
      </c>
      <c r="Y3" s="402" t="s">
        <v>10</v>
      </c>
      <c r="Z3" s="401" t="s">
        <v>15</v>
      </c>
      <c r="AA3" s="403" t="s">
        <v>10</v>
      </c>
      <c r="AB3" s="401" t="s">
        <v>15</v>
      </c>
      <c r="AC3" s="402" t="s">
        <v>10</v>
      </c>
      <c r="AD3" s="401" t="s">
        <v>15</v>
      </c>
      <c r="AE3" s="402" t="s">
        <v>10</v>
      </c>
      <c r="AF3" s="401" t="s">
        <v>15</v>
      </c>
      <c r="AG3" s="403" t="s">
        <v>10</v>
      </c>
      <c r="AH3" s="401" t="s">
        <v>15</v>
      </c>
      <c r="AI3" s="402" t="s">
        <v>10</v>
      </c>
      <c r="AJ3" s="404" t="s">
        <v>15</v>
      </c>
      <c r="AK3" s="402" t="s">
        <v>10</v>
      </c>
      <c r="AL3" s="401" t="s">
        <v>15</v>
      </c>
      <c r="AM3" s="403" t="s">
        <v>10</v>
      </c>
      <c r="AN3" s="401" t="s">
        <v>15</v>
      </c>
      <c r="AO3" s="402" t="s">
        <v>10</v>
      </c>
      <c r="AP3" s="401" t="s">
        <v>15</v>
      </c>
      <c r="AQ3" s="402" t="s">
        <v>10</v>
      </c>
      <c r="AR3" s="401" t="s">
        <v>15</v>
      </c>
      <c r="AS3" s="403" t="s">
        <v>10</v>
      </c>
      <c r="AT3" s="401" t="s">
        <v>15</v>
      </c>
      <c r="AU3" s="402" t="s">
        <v>10</v>
      </c>
      <c r="AV3" s="401" t="s">
        <v>15</v>
      </c>
      <c r="AW3" s="402" t="s">
        <v>10</v>
      </c>
      <c r="AX3" s="401" t="s">
        <v>15</v>
      </c>
      <c r="AY3" s="403" t="s">
        <v>10</v>
      </c>
      <c r="AZ3" s="401" t="s">
        <v>15</v>
      </c>
      <c r="BA3" s="402" t="s">
        <v>10</v>
      </c>
      <c r="BB3" s="401" t="s">
        <v>15</v>
      </c>
      <c r="BC3" s="402" t="s">
        <v>10</v>
      </c>
      <c r="BD3" s="401" t="s">
        <v>15</v>
      </c>
      <c r="BE3" s="400"/>
      <c r="BF3" s="401"/>
      <c r="BG3" s="400"/>
      <c r="BH3" s="401"/>
      <c r="BI3" s="400"/>
      <c r="BJ3" s="401"/>
    </row>
    <row r="4" spans="1:272" s="405" customFormat="1">
      <c r="A4" s="405">
        <v>1</v>
      </c>
      <c r="C4" s="406"/>
      <c r="D4" s="406" t="s">
        <v>17</v>
      </c>
      <c r="E4" s="407">
        <f>((E5*F5)+(E6*F6)+(E7*F7)+(E8*F8))/F4</f>
        <v>60684.976849067949</v>
      </c>
      <c r="F4" s="406">
        <f>SUM(F5:F8)</f>
        <v>3326</v>
      </c>
      <c r="G4" s="407">
        <f>((G5*H5)+(G6*H6)+(G7*H7)+(G8*H8))/H4</f>
        <v>60177.163486005091</v>
      </c>
      <c r="H4" s="406">
        <f>SUM(H5:H8)</f>
        <v>3144</v>
      </c>
      <c r="I4" s="407">
        <f>((I5*J5)+(I6*J6)+(I7*J7)+(I8*J8))/J4</f>
        <v>60340.118715929741</v>
      </c>
      <c r="J4" s="406">
        <f>SUM(J5:J8)</f>
        <v>3302</v>
      </c>
      <c r="K4" s="407" t="e">
        <f t="shared" ref="K4" si="0">((K5*L5)+(K6*L6)+(K7*L7)+(K8*L8))/L4</f>
        <v>#DIV/0!</v>
      </c>
      <c r="L4" s="406">
        <f t="shared" ref="L4" si="1">SUM(L5:L8)</f>
        <v>0</v>
      </c>
      <c r="M4" s="407" t="e">
        <f t="shared" ref="M4" si="2">((M5*N5)+(M6*N6)+(M7*N7)+(M8*N8))/N4</f>
        <v>#DIV/0!</v>
      </c>
      <c r="N4" s="406">
        <f t="shared" ref="N4" si="3">SUM(N5:N8)</f>
        <v>0</v>
      </c>
      <c r="O4" s="407">
        <f t="shared" ref="O4" si="4">((O5*P5)+(O6*P6)+(O7*P7)+(O8*P8))/P4</f>
        <v>63503.216653816497</v>
      </c>
      <c r="P4" s="406">
        <f t="shared" ref="P4:T4" si="5">SUM(P5:P8)</f>
        <v>3891</v>
      </c>
      <c r="Q4" s="408" t="e">
        <f t="shared" ref="Q4" si="6">((Q5*R5)+(Q6*R6)+(Q7*R7)+(Q8*R8))/R4</f>
        <v>#DIV/0!</v>
      </c>
      <c r="R4" s="406">
        <f t="shared" si="5"/>
        <v>0</v>
      </c>
      <c r="S4" s="408">
        <f t="shared" ref="S4" si="7">((S5*T5)+(S6*T6)+(S7*T7)+(S8*T8))/T4</f>
        <v>71053.985207100588</v>
      </c>
      <c r="T4" s="406">
        <f t="shared" si="5"/>
        <v>2704</v>
      </c>
      <c r="U4" s="409">
        <f>((U5*V5)+(U6*V6)+(U7*V7)+(U8*V8))/V4</f>
        <v>71084.53571428571</v>
      </c>
      <c r="V4" s="406">
        <f>SUM(V5:V8)</f>
        <v>588</v>
      </c>
      <c r="W4" s="407">
        <f>((W5*X5)+(W6*X6)+(W7*X7)+(W8*X8))/X4</f>
        <v>75489.354482758616</v>
      </c>
      <c r="X4" s="406">
        <f>SUM(X5:X8)</f>
        <v>725</v>
      </c>
      <c r="Y4" s="407">
        <f>((Y5*Z5)+(Y6*Z6)+(Y7*Z7)+(Y8*Z8))/Z4</f>
        <v>77906.34</v>
      </c>
      <c r="Z4" s="406">
        <f>SUM(Z5:Z8)</f>
        <v>800</v>
      </c>
      <c r="AA4" s="409">
        <f>((AA5*AB5)+(AA6*AB6)+(AA7*AB7)+(AA8*AB8))/AB4</f>
        <v>65115.420765027324</v>
      </c>
      <c r="AB4" s="406">
        <f>SUM(AB5:AB8)</f>
        <v>1098</v>
      </c>
      <c r="AC4" s="407">
        <f>((AC5*AD5)+(AC6*AD6)+(AC7*AD7)+(AC8*AD8))/AD4</f>
        <v>60818.811399832353</v>
      </c>
      <c r="AD4" s="406">
        <f>SUM(AD5:AD8)</f>
        <v>1193</v>
      </c>
      <c r="AE4" s="407">
        <f>((AE5*AF5)+(AE6*AF6)+(AE7*AF7)+(AE8*AF8))/AF4</f>
        <v>59806.099551569503</v>
      </c>
      <c r="AF4" s="406">
        <f>SUM(AF5:AF8)</f>
        <v>1115</v>
      </c>
      <c r="AG4" s="410">
        <f>((AG5*AH5)+(AG6*AH6)+(AG7*AH7)+(AG8*AH8))/AH4</f>
        <v>58968.437321937323</v>
      </c>
      <c r="AH4" s="411">
        <f>SUM(AH5:AH8)</f>
        <v>702</v>
      </c>
      <c r="AI4" s="407">
        <f>((AI5*AJ5)+(AI6*AJ6)+(AI7*AJ7)+(AI8*AJ8))/AJ4</f>
        <v>58990.778864970649</v>
      </c>
      <c r="AJ4" s="411">
        <f>SUM(AJ5:AJ8)</f>
        <v>511</v>
      </c>
      <c r="AK4" s="407">
        <f>((AK5*AL5)+(AK6*AL6)+(AK7*AL7)+(AK8*AL8))/AL4</f>
        <v>63021.18244406196</v>
      </c>
      <c r="AL4" s="411">
        <f>SUM(AL5:AL8)</f>
        <v>581</v>
      </c>
      <c r="AM4" s="409">
        <f>IF(AN4&gt;0,((AM5*AN5)+(AM6*AN6)+(AM7*AN7)+(AM8*AN8))/AN4,)</f>
        <v>0</v>
      </c>
      <c r="AN4" s="406">
        <f>SUM(AN5:AN8)</f>
        <v>0</v>
      </c>
      <c r="AO4" s="407">
        <f>IF(AP4&gt;0,((AO5*AP5)+(AO6*AP6)+(AO7*AP7)+(AO8*AP8))/AP4,)</f>
        <v>58421.452380952382</v>
      </c>
      <c r="AP4" s="406">
        <f>SUM(AP5:AP8)</f>
        <v>126</v>
      </c>
      <c r="AQ4" s="407">
        <f>IF(AR4&gt;0,((AQ5*AR5)+(AQ6*AR6)+(AQ7*AR7)+(AQ8*AR8))/AR4,)</f>
        <v>59108.261904761908</v>
      </c>
      <c r="AR4" s="406">
        <f>SUM(AR5:AR8)</f>
        <v>126</v>
      </c>
      <c r="AS4" s="409">
        <f>((AS5*AT5)+(AS6*AT6)+(AS7*AT7)+(AS8*AT8))/AT4</f>
        <v>52398.2972972973</v>
      </c>
      <c r="AT4" s="406">
        <f>SUM(AT5:AT8)</f>
        <v>74</v>
      </c>
      <c r="AU4" s="407">
        <f>((AU5*AV5)+(AU6*AV6)+(AU7*AV7)+(AU8*AV8))/AV4</f>
        <v>56817.625954198476</v>
      </c>
      <c r="AV4" s="406">
        <f>SUM(AV5:AV8)</f>
        <v>131</v>
      </c>
      <c r="AW4" s="407">
        <f>((AW5*AX5)+(AW6*AX6)+(AW7*AX7)+(AW8*AX8))/AX4</f>
        <v>52297.25</v>
      </c>
      <c r="AX4" s="406">
        <f>SUM(AX5:AX8)</f>
        <v>76</v>
      </c>
      <c r="AY4" s="409">
        <f>((AY5*AZ5)+(AY6*AZ6)+(AY7*AZ7)+(AY8*AZ8))/AZ4</f>
        <v>54344.891402714929</v>
      </c>
      <c r="AZ4" s="406">
        <f>SUM(AZ5:AZ8)</f>
        <v>221</v>
      </c>
      <c r="BA4" s="407">
        <f>((BA5*BB5)+(BA6*BB6)+(BA7*BB7)+(BA8*BB8))/BB4</f>
        <v>54346.915999999997</v>
      </c>
      <c r="BB4" s="406">
        <f>SUM(BB5:BB8)</f>
        <v>250</v>
      </c>
      <c r="BC4" s="407">
        <f>((BC5*BD5)+(BC6*BD6)+(BC7*BD7)+(BC8*BD8))/BD4</f>
        <v>56116.336601307186</v>
      </c>
      <c r="BD4" s="406">
        <f>SUM(BD5:BD8)</f>
        <v>306</v>
      </c>
      <c r="BE4" s="407"/>
      <c r="BF4" s="406"/>
      <c r="BG4" s="407"/>
      <c r="BH4" s="406"/>
      <c r="BI4" s="407"/>
      <c r="BJ4" s="406"/>
    </row>
    <row r="5" spans="1:272">
      <c r="A5" s="398">
        <v>2</v>
      </c>
      <c r="B5" s="398">
        <v>1</v>
      </c>
      <c r="C5" s="412">
        <v>16</v>
      </c>
      <c r="D5" s="413" t="s">
        <v>19</v>
      </c>
      <c r="E5" s="413">
        <v>59124.322475570036</v>
      </c>
      <c r="F5" s="413">
        <v>614</v>
      </c>
      <c r="G5" s="414">
        <v>58272.076051779935</v>
      </c>
      <c r="H5" s="413">
        <v>618</v>
      </c>
      <c r="I5" s="414">
        <v>61214.356037151701</v>
      </c>
      <c r="J5" s="413">
        <v>646</v>
      </c>
      <c r="K5" s="414"/>
      <c r="L5" s="413"/>
      <c r="M5" s="414"/>
      <c r="N5" s="413"/>
      <c r="O5" s="414">
        <v>61552.340206185567</v>
      </c>
      <c r="P5" s="413">
        <v>873</v>
      </c>
      <c r="Q5" s="414"/>
      <c r="R5" s="413"/>
      <c r="S5" s="414">
        <v>72088.582120582127</v>
      </c>
      <c r="T5" s="413">
        <v>481</v>
      </c>
      <c r="U5" s="415"/>
      <c r="V5" s="413"/>
      <c r="W5" s="414">
        <v>73542.738372093023</v>
      </c>
      <c r="X5" s="413">
        <v>172</v>
      </c>
      <c r="Y5" s="414">
        <v>79582.981220657282</v>
      </c>
      <c r="Z5" s="413">
        <v>213</v>
      </c>
      <c r="AA5" s="415">
        <v>60170.732057416266</v>
      </c>
      <c r="AB5" s="413">
        <v>209</v>
      </c>
      <c r="AC5" s="414">
        <v>58014.477366255145</v>
      </c>
      <c r="AD5" s="413">
        <v>243</v>
      </c>
      <c r="AE5" s="414">
        <v>57900.853881278541</v>
      </c>
      <c r="AF5" s="413">
        <v>219</v>
      </c>
      <c r="AG5" s="415">
        <v>56282.305555555555</v>
      </c>
      <c r="AH5" s="413">
        <v>108</v>
      </c>
      <c r="AI5" s="414">
        <v>55475.179487179485</v>
      </c>
      <c r="AJ5" s="413">
        <v>78</v>
      </c>
      <c r="AK5" s="414">
        <v>56717.936170212764</v>
      </c>
      <c r="AL5" s="413">
        <v>94</v>
      </c>
      <c r="AM5" s="415"/>
      <c r="AN5" s="413"/>
      <c r="AO5" s="414">
        <v>0</v>
      </c>
      <c r="AP5" s="413">
        <v>0</v>
      </c>
      <c r="AQ5" s="414">
        <v>0</v>
      </c>
      <c r="AR5" s="413">
        <v>0</v>
      </c>
      <c r="AS5" s="416">
        <v>66543</v>
      </c>
      <c r="AT5" s="417">
        <v>5</v>
      </c>
      <c r="AU5" s="414">
        <v>66524</v>
      </c>
      <c r="AV5" s="417">
        <v>11</v>
      </c>
      <c r="AW5" s="414">
        <v>0</v>
      </c>
      <c r="AX5" s="417">
        <v>0</v>
      </c>
      <c r="AY5" s="416">
        <v>47775</v>
      </c>
      <c r="AZ5" s="417">
        <v>14</v>
      </c>
      <c r="BA5" s="414">
        <v>47882</v>
      </c>
      <c r="BB5" s="417">
        <v>19</v>
      </c>
      <c r="BC5" s="418">
        <v>63010.260869565216</v>
      </c>
      <c r="BD5" s="417">
        <v>23</v>
      </c>
      <c r="BE5" s="419"/>
      <c r="BF5" s="417"/>
      <c r="BG5" s="419"/>
      <c r="BH5" s="417"/>
      <c r="BI5" s="419"/>
      <c r="BJ5" s="417"/>
    </row>
    <row r="6" spans="1:272">
      <c r="A6" s="405">
        <v>3</v>
      </c>
      <c r="B6" s="398">
        <v>2</v>
      </c>
      <c r="C6" s="412">
        <v>23</v>
      </c>
      <c r="D6" s="412" t="s">
        <v>79</v>
      </c>
      <c r="E6" s="412">
        <v>60918.979431929482</v>
      </c>
      <c r="F6" s="412">
        <v>1021</v>
      </c>
      <c r="G6" s="414">
        <v>61075.985153764581</v>
      </c>
      <c r="H6" s="412">
        <v>943</v>
      </c>
      <c r="I6" s="414">
        <v>58941.006499535746</v>
      </c>
      <c r="J6" s="412">
        <v>1077</v>
      </c>
      <c r="K6" s="414"/>
      <c r="L6" s="412"/>
      <c r="M6" s="414"/>
      <c r="N6" s="412"/>
      <c r="O6" s="414">
        <v>61973.304653204563</v>
      </c>
      <c r="P6" s="412">
        <v>1139</v>
      </c>
      <c r="Q6" s="414"/>
      <c r="R6" s="412"/>
      <c r="S6" s="414">
        <v>73336.574047954869</v>
      </c>
      <c r="T6" s="412">
        <v>709</v>
      </c>
      <c r="U6" s="415">
        <v>72658.212389380526</v>
      </c>
      <c r="V6" s="412">
        <v>226</v>
      </c>
      <c r="W6" s="414">
        <v>83984.968944099382</v>
      </c>
      <c r="X6" s="412">
        <v>161</v>
      </c>
      <c r="Y6" s="414">
        <v>80239</v>
      </c>
      <c r="Z6" s="412">
        <v>231</v>
      </c>
      <c r="AA6" s="415">
        <v>70441.572847682124</v>
      </c>
      <c r="AB6" s="412">
        <v>302</v>
      </c>
      <c r="AC6" s="414">
        <v>63281.2</v>
      </c>
      <c r="AD6" s="412">
        <v>325</v>
      </c>
      <c r="AE6" s="414">
        <v>60525.633228840125</v>
      </c>
      <c r="AF6" s="412">
        <v>319</v>
      </c>
      <c r="AG6" s="415">
        <v>58562.047808764939</v>
      </c>
      <c r="AH6" s="413">
        <v>251</v>
      </c>
      <c r="AI6" s="414">
        <v>58403.4702970297</v>
      </c>
      <c r="AJ6" s="413">
        <v>202</v>
      </c>
      <c r="AK6" s="414">
        <v>67018.666666666672</v>
      </c>
      <c r="AL6" s="413">
        <v>159</v>
      </c>
      <c r="AM6" s="415"/>
      <c r="AN6" s="412"/>
      <c r="AO6" s="414">
        <v>62859.666666666664</v>
      </c>
      <c r="AP6" s="412">
        <v>45</v>
      </c>
      <c r="AQ6" s="414">
        <v>64429.772727272728</v>
      </c>
      <c r="AR6" s="412">
        <v>44</v>
      </c>
      <c r="AS6" s="416">
        <v>53642.658536585368</v>
      </c>
      <c r="AT6" s="417">
        <v>41</v>
      </c>
      <c r="AU6" s="414">
        <v>54781.625</v>
      </c>
      <c r="AV6" s="417">
        <v>48</v>
      </c>
      <c r="AW6" s="414">
        <v>55802.348837209305</v>
      </c>
      <c r="AX6" s="417">
        <v>43</v>
      </c>
      <c r="AY6" s="416">
        <v>55642.798319327732</v>
      </c>
      <c r="AZ6" s="417">
        <v>119</v>
      </c>
      <c r="BA6" s="414">
        <v>56256.020408163262</v>
      </c>
      <c r="BB6" s="417">
        <v>98</v>
      </c>
      <c r="BC6" s="418">
        <v>56557.3768115942</v>
      </c>
      <c r="BD6" s="417">
        <v>138</v>
      </c>
      <c r="BE6" s="419"/>
      <c r="BF6" s="417"/>
      <c r="BG6" s="419"/>
      <c r="BH6" s="417"/>
      <c r="BI6" s="419"/>
      <c r="BJ6" s="417"/>
    </row>
    <row r="7" spans="1:272">
      <c r="A7" s="398">
        <v>4</v>
      </c>
      <c r="B7" s="398">
        <v>3</v>
      </c>
      <c r="C7" s="412">
        <v>38</v>
      </c>
      <c r="D7" s="412" t="s">
        <v>22</v>
      </c>
      <c r="E7" s="412">
        <v>66384.864035087725</v>
      </c>
      <c r="F7" s="412">
        <v>228</v>
      </c>
      <c r="G7" s="414">
        <v>65287.619246861927</v>
      </c>
      <c r="H7" s="412">
        <v>239</v>
      </c>
      <c r="I7" s="414">
        <v>65507.828685258966</v>
      </c>
      <c r="J7" s="412">
        <v>251</v>
      </c>
      <c r="K7" s="414"/>
      <c r="L7" s="412"/>
      <c r="M7" s="414"/>
      <c r="N7" s="412"/>
      <c r="O7" s="414">
        <v>71771.0651465798</v>
      </c>
      <c r="P7" s="412">
        <v>307</v>
      </c>
      <c r="Q7" s="414"/>
      <c r="R7" s="412"/>
      <c r="S7" s="414">
        <v>77757.395454545462</v>
      </c>
      <c r="T7" s="412">
        <v>220</v>
      </c>
      <c r="U7" s="415"/>
      <c r="V7" s="412"/>
      <c r="W7" s="414">
        <v>75285.863636363632</v>
      </c>
      <c r="X7" s="412">
        <v>88</v>
      </c>
      <c r="Y7" s="414">
        <v>87460</v>
      </c>
      <c r="Z7" s="412">
        <v>68</v>
      </c>
      <c r="AA7" s="415">
        <v>70403.428571428565</v>
      </c>
      <c r="AB7" s="412">
        <v>70</v>
      </c>
      <c r="AC7" s="414">
        <v>69423.529411764699</v>
      </c>
      <c r="AD7" s="412">
        <v>68</v>
      </c>
      <c r="AE7" s="414">
        <v>69848.4375</v>
      </c>
      <c r="AF7" s="412">
        <v>64</v>
      </c>
      <c r="AG7" s="415">
        <v>62022.880952380954</v>
      </c>
      <c r="AH7" s="413">
        <v>42</v>
      </c>
      <c r="AI7" s="414">
        <v>56074.476190476191</v>
      </c>
      <c r="AJ7" s="413">
        <v>21</v>
      </c>
      <c r="AK7" s="414">
        <v>65183.045454545456</v>
      </c>
      <c r="AL7" s="413">
        <v>44</v>
      </c>
      <c r="AM7" s="415"/>
      <c r="AN7" s="412"/>
      <c r="AO7" s="414">
        <v>0</v>
      </c>
      <c r="AP7" s="412">
        <v>0</v>
      </c>
      <c r="AQ7" s="414">
        <v>0</v>
      </c>
      <c r="AR7" s="412">
        <v>0</v>
      </c>
      <c r="AS7" s="416"/>
      <c r="AT7" s="417"/>
      <c r="AU7" s="414">
        <v>0</v>
      </c>
      <c r="AV7" s="417">
        <v>0</v>
      </c>
      <c r="AW7" s="414">
        <v>0</v>
      </c>
      <c r="AX7" s="417">
        <v>0</v>
      </c>
      <c r="AY7" s="416"/>
      <c r="AZ7" s="417"/>
      <c r="BA7" s="414">
        <v>0</v>
      </c>
      <c r="BB7" s="417">
        <v>0</v>
      </c>
      <c r="BC7" s="418">
        <v>0</v>
      </c>
      <c r="BD7" s="417">
        <v>0</v>
      </c>
      <c r="BE7" s="419"/>
      <c r="BF7" s="417"/>
      <c r="BG7" s="419"/>
      <c r="BH7" s="417"/>
      <c r="BI7" s="419"/>
      <c r="BJ7" s="417"/>
    </row>
    <row r="8" spans="1:272">
      <c r="A8" s="405">
        <v>5</v>
      </c>
      <c r="B8" s="398">
        <v>4</v>
      </c>
      <c r="C8" s="412">
        <v>50</v>
      </c>
      <c r="D8" s="412" t="s">
        <v>24</v>
      </c>
      <c r="E8" s="412">
        <v>60288.360902255641</v>
      </c>
      <c r="F8" s="412">
        <v>1463</v>
      </c>
      <c r="G8" s="414">
        <v>59513.738095238092</v>
      </c>
      <c r="H8" s="412">
        <v>1344</v>
      </c>
      <c r="I8" s="414">
        <v>60072.792921686749</v>
      </c>
      <c r="J8" s="412">
        <v>1328</v>
      </c>
      <c r="K8" s="414"/>
      <c r="L8" s="412"/>
      <c r="M8" s="414"/>
      <c r="N8" s="412"/>
      <c r="O8" s="414">
        <v>64080.478371501275</v>
      </c>
      <c r="P8" s="412">
        <v>1572</v>
      </c>
      <c r="Q8" s="414"/>
      <c r="R8" s="412"/>
      <c r="S8" s="414">
        <v>68279.064914992268</v>
      </c>
      <c r="T8" s="412">
        <v>1294</v>
      </c>
      <c r="U8" s="415">
        <v>70102.074585635361</v>
      </c>
      <c r="V8" s="412">
        <v>362</v>
      </c>
      <c r="W8" s="414">
        <v>72150.3125</v>
      </c>
      <c r="X8" s="412">
        <v>304</v>
      </c>
      <c r="Y8" s="414">
        <v>72539.611111111109</v>
      </c>
      <c r="Z8" s="412">
        <v>288</v>
      </c>
      <c r="AA8" s="415">
        <v>63287.145067698257</v>
      </c>
      <c r="AB8" s="412">
        <v>517</v>
      </c>
      <c r="AC8" s="414">
        <v>59554.998204667863</v>
      </c>
      <c r="AD8" s="412">
        <v>557</v>
      </c>
      <c r="AE8" s="414">
        <v>58919.175438596489</v>
      </c>
      <c r="AF8" s="412">
        <v>513</v>
      </c>
      <c r="AG8" s="415">
        <v>59844.913621262458</v>
      </c>
      <c r="AH8" s="413">
        <v>301</v>
      </c>
      <c r="AI8" s="414">
        <v>61153.138095238093</v>
      </c>
      <c r="AJ8" s="413">
        <v>210</v>
      </c>
      <c r="AK8" s="414">
        <v>62534.50352112676</v>
      </c>
      <c r="AL8" s="413">
        <v>284</v>
      </c>
      <c r="AM8" s="415"/>
      <c r="AN8" s="412"/>
      <c r="AO8" s="414">
        <v>55955.777777777781</v>
      </c>
      <c r="AP8" s="412">
        <v>81</v>
      </c>
      <c r="AQ8" s="414">
        <v>56252.817073170729</v>
      </c>
      <c r="AR8" s="412">
        <v>82</v>
      </c>
      <c r="AS8" s="416">
        <v>48050.357142857145</v>
      </c>
      <c r="AT8" s="417">
        <v>28</v>
      </c>
      <c r="AU8" s="414">
        <v>56692.041666666664</v>
      </c>
      <c r="AV8" s="417">
        <v>72</v>
      </c>
      <c r="AW8" s="414">
        <v>47730</v>
      </c>
      <c r="AX8" s="417">
        <v>33</v>
      </c>
      <c r="AY8" s="416">
        <v>53634.977272727272</v>
      </c>
      <c r="AZ8" s="417">
        <v>88</v>
      </c>
      <c r="BA8" s="414">
        <v>53863.766917293236</v>
      </c>
      <c r="BB8" s="417">
        <v>133</v>
      </c>
      <c r="BC8" s="418">
        <v>54603.068965517239</v>
      </c>
      <c r="BD8" s="417">
        <v>145</v>
      </c>
      <c r="BE8" s="419"/>
      <c r="BF8" s="417"/>
      <c r="BG8" s="419"/>
      <c r="BH8" s="417"/>
      <c r="BI8" s="419"/>
      <c r="BJ8" s="417"/>
    </row>
    <row r="9" spans="1:272">
      <c r="A9" s="398">
        <v>6</v>
      </c>
      <c r="C9" s="412"/>
      <c r="D9" s="412"/>
      <c r="E9" s="412"/>
      <c r="F9" s="412"/>
      <c r="G9" s="414"/>
      <c r="H9" s="412"/>
      <c r="I9" s="414"/>
      <c r="J9" s="412"/>
      <c r="K9" s="414"/>
      <c r="L9" s="412"/>
      <c r="M9" s="414"/>
      <c r="N9" s="412"/>
      <c r="O9" s="414"/>
      <c r="P9" s="412"/>
      <c r="Q9" s="414"/>
      <c r="R9" s="412"/>
      <c r="S9" s="414"/>
      <c r="T9" s="412"/>
      <c r="U9" s="415"/>
      <c r="V9" s="412"/>
      <c r="W9" s="414"/>
      <c r="X9" s="412"/>
      <c r="Y9" s="414"/>
      <c r="Z9" s="412"/>
      <c r="AA9" s="415"/>
      <c r="AB9" s="412"/>
      <c r="AC9" s="414"/>
      <c r="AD9" s="412"/>
      <c r="AE9" s="414"/>
      <c r="AF9" s="412"/>
      <c r="AG9" s="415"/>
      <c r="AH9" s="413"/>
      <c r="AI9" s="414"/>
      <c r="AJ9" s="413"/>
      <c r="AK9" s="414"/>
      <c r="AL9" s="413"/>
      <c r="AM9" s="415"/>
      <c r="AN9" s="412"/>
      <c r="AO9" s="414"/>
      <c r="AP9" s="412"/>
      <c r="AQ9" s="414"/>
      <c r="AR9" s="412"/>
      <c r="AS9" s="415"/>
      <c r="AT9" s="413"/>
      <c r="AU9" s="414"/>
      <c r="AV9" s="413"/>
      <c r="AW9" s="414"/>
      <c r="AX9" s="413"/>
      <c r="AY9" s="415"/>
      <c r="AZ9" s="413"/>
      <c r="BA9" s="414"/>
      <c r="BB9" s="413"/>
      <c r="BC9" s="414"/>
      <c r="BD9" s="413"/>
      <c r="BE9" s="420"/>
      <c r="BF9" s="413"/>
      <c r="BG9" s="420"/>
      <c r="BH9" s="413"/>
      <c r="BI9" s="420"/>
      <c r="BJ9" s="413"/>
    </row>
    <row r="10" spans="1:272" s="405" customFormat="1">
      <c r="A10" s="405">
        <v>7</v>
      </c>
      <c r="C10" s="406"/>
      <c r="D10" s="406" t="s">
        <v>26</v>
      </c>
      <c r="E10" s="421">
        <f>((E11*F11)+(E12*F12)+(E13*F13)+(E14*F14)+(E15*F15)+(E16*F16)+(E17*F17))/F10</f>
        <v>59770.43796884016</v>
      </c>
      <c r="F10" s="406">
        <f>SUM(F11:F17)</f>
        <v>3466</v>
      </c>
      <c r="G10" s="421">
        <f>((G11*H11)+(G12*H12)+(G13*H13)+(G14*H14)+(G15*H15)+(G16*H16)+(G17*H17))/H10</f>
        <v>67134.155654761911</v>
      </c>
      <c r="H10" s="406">
        <f>SUM(H11:H17)</f>
        <v>3360</v>
      </c>
      <c r="I10" s="421">
        <f>((I11*J11)+(I12*J12)+(I13*J13)+(I14*J14)+(I15*J15)+(I16*J16)+(I17*J17))/J10</f>
        <v>68667.325269600697</v>
      </c>
      <c r="J10" s="406">
        <f>SUM(J11:J17)</f>
        <v>3431</v>
      </c>
      <c r="K10" s="421" t="e">
        <f t="shared" ref="K10" si="8">((K11*L11)+(K12*L12)+(K13*L13)+(K14*L14)+(K15*L15)+(K16*L16)+(K17*L17))/L10</f>
        <v>#DIV/0!</v>
      </c>
      <c r="L10" s="406">
        <f t="shared" ref="L10" si="9">SUM(L11:L17)</f>
        <v>0</v>
      </c>
      <c r="M10" s="421" t="e">
        <f t="shared" ref="M10" si="10">((M11*N11)+(M12*N12)+(M13*N13)+(M14*N14)+(M15*N15)+(M16*N16)+(M17*N17))/N10</f>
        <v>#DIV/0!</v>
      </c>
      <c r="N10" s="406">
        <f t="shared" ref="N10" si="11">SUM(N11:N17)</f>
        <v>0</v>
      </c>
      <c r="O10" s="421">
        <f t="shared" ref="O10" si="12">((O11*P11)+(O12*P12)+(O13*P13)+(O14*P14)+(O15*P15)+(O16*P16)+(O17*P17))/P10</f>
        <v>73144.826752618857</v>
      </c>
      <c r="P10" s="406">
        <f t="shared" ref="P10:T10" si="13">SUM(P11:P17)</f>
        <v>3723</v>
      </c>
      <c r="Q10" s="422" t="e">
        <f t="shared" ref="Q10" si="14">((Q11*R11)+(Q12*R12)+(Q13*R13)+(Q14*R14)+(Q15*R15)+(Q16*R16)+(Q17*R17))/R10</f>
        <v>#DIV/0!</v>
      </c>
      <c r="R10" s="406">
        <f t="shared" si="13"/>
        <v>0</v>
      </c>
      <c r="S10" s="422">
        <f t="shared" ref="S10" si="15">((S11*T11)+(S12*T12)+(S13*T13)+(S14*T14)+(S15*T15)+(S16*T16)+(S17*T17))/T10</f>
        <v>79177.212555768012</v>
      </c>
      <c r="T10" s="406">
        <f t="shared" si="13"/>
        <v>3138</v>
      </c>
      <c r="U10" s="423">
        <f>((U11*V11)+(U12*V12)+(U13*V13)+(U14*V14)+(U15*V15)+(U16*V16)+(U17*V17))/V10</f>
        <v>78264.203703703708</v>
      </c>
      <c r="V10" s="406">
        <f>SUM(V11:V17)</f>
        <v>216</v>
      </c>
      <c r="W10" s="421">
        <f>((W11*X11)+(W12*X12)+(W13*X13)+(W14*X14)+(W15*X15)+(W16*X16)+(W17*X17))/X10</f>
        <v>79661.253311258275</v>
      </c>
      <c r="X10" s="406">
        <f>SUM(X11:X17)</f>
        <v>604</v>
      </c>
      <c r="Y10" s="421">
        <f>((Y11*Z11)+(Y12*Z12)+(Y13*Z13)+(Y14*Z14)+(Y15*Z15)+(Y16*Z16)+(Y17*Z17))/Z10</f>
        <v>86322.387387387382</v>
      </c>
      <c r="Z10" s="406">
        <f>SUM(Z11:Z17)</f>
        <v>999</v>
      </c>
      <c r="AA10" s="423">
        <f>((AA11*AB11)+(AA12*AB12)+(AA13*AB13)+(AA14*AB14)+(AA15*AB15)+(AA16*AB16)+(AA17*AB17))/AB10</f>
        <v>62329.867311072056</v>
      </c>
      <c r="AB10" s="406">
        <f>SUM(AB11:AB17)</f>
        <v>1138</v>
      </c>
      <c r="AC10" s="421">
        <f>((AC11*AD11)+(AC12*AD12)+(AC13*AD13)+(AC14*AD14)+(AC15*AD15)+(AC16*AD16)+(AC17*AD17))/AD10</f>
        <v>69863.288585208997</v>
      </c>
      <c r="AD10" s="406">
        <f>SUM(AD11:AD17)</f>
        <v>1244</v>
      </c>
      <c r="AE10" s="421">
        <f>((AE11*AF11)+(AE12*AF12)+(AE13*AF13)+(AE14*AF14)+(AE15*AF15)+(AE16*AF16)+(AE17*AF17))/AF10</f>
        <v>69837.30018587361</v>
      </c>
      <c r="AF10" s="406">
        <f>SUM(AF11:AF17)</f>
        <v>1076</v>
      </c>
      <c r="AG10" s="423">
        <f>((AG11*AH11)+(AG12*AH12)+(AG13*AH13)+(AG14*AH14)+(AG15*AH15)+(AG16*AH16)+(AG17*AH17))/AH10</f>
        <v>56806.005865102641</v>
      </c>
      <c r="AH10" s="406">
        <f>SUM(AH11:AH17)</f>
        <v>682</v>
      </c>
      <c r="AI10" s="421">
        <f>((AI11*AJ11)+(AI12*AJ12)+(AI13*AJ13)+(AI14*AJ14)+(AI15*AJ15)+(AI16*AJ16)+(AI17*AJ17))/AJ10</f>
        <v>66123.239336492887</v>
      </c>
      <c r="AJ10" s="406">
        <f>SUM(AJ11:AJ17)</f>
        <v>422</v>
      </c>
      <c r="AK10" s="421">
        <f>((AK11*AL11)+(AK12*AL12)+(AK13*AL13)+(AK14*AL14)+(AK15*AL15)+(AK16*AL16)+(AK17*AL17))/AL10</f>
        <v>67494.715328467151</v>
      </c>
      <c r="AL10" s="406">
        <f>SUM(AL11:AL17)</f>
        <v>548</v>
      </c>
      <c r="AM10" s="423">
        <f>IF(AN10&gt;0,((AM11*AN11)+(AM12*AN12)+(AM13*AN13)+(AM14*AN14)+(AM15*AN15)+(AM16*AN16)+(AM17*AN17))/AN10,)</f>
        <v>0</v>
      </c>
      <c r="AN10" s="406">
        <f>SUM(AN11:AN17)</f>
        <v>0</v>
      </c>
      <c r="AO10" s="421">
        <f>IF(AP10&gt;0,((AO11*AP11)+(AO12*AP12)+(AO13*AP13)+(AO14*AP14)+(AO15*AP15)+(AO16*AP16)+(AO17*AP17))/AP10,)</f>
        <v>60687.612500000003</v>
      </c>
      <c r="AP10" s="406">
        <f>SUM(AP11:AP17)</f>
        <v>80</v>
      </c>
      <c r="AQ10" s="421">
        <f>IF(AR10&gt;0,((AQ11*AR11)+(AQ12*AR12)+(AQ13*AR13)+(AQ14*AR14)+(AQ15*AR15)+(AQ16*AR16)+(AQ17*AR17))/AR10,)</f>
        <v>59864.41333333333</v>
      </c>
      <c r="AR10" s="406">
        <f>SUM(AR11:AR17)</f>
        <v>75</v>
      </c>
      <c r="AS10" s="423">
        <f>((AS11*AT11)+(AS12*AT12)+(AS13*AT13)+(AS14*AT14)+(AS15*AT15)+(AS16*AT16)+(AS17*AT17))/AT10</f>
        <v>61715.238095238092</v>
      </c>
      <c r="AT10" s="406">
        <f>SUM(AT11:AT17)</f>
        <v>21</v>
      </c>
      <c r="AU10" s="421">
        <f>((AU11*AV11)+(AU12*AV12)+(AU13*AV13)+(AU14*AV14)+(AU15*AV15)+(AU16*AV16)+(AU17*AV17))/AV10</f>
        <v>60959.454545454544</v>
      </c>
      <c r="AV10" s="406">
        <f>SUM(AV11:AV17)</f>
        <v>77</v>
      </c>
      <c r="AW10" s="421">
        <f>((AW11*AX11)+(AW12*AX12)+(AW13*AX13)+(AW14*AX14)+(AW15*AX15)+(AW16*AX16)+(AW17*AX17))/AX10</f>
        <v>49109.151515151512</v>
      </c>
      <c r="AX10" s="406">
        <f>SUM(AX11:AX17)</f>
        <v>33</v>
      </c>
      <c r="AY10" s="423">
        <f>((AY11*AZ11)+(AY12*AZ12)+(AY13*AZ13)+(AY14*AZ14)+(AY15*AZ15)+(AY16*AZ16)+(AY17*AZ17))/AZ10</f>
        <v>51714.815950920245</v>
      </c>
      <c r="AZ10" s="406">
        <f>SUM(AZ11:AZ17)</f>
        <v>163</v>
      </c>
      <c r="BA10" s="421">
        <f>((BA11*BB11)+(BA12*BB12)+(BA13*BB13)+(BA14*BB14)+(BA15*BB15)+(BA16*BB16)+(BA17*BB17))/BB10</f>
        <v>59187.810526315792</v>
      </c>
      <c r="BB10" s="406">
        <f>SUM(BB11:BB17)</f>
        <v>190</v>
      </c>
      <c r="BC10" s="421">
        <f>((BC11*BD11)+(BC12*BD12)+(BC13*BD13)+(BC14*BD14)+(BC15*BD15)+(BC16*BD16)+(BC17*BD17))/BD10</f>
        <v>60893.574468085106</v>
      </c>
      <c r="BD10" s="406">
        <f>SUM(BD11:BD17)</f>
        <v>188</v>
      </c>
      <c r="BE10" s="421"/>
      <c r="BF10" s="406"/>
      <c r="BG10" s="421"/>
      <c r="BH10" s="406"/>
      <c r="BI10" s="421"/>
      <c r="BJ10" s="406"/>
      <c r="BK10" s="398"/>
      <c r="BL10" s="398"/>
      <c r="BM10" s="398"/>
      <c r="BN10" s="398"/>
      <c r="BO10" s="398"/>
      <c r="BP10" s="398"/>
      <c r="BQ10" s="398"/>
      <c r="BR10" s="398"/>
      <c r="BS10" s="398"/>
      <c r="BT10" s="398"/>
      <c r="BU10" s="398"/>
      <c r="BV10" s="398"/>
      <c r="BW10" s="398"/>
      <c r="BX10" s="398"/>
      <c r="BY10" s="398"/>
      <c r="BZ10" s="398"/>
      <c r="CA10" s="398"/>
      <c r="CB10" s="398"/>
      <c r="CC10" s="398"/>
      <c r="CD10" s="398"/>
      <c r="CE10" s="398"/>
      <c r="CF10" s="398"/>
      <c r="CG10" s="398"/>
      <c r="CH10" s="398"/>
      <c r="CI10" s="398"/>
      <c r="CJ10" s="398"/>
      <c r="CK10" s="398"/>
      <c r="CL10" s="398"/>
      <c r="CM10" s="398"/>
      <c r="CN10" s="398"/>
      <c r="CO10" s="398"/>
      <c r="CP10" s="398"/>
      <c r="CQ10" s="398"/>
      <c r="CR10" s="398"/>
      <c r="CS10" s="398"/>
      <c r="CT10" s="398"/>
      <c r="CU10" s="398"/>
      <c r="CV10" s="398"/>
      <c r="CW10" s="398"/>
      <c r="CX10" s="398"/>
      <c r="CY10" s="398"/>
      <c r="CZ10" s="398"/>
      <c r="DA10" s="398"/>
      <c r="DB10" s="398"/>
      <c r="DC10" s="398"/>
      <c r="DD10" s="398"/>
      <c r="DE10" s="398"/>
      <c r="DF10" s="398"/>
      <c r="DG10" s="398"/>
      <c r="DH10" s="398"/>
      <c r="DI10" s="398"/>
      <c r="DJ10" s="398"/>
      <c r="DK10" s="398"/>
      <c r="DL10" s="398"/>
      <c r="DM10" s="398"/>
      <c r="DN10" s="398"/>
      <c r="DO10" s="398"/>
      <c r="DP10" s="398"/>
      <c r="DQ10" s="398"/>
      <c r="DR10" s="398"/>
      <c r="DS10" s="398"/>
      <c r="DT10" s="398"/>
      <c r="DU10" s="398"/>
      <c r="DV10" s="398"/>
      <c r="DW10" s="398"/>
      <c r="DX10" s="398"/>
      <c r="DY10" s="398"/>
      <c r="DZ10" s="398"/>
      <c r="EA10" s="398"/>
      <c r="EB10" s="398"/>
      <c r="EC10" s="398"/>
      <c r="ED10" s="398"/>
      <c r="EE10" s="398"/>
      <c r="EF10" s="398"/>
      <c r="EG10" s="398"/>
      <c r="EH10" s="398"/>
      <c r="EI10" s="398"/>
      <c r="EJ10" s="398"/>
      <c r="EK10" s="398"/>
      <c r="EL10" s="398"/>
      <c r="EM10" s="398"/>
      <c r="EN10" s="398"/>
      <c r="EO10" s="398"/>
      <c r="EP10" s="398"/>
      <c r="EQ10" s="398"/>
      <c r="ER10" s="398"/>
      <c r="ES10" s="398"/>
      <c r="ET10" s="398"/>
      <c r="EU10" s="398"/>
      <c r="EV10" s="398"/>
      <c r="EW10" s="398"/>
      <c r="EX10" s="398"/>
      <c r="EY10" s="398"/>
      <c r="EZ10" s="398"/>
      <c r="FA10" s="398"/>
      <c r="FB10" s="398"/>
      <c r="FC10" s="398"/>
      <c r="FD10" s="398"/>
      <c r="FE10" s="398"/>
      <c r="FF10" s="398"/>
      <c r="FG10" s="398"/>
      <c r="FH10" s="398"/>
      <c r="FI10" s="398"/>
      <c r="FJ10" s="398"/>
      <c r="FK10" s="398"/>
      <c r="FL10" s="398"/>
      <c r="FM10" s="398"/>
      <c r="FN10" s="398"/>
      <c r="FO10" s="398"/>
      <c r="FP10" s="398"/>
      <c r="FQ10" s="398"/>
      <c r="FR10" s="398"/>
      <c r="FS10" s="398"/>
      <c r="FT10" s="398"/>
      <c r="FU10" s="398"/>
      <c r="FV10" s="398"/>
      <c r="FW10" s="398"/>
      <c r="FX10" s="398"/>
      <c r="FY10" s="398"/>
      <c r="FZ10" s="398"/>
      <c r="GA10" s="398"/>
      <c r="GB10" s="398"/>
      <c r="GC10" s="398"/>
      <c r="GD10" s="398"/>
      <c r="GE10" s="398"/>
      <c r="GF10" s="398"/>
      <c r="GG10" s="398"/>
      <c r="GH10" s="398"/>
      <c r="GI10" s="398"/>
      <c r="GJ10" s="398"/>
      <c r="GK10" s="398"/>
      <c r="GL10" s="398"/>
      <c r="GM10" s="398"/>
      <c r="GN10" s="398"/>
      <c r="GO10" s="398"/>
      <c r="GP10" s="398"/>
      <c r="GQ10" s="398"/>
      <c r="GR10" s="398"/>
      <c r="GS10" s="398"/>
      <c r="GT10" s="398"/>
      <c r="GU10" s="398"/>
      <c r="GV10" s="398"/>
      <c r="GW10" s="398"/>
      <c r="GX10" s="398"/>
      <c r="GY10" s="398"/>
      <c r="GZ10" s="398"/>
      <c r="HA10" s="398"/>
      <c r="HB10" s="398"/>
      <c r="HC10" s="398"/>
      <c r="HD10" s="398"/>
      <c r="HE10" s="398"/>
      <c r="HF10" s="398"/>
      <c r="HG10" s="398"/>
      <c r="HH10" s="398"/>
      <c r="HI10" s="398"/>
      <c r="HJ10" s="398"/>
      <c r="HK10" s="398"/>
      <c r="HL10" s="398"/>
      <c r="HM10" s="398"/>
      <c r="HN10" s="398"/>
      <c r="HO10" s="398"/>
      <c r="HP10" s="398"/>
      <c r="HQ10" s="398"/>
      <c r="HR10" s="398"/>
      <c r="HS10" s="398"/>
      <c r="HT10" s="398"/>
      <c r="HU10" s="398"/>
      <c r="HV10" s="398"/>
      <c r="HW10" s="398"/>
      <c r="HX10" s="398"/>
      <c r="HY10" s="398"/>
      <c r="HZ10" s="398"/>
      <c r="IA10" s="398"/>
      <c r="IB10" s="398"/>
      <c r="IC10" s="398"/>
      <c r="ID10" s="398"/>
      <c r="IE10" s="398"/>
      <c r="IF10" s="398"/>
      <c r="IG10" s="398"/>
      <c r="IH10" s="398"/>
      <c r="II10" s="398"/>
      <c r="IJ10" s="398"/>
      <c r="IK10" s="398"/>
      <c r="IL10" s="398"/>
      <c r="IM10" s="398"/>
      <c r="IN10" s="398"/>
      <c r="IO10" s="398"/>
      <c r="IP10" s="398"/>
      <c r="IQ10" s="398"/>
      <c r="IR10" s="398"/>
      <c r="IS10" s="398"/>
      <c r="IT10" s="398"/>
      <c r="IU10" s="398"/>
      <c r="IV10" s="398"/>
      <c r="IW10" s="398"/>
      <c r="IX10" s="398"/>
      <c r="IY10" s="398"/>
      <c r="IZ10" s="398"/>
      <c r="JA10" s="398"/>
      <c r="JB10" s="398"/>
      <c r="JC10" s="398"/>
      <c r="JD10" s="398"/>
      <c r="JE10" s="398"/>
      <c r="JF10" s="398"/>
      <c r="JG10" s="398"/>
      <c r="JH10" s="398"/>
      <c r="JI10" s="398"/>
      <c r="JJ10" s="398"/>
      <c r="JK10" s="398"/>
      <c r="JL10" s="398"/>
    </row>
    <row r="11" spans="1:272">
      <c r="A11" s="398">
        <v>8</v>
      </c>
      <c r="B11" s="398">
        <v>5</v>
      </c>
      <c r="C11" s="412">
        <v>5</v>
      </c>
      <c r="D11" s="413" t="s">
        <v>28</v>
      </c>
      <c r="E11" s="413">
        <v>72477.135245901634</v>
      </c>
      <c r="F11" s="413">
        <v>244</v>
      </c>
      <c r="G11" s="414">
        <v>69963.441767068274</v>
      </c>
      <c r="H11" s="413">
        <v>249</v>
      </c>
      <c r="I11" s="414">
        <v>70505.269102990031</v>
      </c>
      <c r="J11" s="413">
        <v>301</v>
      </c>
      <c r="K11" s="414"/>
      <c r="L11" s="413"/>
      <c r="M11" s="414"/>
      <c r="N11" s="413"/>
      <c r="O11" s="414">
        <v>72831.383480825956</v>
      </c>
      <c r="P11" s="413">
        <v>339</v>
      </c>
      <c r="Q11" s="414"/>
      <c r="R11" s="413"/>
      <c r="S11" s="414">
        <v>82043.53211009175</v>
      </c>
      <c r="T11" s="413">
        <v>218</v>
      </c>
      <c r="U11" s="415"/>
      <c r="V11" s="413"/>
      <c r="W11" s="414">
        <v>74839</v>
      </c>
      <c r="X11" s="413">
        <v>60</v>
      </c>
      <c r="Y11" s="414">
        <v>80329.0790960452</v>
      </c>
      <c r="Z11" s="413">
        <v>177</v>
      </c>
      <c r="AA11" s="415">
        <v>74686.757142857139</v>
      </c>
      <c r="AB11" s="413">
        <v>70</v>
      </c>
      <c r="AC11" s="414">
        <v>72930.433333333334</v>
      </c>
      <c r="AD11" s="413">
        <v>60</v>
      </c>
      <c r="AE11" s="414">
        <v>72693.61538461539</v>
      </c>
      <c r="AF11" s="413">
        <v>65</v>
      </c>
      <c r="AG11" s="415">
        <v>58239</v>
      </c>
      <c r="AH11" s="413">
        <v>11</v>
      </c>
      <c r="AI11" s="414">
        <v>0</v>
      </c>
      <c r="AJ11" s="413">
        <v>0</v>
      </c>
      <c r="AK11" s="414">
        <v>61016</v>
      </c>
      <c r="AL11" s="413">
        <v>12</v>
      </c>
      <c r="AM11" s="415"/>
      <c r="AN11" s="413"/>
      <c r="AO11" s="414">
        <v>0</v>
      </c>
      <c r="AP11" s="413">
        <v>0</v>
      </c>
      <c r="AQ11" s="414">
        <v>0</v>
      </c>
      <c r="AR11" s="413">
        <v>0</v>
      </c>
      <c r="AS11" s="416"/>
      <c r="AT11" s="417"/>
      <c r="AU11" s="414">
        <v>0</v>
      </c>
      <c r="AV11" s="417">
        <v>0</v>
      </c>
      <c r="AW11" s="414">
        <v>0</v>
      </c>
      <c r="AX11" s="417">
        <v>0</v>
      </c>
      <c r="AY11" s="416"/>
      <c r="AZ11" s="417"/>
      <c r="BA11" s="414">
        <v>0</v>
      </c>
      <c r="BB11" s="417">
        <v>0</v>
      </c>
      <c r="BC11" s="418">
        <v>0</v>
      </c>
      <c r="BD11" s="417">
        <v>0</v>
      </c>
      <c r="BE11" s="419"/>
      <c r="BF11" s="417"/>
      <c r="BG11" s="419"/>
      <c r="BH11" s="417"/>
      <c r="BI11" s="419"/>
      <c r="BJ11" s="417"/>
    </row>
    <row r="12" spans="1:272">
      <c r="A12" s="405">
        <v>9</v>
      </c>
      <c r="B12" s="398">
        <v>6</v>
      </c>
      <c r="C12" s="412">
        <v>19</v>
      </c>
      <c r="D12" s="412" t="s">
        <v>30</v>
      </c>
      <c r="E12" s="412">
        <v>69813.608996539799</v>
      </c>
      <c r="F12" s="412">
        <v>289</v>
      </c>
      <c r="G12" s="414">
        <v>67202.568093385213</v>
      </c>
      <c r="H12" s="412">
        <v>257</v>
      </c>
      <c r="I12" s="414">
        <v>69252.988142292495</v>
      </c>
      <c r="J12" s="412">
        <v>253</v>
      </c>
      <c r="K12" s="414"/>
      <c r="L12" s="412"/>
      <c r="M12" s="414"/>
      <c r="N12" s="412"/>
      <c r="O12" s="414">
        <v>70683.387755102041</v>
      </c>
      <c r="P12" s="412">
        <v>196</v>
      </c>
      <c r="Q12" s="414"/>
      <c r="R12" s="412"/>
      <c r="S12" s="414">
        <v>77027.158620689661</v>
      </c>
      <c r="T12" s="412">
        <v>145</v>
      </c>
      <c r="U12" s="415">
        <v>80740.335526315786</v>
      </c>
      <c r="V12" s="412">
        <v>152</v>
      </c>
      <c r="W12" s="414">
        <v>0</v>
      </c>
      <c r="X12" s="412">
        <v>0</v>
      </c>
      <c r="Y12" s="414">
        <v>81846.48936170213</v>
      </c>
      <c r="Z12" s="412">
        <v>141</v>
      </c>
      <c r="AA12" s="415">
        <v>58542.276595744683</v>
      </c>
      <c r="AB12" s="412">
        <v>47</v>
      </c>
      <c r="AC12" s="414">
        <v>65783.336734693876</v>
      </c>
      <c r="AD12" s="412">
        <v>98</v>
      </c>
      <c r="AE12" s="414">
        <v>59608.75675675676</v>
      </c>
      <c r="AF12" s="412">
        <v>37</v>
      </c>
      <c r="AG12" s="415">
        <v>0</v>
      </c>
      <c r="AH12" s="413">
        <v>0</v>
      </c>
      <c r="AI12" s="414">
        <v>0</v>
      </c>
      <c r="AJ12" s="413">
        <v>0</v>
      </c>
      <c r="AK12" s="414">
        <v>0</v>
      </c>
      <c r="AL12" s="413">
        <v>0</v>
      </c>
      <c r="AM12" s="415"/>
      <c r="AN12" s="412"/>
      <c r="AO12" s="414">
        <v>0</v>
      </c>
      <c r="AP12" s="412">
        <v>0</v>
      </c>
      <c r="AQ12" s="414">
        <v>0</v>
      </c>
      <c r="AR12" s="412">
        <v>0</v>
      </c>
      <c r="AS12" s="416"/>
      <c r="AT12" s="417"/>
      <c r="AU12" s="414">
        <v>0</v>
      </c>
      <c r="AV12" s="417">
        <v>0</v>
      </c>
      <c r="AW12" s="414">
        <v>0</v>
      </c>
      <c r="AX12" s="417">
        <v>0</v>
      </c>
      <c r="AY12" s="416"/>
      <c r="AZ12" s="417"/>
      <c r="BA12" s="414">
        <v>0</v>
      </c>
      <c r="BB12" s="417">
        <v>0</v>
      </c>
      <c r="BC12" s="418">
        <v>0</v>
      </c>
      <c r="BD12" s="417">
        <v>0</v>
      </c>
      <c r="BE12" s="419"/>
      <c r="BF12" s="417"/>
      <c r="BG12" s="419"/>
      <c r="BH12" s="417"/>
      <c r="BI12" s="419"/>
      <c r="BJ12" s="417"/>
      <c r="BK12" s="405"/>
      <c r="BL12" s="405"/>
      <c r="BM12" s="405"/>
      <c r="BN12" s="405"/>
      <c r="BO12" s="405"/>
      <c r="BP12" s="405"/>
      <c r="BQ12" s="405"/>
      <c r="BR12" s="405"/>
      <c r="BS12" s="405"/>
      <c r="BT12" s="405"/>
      <c r="BU12" s="405"/>
      <c r="BV12" s="405"/>
      <c r="BW12" s="405"/>
      <c r="BX12" s="405"/>
      <c r="BY12" s="405"/>
      <c r="BZ12" s="405"/>
      <c r="CA12" s="405"/>
      <c r="CB12" s="405"/>
      <c r="CC12" s="405"/>
      <c r="CD12" s="405"/>
      <c r="CE12" s="405"/>
      <c r="CF12" s="405"/>
      <c r="CG12" s="405"/>
      <c r="CH12" s="405"/>
      <c r="CI12" s="405"/>
      <c r="CJ12" s="405"/>
      <c r="CK12" s="405"/>
      <c r="CL12" s="405"/>
      <c r="CM12" s="405"/>
      <c r="CN12" s="405"/>
      <c r="CO12" s="405"/>
      <c r="CP12" s="405"/>
      <c r="CQ12" s="405"/>
      <c r="CR12" s="405"/>
      <c r="CS12" s="405"/>
      <c r="CT12" s="405"/>
      <c r="CU12" s="405"/>
      <c r="CV12" s="405"/>
      <c r="CW12" s="405"/>
      <c r="CX12" s="405"/>
      <c r="CY12" s="405"/>
      <c r="CZ12" s="405"/>
      <c r="DA12" s="405"/>
      <c r="DB12" s="405"/>
      <c r="DC12" s="405"/>
      <c r="DD12" s="405"/>
      <c r="DE12" s="405"/>
      <c r="DF12" s="405"/>
      <c r="DG12" s="405"/>
      <c r="DH12" s="405"/>
      <c r="DI12" s="405"/>
      <c r="DJ12" s="405"/>
      <c r="DK12" s="405"/>
      <c r="DL12" s="405"/>
      <c r="DM12" s="405"/>
      <c r="DN12" s="405"/>
      <c r="DO12" s="405"/>
      <c r="DP12" s="405"/>
      <c r="DQ12" s="405"/>
      <c r="DR12" s="405"/>
      <c r="DS12" s="405"/>
      <c r="DT12" s="405"/>
      <c r="DU12" s="405"/>
      <c r="DV12" s="405"/>
      <c r="DW12" s="405"/>
      <c r="DX12" s="405"/>
      <c r="DY12" s="405"/>
      <c r="DZ12" s="405"/>
      <c r="EA12" s="405"/>
      <c r="EB12" s="405"/>
      <c r="EC12" s="405"/>
      <c r="ED12" s="405"/>
      <c r="EE12" s="405"/>
      <c r="EF12" s="405"/>
      <c r="EG12" s="405"/>
      <c r="EH12" s="405"/>
      <c r="EI12" s="405"/>
      <c r="EJ12" s="405"/>
      <c r="EK12" s="405"/>
      <c r="EL12" s="405"/>
      <c r="EM12" s="405"/>
      <c r="EN12" s="405"/>
      <c r="EO12" s="405"/>
      <c r="EP12" s="405"/>
      <c r="EQ12" s="405"/>
      <c r="ER12" s="405"/>
      <c r="ES12" s="405"/>
      <c r="ET12" s="405"/>
      <c r="EU12" s="405"/>
      <c r="EV12" s="405"/>
      <c r="EW12" s="405"/>
      <c r="EX12" s="405"/>
      <c r="EY12" s="405"/>
      <c r="EZ12" s="405"/>
      <c r="FA12" s="405"/>
      <c r="FB12" s="405"/>
      <c r="FC12" s="405"/>
      <c r="FD12" s="405"/>
      <c r="FE12" s="405"/>
      <c r="FF12" s="405"/>
      <c r="FG12" s="405"/>
      <c r="FH12" s="405"/>
      <c r="FI12" s="405"/>
      <c r="FJ12" s="405"/>
      <c r="FK12" s="405"/>
      <c r="FL12" s="405"/>
      <c r="FM12" s="405"/>
      <c r="FN12" s="405"/>
      <c r="FO12" s="405"/>
      <c r="FP12" s="405"/>
      <c r="FQ12" s="405"/>
      <c r="FR12" s="405"/>
      <c r="FS12" s="405"/>
      <c r="FT12" s="405"/>
      <c r="FU12" s="405"/>
      <c r="FV12" s="405"/>
      <c r="FW12" s="405"/>
      <c r="FX12" s="405"/>
      <c r="FY12" s="405"/>
      <c r="FZ12" s="405"/>
      <c r="GA12" s="405"/>
      <c r="GB12" s="405"/>
      <c r="GC12" s="405"/>
      <c r="GD12" s="405"/>
      <c r="GE12" s="405"/>
      <c r="GF12" s="405"/>
      <c r="GG12" s="405"/>
      <c r="GH12" s="405"/>
      <c r="GI12" s="405"/>
      <c r="GJ12" s="405"/>
      <c r="GK12" s="405"/>
      <c r="GL12" s="405"/>
      <c r="GM12" s="405"/>
      <c r="GN12" s="405"/>
      <c r="GO12" s="405"/>
      <c r="GP12" s="405"/>
      <c r="GQ12" s="405"/>
      <c r="GR12" s="405"/>
      <c r="GS12" s="405"/>
      <c r="GT12" s="405"/>
      <c r="GU12" s="405"/>
      <c r="GV12" s="405"/>
      <c r="GW12" s="405"/>
      <c r="GX12" s="405"/>
      <c r="GY12" s="405"/>
      <c r="GZ12" s="405"/>
      <c r="HA12" s="405"/>
      <c r="HB12" s="405"/>
      <c r="HC12" s="405"/>
      <c r="HD12" s="405"/>
      <c r="HE12" s="405"/>
      <c r="HF12" s="405"/>
      <c r="HG12" s="405"/>
      <c r="HH12" s="405"/>
      <c r="HI12" s="405"/>
      <c r="HJ12" s="405"/>
      <c r="HK12" s="405"/>
      <c r="HL12" s="405"/>
      <c r="HM12" s="405"/>
      <c r="HN12" s="405"/>
      <c r="HO12" s="405"/>
      <c r="HP12" s="405"/>
      <c r="HQ12" s="405"/>
      <c r="HR12" s="405"/>
      <c r="HS12" s="405"/>
      <c r="HT12" s="405"/>
      <c r="HU12" s="405"/>
      <c r="HV12" s="405"/>
      <c r="HW12" s="405"/>
      <c r="HX12" s="405"/>
      <c r="HY12" s="405"/>
      <c r="HZ12" s="405"/>
      <c r="IA12" s="405"/>
      <c r="IB12" s="405"/>
      <c r="IC12" s="405"/>
      <c r="ID12" s="405"/>
      <c r="IE12" s="405"/>
      <c r="IF12" s="405"/>
      <c r="IG12" s="405"/>
      <c r="IH12" s="405"/>
      <c r="II12" s="405"/>
      <c r="IJ12" s="405"/>
      <c r="IK12" s="405"/>
      <c r="IL12" s="405"/>
      <c r="IM12" s="405"/>
      <c r="IN12" s="405"/>
      <c r="IO12" s="405"/>
      <c r="IP12" s="405"/>
      <c r="IQ12" s="405"/>
      <c r="IR12" s="405"/>
      <c r="IS12" s="405"/>
      <c r="IT12" s="405"/>
      <c r="IU12" s="405"/>
      <c r="IV12" s="405"/>
      <c r="IW12" s="405"/>
      <c r="IX12" s="405"/>
      <c r="IY12" s="405"/>
      <c r="IZ12" s="405"/>
      <c r="JA12" s="405"/>
      <c r="JB12" s="405"/>
      <c r="JC12" s="405"/>
      <c r="JD12" s="405"/>
      <c r="JE12" s="405"/>
      <c r="JF12" s="405"/>
      <c r="JG12" s="405"/>
      <c r="JH12" s="405"/>
      <c r="JI12" s="405"/>
      <c r="JJ12" s="405"/>
      <c r="JK12" s="405"/>
      <c r="JL12" s="405"/>
    </row>
    <row r="13" spans="1:272">
      <c r="A13" s="398">
        <v>10</v>
      </c>
      <c r="B13" s="398">
        <v>7</v>
      </c>
      <c r="C13" s="412">
        <v>43</v>
      </c>
      <c r="D13" s="412" t="s">
        <v>32</v>
      </c>
      <c r="E13" s="412">
        <v>60357.415094339623</v>
      </c>
      <c r="F13" s="412">
        <v>159</v>
      </c>
      <c r="G13" s="414">
        <v>62853.106557377047</v>
      </c>
      <c r="H13" s="412">
        <v>122</v>
      </c>
      <c r="I13" s="414">
        <v>62839.3828125</v>
      </c>
      <c r="J13" s="412">
        <v>128</v>
      </c>
      <c r="K13" s="414"/>
      <c r="L13" s="412"/>
      <c r="M13" s="414"/>
      <c r="N13" s="412"/>
      <c r="O13" s="414">
        <v>65843.806451612909</v>
      </c>
      <c r="P13" s="412">
        <v>124</v>
      </c>
      <c r="Q13" s="414"/>
      <c r="R13" s="412"/>
      <c r="S13" s="414">
        <v>70636.415094339623</v>
      </c>
      <c r="T13" s="412">
        <v>106</v>
      </c>
      <c r="U13" s="415"/>
      <c r="V13" s="412"/>
      <c r="W13" s="414">
        <v>0</v>
      </c>
      <c r="X13" s="412">
        <v>0</v>
      </c>
      <c r="Y13" s="414">
        <v>0</v>
      </c>
      <c r="Z13" s="412">
        <v>0</v>
      </c>
      <c r="AA13" s="415">
        <v>68296.620689655174</v>
      </c>
      <c r="AB13" s="412">
        <v>29</v>
      </c>
      <c r="AC13" s="414">
        <v>77763.08108108108</v>
      </c>
      <c r="AD13" s="412">
        <v>37</v>
      </c>
      <c r="AE13" s="414">
        <v>75792.81578947368</v>
      </c>
      <c r="AF13" s="412">
        <v>38</v>
      </c>
      <c r="AG13" s="415">
        <v>65351.410256410258</v>
      </c>
      <c r="AH13" s="413">
        <v>39</v>
      </c>
      <c r="AI13" s="414">
        <v>54245</v>
      </c>
      <c r="AJ13" s="413">
        <v>6</v>
      </c>
      <c r="AK13" s="414">
        <v>83311</v>
      </c>
      <c r="AL13" s="413">
        <v>11</v>
      </c>
      <c r="AM13" s="415"/>
      <c r="AN13" s="412"/>
      <c r="AO13" s="414">
        <v>0</v>
      </c>
      <c r="AP13" s="412">
        <v>0</v>
      </c>
      <c r="AQ13" s="414">
        <v>0</v>
      </c>
      <c r="AR13" s="412">
        <v>0</v>
      </c>
      <c r="AS13" s="416"/>
      <c r="AT13" s="417"/>
      <c r="AU13" s="414">
        <v>0</v>
      </c>
      <c r="AV13" s="417">
        <v>0</v>
      </c>
      <c r="AW13" s="414">
        <v>0</v>
      </c>
      <c r="AX13" s="417">
        <v>0</v>
      </c>
      <c r="AY13" s="416">
        <v>53350</v>
      </c>
      <c r="AZ13" s="417">
        <v>11</v>
      </c>
      <c r="BA13" s="414">
        <v>53660</v>
      </c>
      <c r="BB13" s="417">
        <v>14</v>
      </c>
      <c r="BC13" s="418">
        <v>0</v>
      </c>
      <c r="BD13" s="417">
        <v>0</v>
      </c>
      <c r="BE13" s="419"/>
      <c r="BF13" s="417"/>
      <c r="BG13" s="419"/>
      <c r="BH13" s="417"/>
      <c r="BI13" s="419"/>
      <c r="BJ13" s="417"/>
    </row>
    <row r="14" spans="1:272">
      <c r="A14" s="405">
        <v>11</v>
      </c>
      <c r="B14" s="398">
        <v>8</v>
      </c>
      <c r="C14" s="412">
        <v>42</v>
      </c>
      <c r="D14" s="412" t="s">
        <v>34</v>
      </c>
      <c r="E14" s="412">
        <v>68459.367692307686</v>
      </c>
      <c r="F14" s="412">
        <v>650</v>
      </c>
      <c r="G14" s="414">
        <v>68150.024475524478</v>
      </c>
      <c r="H14" s="412">
        <v>572</v>
      </c>
      <c r="I14" s="414">
        <v>68998.016260162607</v>
      </c>
      <c r="J14" s="412">
        <v>615</v>
      </c>
      <c r="K14" s="414"/>
      <c r="L14" s="412"/>
      <c r="M14" s="414"/>
      <c r="N14" s="412"/>
      <c r="O14" s="414">
        <v>71736.985915492958</v>
      </c>
      <c r="P14" s="412">
        <v>710</v>
      </c>
      <c r="Q14" s="414"/>
      <c r="R14" s="412"/>
      <c r="S14" s="414">
        <v>78961.077181208049</v>
      </c>
      <c r="T14" s="412">
        <v>596</v>
      </c>
      <c r="U14" s="415">
        <v>72383.390625</v>
      </c>
      <c r="V14" s="412">
        <v>64</v>
      </c>
      <c r="W14" s="414">
        <v>74276.643835616444</v>
      </c>
      <c r="X14" s="412">
        <v>73</v>
      </c>
      <c r="Y14" s="414">
        <v>93904.82432432432</v>
      </c>
      <c r="Z14" s="412">
        <v>148</v>
      </c>
      <c r="AA14" s="415">
        <v>74155.034934497817</v>
      </c>
      <c r="AB14" s="412">
        <v>229</v>
      </c>
      <c r="AC14" s="414">
        <v>70947.205479452052</v>
      </c>
      <c r="AD14" s="412">
        <v>219</v>
      </c>
      <c r="AE14" s="414">
        <v>71610.891089108918</v>
      </c>
      <c r="AF14" s="412">
        <v>202</v>
      </c>
      <c r="AG14" s="415">
        <v>63078.738095238092</v>
      </c>
      <c r="AH14" s="413">
        <v>168</v>
      </c>
      <c r="AI14" s="414">
        <v>63104.512396694212</v>
      </c>
      <c r="AJ14" s="413">
        <v>121</v>
      </c>
      <c r="AK14" s="414">
        <v>65837.092715231789</v>
      </c>
      <c r="AL14" s="413">
        <v>151</v>
      </c>
      <c r="AM14" s="415"/>
      <c r="AN14" s="412"/>
      <c r="AO14" s="414">
        <v>66456</v>
      </c>
      <c r="AP14" s="412">
        <v>18</v>
      </c>
      <c r="AQ14" s="414">
        <v>57508.407407407409</v>
      </c>
      <c r="AR14" s="412">
        <v>27</v>
      </c>
      <c r="AS14" s="416"/>
      <c r="AT14" s="417"/>
      <c r="AU14" s="414">
        <v>61904.875</v>
      </c>
      <c r="AV14" s="417">
        <v>24</v>
      </c>
      <c r="AW14" s="414">
        <v>47455</v>
      </c>
      <c r="AX14" s="417">
        <v>10</v>
      </c>
      <c r="AY14" s="416">
        <v>59287.166666666664</v>
      </c>
      <c r="AZ14" s="417">
        <v>48</v>
      </c>
      <c r="BA14" s="414">
        <v>59808.592592592591</v>
      </c>
      <c r="BB14" s="417">
        <v>54</v>
      </c>
      <c r="BC14" s="418">
        <v>60149.830508474573</v>
      </c>
      <c r="BD14" s="417">
        <v>59</v>
      </c>
      <c r="BE14" s="419"/>
      <c r="BF14" s="417"/>
      <c r="BG14" s="419"/>
      <c r="BH14" s="417"/>
      <c r="BI14" s="419"/>
      <c r="BJ14" s="417"/>
    </row>
    <row r="15" spans="1:272">
      <c r="A15" s="398">
        <v>12</v>
      </c>
      <c r="B15" s="398">
        <v>9</v>
      </c>
      <c r="C15" s="412">
        <v>44</v>
      </c>
      <c r="D15" s="412" t="s">
        <v>36</v>
      </c>
      <c r="E15" s="412">
        <v>65472.86029411765</v>
      </c>
      <c r="F15" s="412">
        <v>272</v>
      </c>
      <c r="G15" s="414">
        <v>65119.255172413796</v>
      </c>
      <c r="H15" s="412">
        <v>290</v>
      </c>
      <c r="I15" s="414">
        <v>69242.230283911675</v>
      </c>
      <c r="J15" s="412">
        <v>317</v>
      </c>
      <c r="K15" s="414"/>
      <c r="L15" s="412"/>
      <c r="M15" s="414"/>
      <c r="N15" s="412"/>
      <c r="O15" s="414">
        <v>73498.324561403511</v>
      </c>
      <c r="P15" s="412">
        <v>342</v>
      </c>
      <c r="Q15" s="414"/>
      <c r="R15" s="412"/>
      <c r="S15" s="414">
        <v>81230.122270742359</v>
      </c>
      <c r="T15" s="412">
        <v>229</v>
      </c>
      <c r="U15" s="415"/>
      <c r="V15" s="412"/>
      <c r="W15" s="414">
        <v>75681</v>
      </c>
      <c r="X15" s="412">
        <v>30</v>
      </c>
      <c r="Y15" s="414">
        <v>93949.643835616444</v>
      </c>
      <c r="Z15" s="412">
        <v>73</v>
      </c>
      <c r="AA15" s="415">
        <v>64268.506849315068</v>
      </c>
      <c r="AB15" s="412">
        <v>73</v>
      </c>
      <c r="AC15" s="414">
        <v>66853.240963855424</v>
      </c>
      <c r="AD15" s="412">
        <v>83</v>
      </c>
      <c r="AE15" s="414">
        <v>67249.328947368427</v>
      </c>
      <c r="AF15" s="412">
        <v>76</v>
      </c>
      <c r="AG15" s="415">
        <v>64146.0625</v>
      </c>
      <c r="AH15" s="413">
        <v>48</v>
      </c>
      <c r="AI15" s="414">
        <v>0</v>
      </c>
      <c r="AJ15" s="413">
        <v>0</v>
      </c>
      <c r="AK15" s="414">
        <v>0</v>
      </c>
      <c r="AL15" s="413">
        <v>0</v>
      </c>
      <c r="AM15" s="415"/>
      <c r="AN15" s="412"/>
      <c r="AO15" s="414">
        <v>0</v>
      </c>
      <c r="AP15" s="412">
        <v>0</v>
      </c>
      <c r="AQ15" s="414">
        <v>0</v>
      </c>
      <c r="AR15" s="412">
        <v>0</v>
      </c>
      <c r="AS15" s="416"/>
      <c r="AT15" s="417"/>
      <c r="AU15" s="414">
        <v>0</v>
      </c>
      <c r="AV15" s="417">
        <v>0</v>
      </c>
      <c r="AW15" s="414">
        <v>0</v>
      </c>
      <c r="AX15" s="417">
        <v>0</v>
      </c>
      <c r="AY15" s="416"/>
      <c r="AZ15" s="417"/>
      <c r="BA15" s="414">
        <v>0</v>
      </c>
      <c r="BB15" s="417">
        <v>0</v>
      </c>
      <c r="BC15" s="418">
        <v>0</v>
      </c>
      <c r="BD15" s="417">
        <v>0</v>
      </c>
      <c r="BE15" s="419"/>
      <c r="BF15" s="417"/>
      <c r="BG15" s="419"/>
      <c r="BH15" s="417"/>
      <c r="BI15" s="419"/>
      <c r="BJ15" s="417"/>
    </row>
    <row r="16" spans="1:272">
      <c r="A16" s="405">
        <v>13</v>
      </c>
      <c r="B16" s="398">
        <v>10</v>
      </c>
      <c r="C16" s="412">
        <v>45</v>
      </c>
      <c r="D16" s="412" t="s">
        <v>37</v>
      </c>
      <c r="E16" s="412">
        <v>51316.126253687318</v>
      </c>
      <c r="F16" s="412">
        <v>1695</v>
      </c>
      <c r="G16" s="414">
        <v>67607.40242424242</v>
      </c>
      <c r="H16" s="412">
        <v>1650</v>
      </c>
      <c r="I16" s="414">
        <v>69094.449664429529</v>
      </c>
      <c r="J16" s="412">
        <v>1639</v>
      </c>
      <c r="K16" s="414"/>
      <c r="L16" s="412"/>
      <c r="M16" s="414"/>
      <c r="N16" s="412"/>
      <c r="O16" s="414">
        <v>75023.911308203984</v>
      </c>
      <c r="P16" s="412">
        <v>1804</v>
      </c>
      <c r="Q16" s="414"/>
      <c r="R16" s="412"/>
      <c r="S16" s="414">
        <v>79552.954016298027</v>
      </c>
      <c r="T16" s="412">
        <v>1718</v>
      </c>
      <c r="U16" s="415"/>
      <c r="V16" s="412"/>
      <c r="W16" s="414">
        <v>81479.437641723358</v>
      </c>
      <c r="X16" s="412">
        <v>441</v>
      </c>
      <c r="Y16" s="414">
        <v>86350.489130434784</v>
      </c>
      <c r="Z16" s="412">
        <v>460</v>
      </c>
      <c r="AA16" s="415">
        <v>56330.457547169812</v>
      </c>
      <c r="AB16" s="412">
        <v>636</v>
      </c>
      <c r="AC16" s="414">
        <v>70351.261560693645</v>
      </c>
      <c r="AD16" s="412">
        <v>692</v>
      </c>
      <c r="AE16" s="414">
        <v>70038.558292282425</v>
      </c>
      <c r="AF16" s="412">
        <v>609</v>
      </c>
      <c r="AG16" s="415">
        <v>52199.551637279597</v>
      </c>
      <c r="AH16" s="413">
        <v>397</v>
      </c>
      <c r="AI16" s="414">
        <v>67603.020338983057</v>
      </c>
      <c r="AJ16" s="413">
        <v>295</v>
      </c>
      <c r="AK16" s="414">
        <v>67906.657754010695</v>
      </c>
      <c r="AL16" s="413">
        <v>374</v>
      </c>
      <c r="AM16" s="415"/>
      <c r="AN16" s="412"/>
      <c r="AO16" s="414">
        <v>59012.919354838712</v>
      </c>
      <c r="AP16" s="412">
        <v>62</v>
      </c>
      <c r="AQ16" s="414">
        <v>61189.666666666664</v>
      </c>
      <c r="AR16" s="412">
        <v>48</v>
      </c>
      <c r="AS16" s="416">
        <v>61715.238095238092</v>
      </c>
      <c r="AT16" s="417">
        <v>21</v>
      </c>
      <c r="AU16" s="414">
        <v>60531.339622641506</v>
      </c>
      <c r="AV16" s="417">
        <v>53</v>
      </c>
      <c r="AW16" s="414">
        <v>49828.34782608696</v>
      </c>
      <c r="AX16" s="417">
        <v>23</v>
      </c>
      <c r="AY16" s="416">
        <v>48046.932692307695</v>
      </c>
      <c r="AZ16" s="417">
        <v>104</v>
      </c>
      <c r="BA16" s="414">
        <v>59547.37704918033</v>
      </c>
      <c r="BB16" s="417">
        <v>122</v>
      </c>
      <c r="BC16" s="418">
        <v>61233.736434108527</v>
      </c>
      <c r="BD16" s="417">
        <v>129</v>
      </c>
      <c r="BE16" s="419"/>
      <c r="BF16" s="417"/>
      <c r="BG16" s="419"/>
      <c r="BH16" s="417"/>
      <c r="BI16" s="419"/>
      <c r="BJ16" s="417"/>
    </row>
    <row r="17" spans="1:272">
      <c r="A17" s="398">
        <v>14</v>
      </c>
      <c r="B17" s="398">
        <v>11</v>
      </c>
      <c r="C17" s="424">
        <v>44.07</v>
      </c>
      <c r="D17" s="412" t="s">
        <v>38</v>
      </c>
      <c r="E17" s="412">
        <v>66362.509554140124</v>
      </c>
      <c r="F17" s="412">
        <v>157</v>
      </c>
      <c r="G17" s="414">
        <v>62691.431818181816</v>
      </c>
      <c r="H17" s="412">
        <v>220</v>
      </c>
      <c r="I17" s="414">
        <v>62818.483146067418</v>
      </c>
      <c r="J17" s="412">
        <v>178</v>
      </c>
      <c r="K17" s="414"/>
      <c r="L17" s="412"/>
      <c r="M17" s="414"/>
      <c r="N17" s="412"/>
      <c r="O17" s="414">
        <v>68254.576923076922</v>
      </c>
      <c r="P17" s="412">
        <v>208</v>
      </c>
      <c r="Q17" s="414"/>
      <c r="R17" s="412"/>
      <c r="S17" s="414">
        <v>76045.476190476184</v>
      </c>
      <c r="T17" s="412">
        <v>126</v>
      </c>
      <c r="U17" s="415"/>
      <c r="V17" s="412"/>
      <c r="W17" s="414">
        <v>0</v>
      </c>
      <c r="X17" s="412">
        <v>0</v>
      </c>
      <c r="Y17" s="414">
        <v>0</v>
      </c>
      <c r="Z17" s="412">
        <v>0</v>
      </c>
      <c r="AA17" s="415">
        <v>64295.407407407409</v>
      </c>
      <c r="AB17" s="412">
        <v>54</v>
      </c>
      <c r="AC17" s="414">
        <v>62559.527272727275</v>
      </c>
      <c r="AD17" s="412">
        <v>55</v>
      </c>
      <c r="AE17" s="414">
        <v>63354.448979591834</v>
      </c>
      <c r="AF17" s="412">
        <v>49</v>
      </c>
      <c r="AG17" s="415">
        <v>60679</v>
      </c>
      <c r="AH17" s="413">
        <v>19</v>
      </c>
      <c r="AI17" s="414">
        <v>0</v>
      </c>
      <c r="AJ17" s="413">
        <v>0</v>
      </c>
      <c r="AK17" s="414">
        <v>0</v>
      </c>
      <c r="AL17" s="413">
        <v>0</v>
      </c>
      <c r="AM17" s="415"/>
      <c r="AN17" s="412"/>
      <c r="AO17" s="414">
        <v>0</v>
      </c>
      <c r="AP17" s="412">
        <v>0</v>
      </c>
      <c r="AQ17" s="414">
        <v>0</v>
      </c>
      <c r="AR17" s="412">
        <v>0</v>
      </c>
      <c r="AS17" s="425"/>
      <c r="AT17" s="426"/>
      <c r="AU17" s="414">
        <v>0</v>
      </c>
      <c r="AV17" s="426">
        <v>0</v>
      </c>
      <c r="AW17" s="414">
        <v>0</v>
      </c>
      <c r="AX17" s="426">
        <v>0</v>
      </c>
      <c r="AY17" s="427"/>
      <c r="AZ17" s="428"/>
      <c r="BA17" s="414">
        <v>0</v>
      </c>
      <c r="BB17" s="428">
        <v>0</v>
      </c>
      <c r="BC17" s="429">
        <v>0</v>
      </c>
      <c r="BD17" s="428">
        <v>0</v>
      </c>
      <c r="BE17" s="430"/>
      <c r="BF17" s="428"/>
      <c r="BG17" s="430"/>
      <c r="BH17" s="428"/>
      <c r="BI17" s="430"/>
      <c r="BJ17" s="428"/>
    </row>
    <row r="18" spans="1:272">
      <c r="A18" s="405">
        <v>15</v>
      </c>
      <c r="C18" s="412"/>
      <c r="D18" s="412"/>
      <c r="E18" s="412"/>
      <c r="F18" s="412"/>
      <c r="G18" s="414"/>
      <c r="H18" s="412"/>
      <c r="I18" s="414"/>
      <c r="J18" s="412"/>
      <c r="K18" s="414"/>
      <c r="L18" s="412"/>
      <c r="M18" s="414"/>
      <c r="N18" s="412"/>
      <c r="O18" s="414"/>
      <c r="P18" s="412"/>
      <c r="Q18" s="414"/>
      <c r="R18" s="412"/>
      <c r="S18" s="414"/>
      <c r="T18" s="412"/>
      <c r="U18" s="415"/>
      <c r="V18" s="412"/>
      <c r="W18" s="414"/>
      <c r="X18" s="412"/>
      <c r="Y18" s="414"/>
      <c r="Z18" s="412"/>
      <c r="AA18" s="415"/>
      <c r="AB18" s="412"/>
      <c r="AC18" s="414"/>
      <c r="AD18" s="412"/>
      <c r="AE18" s="414"/>
      <c r="AF18" s="412"/>
      <c r="AG18" s="415"/>
      <c r="AH18" s="413"/>
      <c r="AI18" s="414"/>
      <c r="AJ18" s="413"/>
      <c r="AK18" s="414"/>
      <c r="AL18" s="413"/>
      <c r="AM18" s="415"/>
      <c r="AN18" s="412"/>
      <c r="AO18" s="414"/>
      <c r="AP18" s="412"/>
      <c r="AQ18" s="414"/>
      <c r="AR18" s="412"/>
      <c r="AS18" s="415"/>
      <c r="AT18" s="413"/>
      <c r="AU18" s="414"/>
      <c r="AV18" s="413"/>
      <c r="AW18" s="414"/>
      <c r="AX18" s="413"/>
      <c r="AY18" s="415"/>
      <c r="AZ18" s="413"/>
      <c r="BA18" s="414"/>
      <c r="BB18" s="413"/>
      <c r="BC18" s="414"/>
      <c r="BD18" s="413"/>
      <c r="BE18" s="420"/>
      <c r="BF18" s="413"/>
      <c r="BG18" s="420"/>
      <c r="BH18" s="413"/>
      <c r="BI18" s="420"/>
      <c r="BJ18" s="413"/>
    </row>
    <row r="19" spans="1:272" s="405" customFormat="1">
      <c r="A19" s="398">
        <v>16</v>
      </c>
      <c r="C19" s="406"/>
      <c r="D19" s="406" t="s">
        <v>39</v>
      </c>
      <c r="E19" s="421">
        <f>((E22*F22)+(E23*F23)+(E24*F24)+(E25*F25)+(E26*F26)+(E27*F27)+(E28*F28)+(E29*F29))/F19</f>
        <v>77163.15027762852</v>
      </c>
      <c r="F19" s="406">
        <f>SUM(F22:F29)</f>
        <v>5583</v>
      </c>
      <c r="G19" s="421">
        <f>((G22*H22)+(G23*H23)+(G24*H24)+(G25*H25)+(G26*H26)+(G27*H27)+(G28*H28)+(G29*H29))/H19</f>
        <v>76875.667681289167</v>
      </c>
      <c r="H19" s="406">
        <f>SUM(H22:H29)</f>
        <v>5585</v>
      </c>
      <c r="I19" s="421">
        <f>((I22*J22)+(I23*J23)+(I24*J24)+(I25*J25)+(I26*J26)+(I27*J27)+(I28*J28)+(I29*J29))/J19</f>
        <v>78889.82383759004</v>
      </c>
      <c r="J19" s="406">
        <f>SUM(J22:J29)</f>
        <v>6108</v>
      </c>
      <c r="K19" s="421" t="e">
        <f t="shared" ref="K19" si="16">((K22*L22)+(K23*L23)+(K24*L24)+(K25*L25)+(K26*L26)+(K27*L27)+(K28*L28)+(K29*L29))/L19</f>
        <v>#DIV/0!</v>
      </c>
      <c r="L19" s="406">
        <f t="shared" ref="L19" si="17">SUM(L22:L29)</f>
        <v>0</v>
      </c>
      <c r="M19" s="421" t="e">
        <f t="shared" ref="M19" si="18">((M22*N22)+(M23*N23)+(M24*N24)+(M25*N25)+(M26*N26)+(M27*N27)+(M28*N28)+(M29*N29))/N19</f>
        <v>#DIV/0!</v>
      </c>
      <c r="N19" s="406">
        <f t="shared" ref="N19" si="19">SUM(N22:N29)</f>
        <v>0</v>
      </c>
      <c r="O19" s="421">
        <f t="shared" ref="O19" si="20">((O22*P22)+(O23*P23)+(O24*P24)+(O25*P25)+(O26*P26)+(O27*P27)+(O28*P28)+(O29*P29))/P19</f>
        <v>82782.712951807232</v>
      </c>
      <c r="P19" s="406">
        <f t="shared" ref="P19:T19" si="21">SUM(P22:P29)</f>
        <v>6640</v>
      </c>
      <c r="Q19" s="422" t="e">
        <f t="shared" ref="Q19" si="22">((Q22*R22)+(Q23*R23)+(Q24*R24)+(Q25*R25)+(Q26*R26)+(Q27*R27)+(Q28*R28)+(Q29*R29))/R19</f>
        <v>#DIV/0!</v>
      </c>
      <c r="R19" s="406">
        <f t="shared" si="21"/>
        <v>0</v>
      </c>
      <c r="S19" s="422">
        <f t="shared" ref="S19" si="23">((S22*T22)+(S23*T23)+(S24*T24)+(S25*T25)+(S26*T26)+(S27*T27)+(S28*T28)+(S29*T29))/T19</f>
        <v>89385.162731208184</v>
      </c>
      <c r="T19" s="406">
        <f t="shared" si="21"/>
        <v>5082</v>
      </c>
      <c r="U19" s="423">
        <f>((U22*V22)+(U23*V23)+(U24*V24)+(U25*V25)+(U26*V26)+(U27*V27)+(U28*V28)+(U29*V29))/V19</f>
        <v>98144.678952473332</v>
      </c>
      <c r="V19" s="406">
        <f>SUM(V22:V29)</f>
        <v>1031</v>
      </c>
      <c r="W19" s="421">
        <f>((W22*X22)+(W23*X23)+(W24*X24)+(W25*X25)+(W26*X26)+(W27*X27)+(W28*X28)+(W29*X29))/X19</f>
        <v>96457.430152143846</v>
      </c>
      <c r="X19" s="406">
        <f>SUM(X22:X29)</f>
        <v>1446</v>
      </c>
      <c r="Y19" s="421">
        <f>((Y22*Z22)+(Y23*Z23)+(Y24*Z24)+(Y25*Z25)+(Y26*Z26)+(Y27*Z27)+(Y28*Z28)+(Y29*Z29))/Z19</f>
        <v>100981.58233766234</v>
      </c>
      <c r="Z19" s="406">
        <f>SUM(Z22:Z29)</f>
        <v>1925</v>
      </c>
      <c r="AA19" s="423">
        <f>((AA22*AB22)+(AA23*AB23)+(AA24*AB24)+(AA25*AB25)+(AA26*AB26)+(AA27*AB27)+(AA28*AB28)+(AA29*AB29))/AB19</f>
        <v>82412.624082232011</v>
      </c>
      <c r="AB19" s="406">
        <f>SUM(AB22:AB29)</f>
        <v>2043</v>
      </c>
      <c r="AC19" s="421">
        <f>((AC22*AD22)+(AC23*AD23)+(AC24*AD24)+(AC25*AD25)+(AC26*AD26)+(AC27*AD27)+(AC28*AD28)+(AC29*AD29))/AD19</f>
        <v>81558.65195027861</v>
      </c>
      <c r="AD19" s="406">
        <f>SUM(AD22:AD29)</f>
        <v>2333</v>
      </c>
      <c r="AE19" s="421">
        <f>((AE22*AF22)+(AE23*AF23)+(AE24*AF24)+(AE25*AF25)+(AE26*AF26)+(AE27*AF27)+(AE28*AF28)+(AE29*AF29))/AF19</f>
        <v>81735.002965892243</v>
      </c>
      <c r="AF19" s="406">
        <f>SUM(AF22:AF29)</f>
        <v>2023</v>
      </c>
      <c r="AG19" s="423">
        <f>((AG22*AH22)+(AG23*AH23)+(AG24*AH24)+(AG25*AH25)+(AG26*AH26)+(AG27*AH27)+(AG28*AH28)+(AG29*AH29))/AH19</f>
        <v>71841.685300207042</v>
      </c>
      <c r="AH19" s="406">
        <f>SUM(AH22:AH29)</f>
        <v>966</v>
      </c>
      <c r="AI19" s="421">
        <f>((AI22*AJ22)+(AI23*AJ23)+(AI24*AJ24)+(AI25*AJ25)+(AI26*AJ26)+(AI27*AJ27)+(AI28*AJ28)+(AI29*AJ29))/AJ19</f>
        <v>66879.606060606064</v>
      </c>
      <c r="AJ19" s="406">
        <f>SUM(AJ22:AJ29)</f>
        <v>495</v>
      </c>
      <c r="AK19" s="421">
        <f>((AK22*AL22)+(AK23*AL23)+(AK24*AL24)+(AK25*AL25)+(AK26*AL26)+(AK27*AL27)+(AK28*AL28)+(AK29*AL29))/AL19</f>
        <v>74128.466757123475</v>
      </c>
      <c r="AL19" s="406">
        <f>SUM(AL22:AL29)</f>
        <v>737</v>
      </c>
      <c r="AM19" s="423">
        <f>IF(AN19&gt;0,((AM22*AN22)+(AM23*AN23)+(AM24*AN24)+(AM25*AN25)+(AM26*AN26)+(AM27*AN27)+(AM28*AN28)+(AM29*AN29))/AN19,)</f>
        <v>0</v>
      </c>
      <c r="AN19" s="406">
        <f>SUM(AN22:AN29)</f>
        <v>0</v>
      </c>
      <c r="AO19" s="421">
        <f>IF(AP19&gt;0,((AO22*AP22)+(AO23*AP23)+(AO24*AP24)+(AO25*AP25)+(AO26*AP26)+(AO27*AP27)+(AO28*AP28)+(AO29*AP29))/AP19,)</f>
        <v>55761.061538461538</v>
      </c>
      <c r="AP19" s="406">
        <f>SUM(AP22:AP29)</f>
        <v>130</v>
      </c>
      <c r="AQ19" s="421">
        <f>IF(AR19&gt;0,((AQ22*AR22)+(AQ23*AR23)+(AQ24*AR24)+(AQ25*AR25)+(AQ26*AR26)+(AQ27*AR27)+(AQ28*AR28)+(AQ29*AR29))/AR19,)</f>
        <v>52611.123076923075</v>
      </c>
      <c r="AR19" s="406">
        <f>SUM(AR22:AR29)</f>
        <v>65</v>
      </c>
      <c r="AS19" s="423">
        <f>((AS22*AT22)+(AS23*AT23)+(AS24*AT24)+(AS25*AT25)+(AS26*AT26)+(AS27*AT27)+(AS28*AT28)+(AS29*AT29))/AT19</f>
        <v>59150.556603773584</v>
      </c>
      <c r="AT19" s="406">
        <f>SUM(AT22:AT29)</f>
        <v>106</v>
      </c>
      <c r="AU19" s="421">
        <f>((AU22*AV22)+(AU23*AV23)+(AU24*AV24)+(AU25*AV25)+(AU26*AV26)+(AU27*AV27)+(AU28*AV28)+(AU29*AV29))/AV19</f>
        <v>60501.838926174496</v>
      </c>
      <c r="AV19" s="406">
        <f>SUM(AV22:AV29)</f>
        <v>149</v>
      </c>
      <c r="AW19" s="421">
        <f>((AW22*AX22)+(AW23*AX23)+(AW24*AX24)+(AW25*AX25)+(AW26*AX26)+(AW27*AX27)+(AW28*AX28)+(AW29*AX29))/AX19</f>
        <v>61676.5</v>
      </c>
      <c r="AX19" s="406">
        <f>SUM(AX22:AX29)</f>
        <v>80</v>
      </c>
      <c r="AY19" s="423">
        <f>((AY22*AZ22)+(AY23*AZ23)+(AY24*AZ24)+(AY25*AZ25)+(AY26*AZ26)+(AY27*AZ27)+(AY28*AZ28)+(AY29*AZ29))/AZ19</f>
        <v>59313.315315315318</v>
      </c>
      <c r="AZ19" s="406">
        <f>SUM(AZ22:AZ29)</f>
        <v>333</v>
      </c>
      <c r="BA19" s="421">
        <f>((BA22*BB22)+(BA23*BB23)+(BA24*BB24)+(BA25*BB25)+(BA26*BB26)+(BA27*BB27)+(BA28*BB28)+(BA29*BB29))/BB19</f>
        <v>59368.422222222223</v>
      </c>
      <c r="BB19" s="406">
        <f>SUM(BB22:BB29)</f>
        <v>360</v>
      </c>
      <c r="BC19" s="421">
        <f>((BC22*BD22)+(BC23*BD23)+(BC24*BD24)+(BC25*BD25)+(BC26*BD26)+(BC27*BD27)+(BC28*BD28)+(BC29*BD29))/BD19</f>
        <v>60537.234210526316</v>
      </c>
      <c r="BD19" s="406">
        <f>SUM(BD22:BD29)</f>
        <v>380</v>
      </c>
      <c r="BE19" s="421"/>
      <c r="BF19" s="431"/>
      <c r="BG19" s="421"/>
      <c r="BH19" s="431"/>
      <c r="BI19" s="421"/>
      <c r="BJ19" s="431"/>
      <c r="BK19" s="398"/>
      <c r="BL19" s="398"/>
      <c r="BM19" s="398"/>
      <c r="BN19" s="398"/>
      <c r="BO19" s="398"/>
      <c r="BP19" s="398"/>
      <c r="BQ19" s="398"/>
      <c r="BR19" s="398"/>
      <c r="BS19" s="398"/>
      <c r="BT19" s="398"/>
      <c r="BU19" s="398"/>
      <c r="BV19" s="398"/>
      <c r="BW19" s="398"/>
      <c r="BX19" s="398"/>
      <c r="BY19" s="398"/>
      <c r="BZ19" s="398"/>
      <c r="CA19" s="398"/>
      <c r="CB19" s="398"/>
      <c r="CC19" s="398"/>
      <c r="CD19" s="398"/>
      <c r="CE19" s="398"/>
      <c r="CF19" s="398"/>
      <c r="CG19" s="398"/>
      <c r="CH19" s="398"/>
      <c r="CI19" s="398"/>
      <c r="CJ19" s="398"/>
      <c r="CK19" s="398"/>
      <c r="CL19" s="398"/>
      <c r="CM19" s="398"/>
      <c r="CN19" s="398"/>
      <c r="CO19" s="398"/>
      <c r="CP19" s="398"/>
      <c r="CQ19" s="398"/>
      <c r="CR19" s="398"/>
      <c r="CS19" s="398"/>
      <c r="CT19" s="398"/>
      <c r="CU19" s="398"/>
      <c r="CV19" s="398"/>
      <c r="CW19" s="398"/>
      <c r="CX19" s="398"/>
      <c r="CY19" s="398"/>
      <c r="CZ19" s="398"/>
      <c r="DA19" s="398"/>
      <c r="DB19" s="398"/>
      <c r="DC19" s="398"/>
      <c r="DD19" s="398"/>
      <c r="DE19" s="398"/>
      <c r="DF19" s="398"/>
      <c r="DG19" s="398"/>
      <c r="DH19" s="398"/>
      <c r="DI19" s="398"/>
      <c r="DJ19" s="398"/>
      <c r="DK19" s="398"/>
      <c r="DL19" s="398"/>
      <c r="DM19" s="398"/>
      <c r="DN19" s="398"/>
      <c r="DO19" s="398"/>
      <c r="DP19" s="398"/>
      <c r="DQ19" s="398"/>
      <c r="DR19" s="398"/>
      <c r="DS19" s="398"/>
      <c r="DT19" s="398"/>
      <c r="DU19" s="398"/>
      <c r="DV19" s="398"/>
      <c r="DW19" s="398"/>
      <c r="DX19" s="398"/>
      <c r="DY19" s="398"/>
      <c r="DZ19" s="398"/>
      <c r="EA19" s="398"/>
      <c r="EB19" s="398"/>
      <c r="EC19" s="398"/>
      <c r="ED19" s="398"/>
      <c r="EE19" s="398"/>
      <c r="EF19" s="398"/>
      <c r="EG19" s="398"/>
      <c r="EH19" s="398"/>
      <c r="EI19" s="398"/>
      <c r="EJ19" s="398"/>
      <c r="EK19" s="398"/>
      <c r="EL19" s="398"/>
      <c r="EM19" s="398"/>
      <c r="EN19" s="398"/>
      <c r="EO19" s="398"/>
      <c r="EP19" s="398"/>
      <c r="EQ19" s="398"/>
      <c r="ER19" s="398"/>
      <c r="ES19" s="398"/>
      <c r="ET19" s="398"/>
      <c r="EU19" s="398"/>
      <c r="EV19" s="398"/>
      <c r="EW19" s="398"/>
      <c r="EX19" s="398"/>
      <c r="EY19" s="398"/>
      <c r="EZ19" s="398"/>
      <c r="FA19" s="398"/>
      <c r="FB19" s="398"/>
      <c r="FC19" s="398"/>
      <c r="FD19" s="398"/>
      <c r="FE19" s="398"/>
      <c r="FF19" s="398"/>
      <c r="FG19" s="398"/>
      <c r="FH19" s="398"/>
      <c r="FI19" s="398"/>
      <c r="FJ19" s="398"/>
      <c r="FK19" s="398"/>
      <c r="FL19" s="398"/>
      <c r="FM19" s="398"/>
      <c r="FN19" s="398"/>
      <c r="FO19" s="398"/>
      <c r="FP19" s="398"/>
      <c r="FQ19" s="398"/>
      <c r="FR19" s="398"/>
      <c r="FS19" s="398"/>
      <c r="FT19" s="398"/>
      <c r="FU19" s="398"/>
      <c r="FV19" s="398"/>
      <c r="FW19" s="398"/>
      <c r="FX19" s="398"/>
      <c r="FY19" s="398"/>
      <c r="FZ19" s="398"/>
      <c r="GA19" s="398"/>
      <c r="GB19" s="398"/>
      <c r="GC19" s="398"/>
      <c r="GD19" s="398"/>
      <c r="GE19" s="398"/>
      <c r="GF19" s="398"/>
      <c r="GG19" s="398"/>
      <c r="GH19" s="398"/>
      <c r="GI19" s="398"/>
      <c r="GJ19" s="398"/>
      <c r="GK19" s="398"/>
      <c r="GL19" s="398"/>
      <c r="GM19" s="398"/>
      <c r="GN19" s="398"/>
      <c r="GO19" s="398"/>
      <c r="GP19" s="398"/>
      <c r="GQ19" s="398"/>
      <c r="GR19" s="398"/>
      <c r="GS19" s="398"/>
      <c r="GT19" s="398"/>
      <c r="GU19" s="398"/>
      <c r="GV19" s="398"/>
      <c r="GW19" s="398"/>
      <c r="GX19" s="398"/>
      <c r="GY19" s="398"/>
      <c r="GZ19" s="398"/>
      <c r="HA19" s="398"/>
      <c r="HB19" s="398"/>
      <c r="HC19" s="398"/>
      <c r="HD19" s="398"/>
      <c r="HE19" s="398"/>
      <c r="HF19" s="398"/>
      <c r="HG19" s="398"/>
      <c r="HH19" s="398"/>
      <c r="HI19" s="398"/>
      <c r="HJ19" s="398"/>
      <c r="HK19" s="398"/>
      <c r="HL19" s="398"/>
      <c r="HM19" s="398"/>
      <c r="HN19" s="398"/>
      <c r="HO19" s="398"/>
      <c r="HP19" s="398"/>
      <c r="HQ19" s="398"/>
      <c r="HR19" s="398"/>
      <c r="HS19" s="398"/>
      <c r="HT19" s="398"/>
      <c r="HU19" s="398"/>
      <c r="HV19" s="398"/>
      <c r="HW19" s="398"/>
      <c r="HX19" s="398"/>
      <c r="HY19" s="398"/>
      <c r="HZ19" s="398"/>
      <c r="IA19" s="398"/>
      <c r="IB19" s="398"/>
      <c r="IC19" s="398"/>
      <c r="ID19" s="398"/>
      <c r="IE19" s="398"/>
      <c r="IF19" s="398"/>
      <c r="IG19" s="398"/>
      <c r="IH19" s="398"/>
      <c r="II19" s="398"/>
      <c r="IJ19" s="398"/>
      <c r="IK19" s="398"/>
      <c r="IL19" s="398"/>
      <c r="IM19" s="398"/>
      <c r="IN19" s="398"/>
      <c r="IO19" s="398"/>
      <c r="IP19" s="398"/>
      <c r="IQ19" s="398"/>
      <c r="IR19" s="398"/>
      <c r="IS19" s="398"/>
      <c r="IT19" s="398"/>
      <c r="IU19" s="398"/>
      <c r="IV19" s="398"/>
      <c r="IW19" s="398"/>
      <c r="IX19" s="398"/>
      <c r="IY19" s="398"/>
      <c r="IZ19" s="398"/>
      <c r="JA19" s="398"/>
      <c r="JB19" s="398"/>
      <c r="JC19" s="398"/>
      <c r="JD19" s="398"/>
      <c r="JE19" s="398"/>
      <c r="JF19" s="398"/>
      <c r="JG19" s="398"/>
      <c r="JH19" s="398"/>
      <c r="JI19" s="398"/>
      <c r="JJ19" s="398"/>
      <c r="JK19" s="398"/>
      <c r="JL19" s="398"/>
    </row>
    <row r="20" spans="1:272" s="432" customFormat="1">
      <c r="A20" s="405">
        <v>17</v>
      </c>
      <c r="C20" s="433">
        <v>1</v>
      </c>
      <c r="D20" s="434" t="s">
        <v>41</v>
      </c>
      <c r="E20" s="434"/>
      <c r="F20" s="434"/>
      <c r="G20" s="435"/>
      <c r="H20" s="434"/>
      <c r="I20" s="435"/>
      <c r="J20" s="434"/>
      <c r="K20" s="435"/>
      <c r="L20" s="434"/>
      <c r="M20" s="435"/>
      <c r="N20" s="434"/>
      <c r="O20" s="435"/>
      <c r="P20" s="434"/>
      <c r="Q20" s="435"/>
      <c r="R20" s="434"/>
      <c r="S20" s="435"/>
      <c r="T20" s="434"/>
      <c r="U20" s="436"/>
      <c r="V20" s="434"/>
      <c r="W20" s="435"/>
      <c r="X20" s="434"/>
      <c r="Y20" s="435"/>
      <c r="Z20" s="434"/>
      <c r="AA20" s="436"/>
      <c r="AB20" s="434"/>
      <c r="AC20" s="435"/>
      <c r="AD20" s="434"/>
      <c r="AE20" s="435"/>
      <c r="AF20" s="434"/>
      <c r="AG20" s="436"/>
      <c r="AH20" s="434"/>
      <c r="AI20" s="435"/>
      <c r="AJ20" s="434"/>
      <c r="AK20" s="435"/>
      <c r="AL20" s="434"/>
      <c r="AM20" s="436"/>
      <c r="AN20" s="434"/>
      <c r="AO20" s="435"/>
      <c r="AP20" s="434"/>
      <c r="AQ20" s="435"/>
      <c r="AR20" s="434"/>
      <c r="AS20" s="437"/>
      <c r="AT20" s="434"/>
      <c r="AU20" s="435"/>
      <c r="AV20" s="434"/>
      <c r="AW20" s="435"/>
      <c r="AX20" s="434"/>
      <c r="AY20" s="436"/>
      <c r="AZ20" s="434"/>
      <c r="BA20" s="435"/>
      <c r="BB20" s="434"/>
      <c r="BC20" s="435"/>
      <c r="BD20" s="434"/>
      <c r="BE20" s="438"/>
      <c r="BF20" s="434"/>
      <c r="BG20" s="438"/>
      <c r="BH20" s="434"/>
      <c r="BI20" s="438"/>
      <c r="BJ20" s="434"/>
      <c r="BK20" s="398"/>
      <c r="BL20" s="398"/>
      <c r="BM20" s="398"/>
      <c r="BN20" s="398"/>
      <c r="BO20" s="398"/>
      <c r="BP20" s="398"/>
      <c r="BQ20" s="398"/>
      <c r="BR20" s="398"/>
      <c r="BS20" s="398"/>
      <c r="BT20" s="398"/>
      <c r="BU20" s="398"/>
      <c r="BV20" s="398"/>
      <c r="BW20" s="398"/>
      <c r="BX20" s="398"/>
      <c r="BY20" s="398"/>
      <c r="BZ20" s="398"/>
      <c r="CA20" s="398"/>
      <c r="CB20" s="398"/>
      <c r="CC20" s="398"/>
      <c r="CD20" s="398"/>
      <c r="CE20" s="398"/>
      <c r="CF20" s="398"/>
      <c r="CG20" s="398"/>
      <c r="CH20" s="398"/>
      <c r="CI20" s="398"/>
      <c r="CJ20" s="398"/>
      <c r="CK20" s="398"/>
      <c r="CL20" s="398"/>
      <c r="CM20" s="398"/>
      <c r="CN20" s="398"/>
      <c r="CO20" s="398"/>
      <c r="CP20" s="398"/>
      <c r="CQ20" s="398"/>
      <c r="CR20" s="398"/>
      <c r="CS20" s="398"/>
      <c r="CT20" s="398"/>
      <c r="CU20" s="398"/>
      <c r="CV20" s="398"/>
      <c r="CW20" s="398"/>
      <c r="CX20" s="398"/>
      <c r="CY20" s="398"/>
      <c r="CZ20" s="398"/>
      <c r="DA20" s="398"/>
      <c r="DB20" s="398"/>
      <c r="DC20" s="398"/>
      <c r="DD20" s="398"/>
      <c r="DE20" s="398"/>
      <c r="DF20" s="398"/>
      <c r="DG20" s="398"/>
      <c r="DH20" s="398"/>
      <c r="DI20" s="398"/>
      <c r="DJ20" s="398"/>
      <c r="DK20" s="398"/>
      <c r="DL20" s="398"/>
      <c r="DM20" s="398"/>
      <c r="DN20" s="398"/>
      <c r="DO20" s="398"/>
      <c r="DP20" s="398"/>
      <c r="DQ20" s="398"/>
      <c r="DR20" s="398"/>
      <c r="DS20" s="398"/>
      <c r="DT20" s="398"/>
      <c r="DU20" s="398"/>
      <c r="DV20" s="398"/>
      <c r="DW20" s="398"/>
      <c r="DX20" s="398"/>
      <c r="DY20" s="398"/>
      <c r="DZ20" s="398"/>
      <c r="EA20" s="398"/>
      <c r="EB20" s="398"/>
      <c r="EC20" s="398"/>
      <c r="ED20" s="398"/>
      <c r="EE20" s="398"/>
      <c r="EF20" s="398"/>
      <c r="EG20" s="398"/>
      <c r="EH20" s="398"/>
      <c r="EI20" s="398"/>
      <c r="EJ20" s="398"/>
      <c r="EK20" s="398"/>
      <c r="EL20" s="398"/>
      <c r="EM20" s="398"/>
      <c r="EN20" s="398"/>
      <c r="EO20" s="398"/>
      <c r="EP20" s="398"/>
      <c r="EQ20" s="398"/>
      <c r="ER20" s="398"/>
      <c r="ES20" s="398"/>
      <c r="ET20" s="398"/>
      <c r="EU20" s="398"/>
      <c r="EV20" s="398"/>
      <c r="EW20" s="398"/>
      <c r="EX20" s="398"/>
      <c r="EY20" s="398"/>
      <c r="EZ20" s="398"/>
      <c r="FA20" s="398"/>
      <c r="FB20" s="398"/>
      <c r="FC20" s="398"/>
      <c r="FD20" s="398"/>
      <c r="FE20" s="398"/>
      <c r="FF20" s="398"/>
      <c r="FG20" s="398"/>
      <c r="FH20" s="398"/>
      <c r="FI20" s="398"/>
      <c r="FJ20" s="398"/>
      <c r="FK20" s="398"/>
      <c r="FL20" s="398"/>
      <c r="FM20" s="398"/>
      <c r="FN20" s="398"/>
      <c r="FO20" s="398"/>
      <c r="FP20" s="398"/>
      <c r="FQ20" s="398"/>
      <c r="FR20" s="398"/>
      <c r="FS20" s="398"/>
      <c r="FT20" s="398"/>
      <c r="FU20" s="398"/>
      <c r="FV20" s="398"/>
      <c r="FW20" s="398"/>
      <c r="FX20" s="398"/>
      <c r="FY20" s="398"/>
      <c r="FZ20" s="398"/>
      <c r="GA20" s="398"/>
      <c r="GB20" s="398"/>
      <c r="GC20" s="398"/>
      <c r="GD20" s="398"/>
      <c r="GE20" s="398"/>
      <c r="GF20" s="398"/>
      <c r="GG20" s="398"/>
      <c r="GH20" s="398"/>
      <c r="GI20" s="398"/>
      <c r="GJ20" s="398"/>
      <c r="GK20" s="398"/>
      <c r="GL20" s="398"/>
      <c r="GM20" s="398"/>
      <c r="GN20" s="398"/>
      <c r="GO20" s="398"/>
      <c r="GP20" s="398"/>
      <c r="GQ20" s="398"/>
      <c r="GR20" s="398"/>
      <c r="GS20" s="398"/>
      <c r="GT20" s="398"/>
      <c r="GU20" s="398"/>
      <c r="GV20" s="398"/>
      <c r="GW20" s="398"/>
      <c r="GX20" s="398"/>
      <c r="GY20" s="398"/>
      <c r="GZ20" s="398"/>
      <c r="HA20" s="398"/>
      <c r="HB20" s="398"/>
      <c r="HC20" s="398"/>
      <c r="HD20" s="398"/>
      <c r="HE20" s="398"/>
      <c r="HF20" s="398"/>
      <c r="HG20" s="398"/>
      <c r="HH20" s="398"/>
      <c r="HI20" s="398"/>
      <c r="HJ20" s="398"/>
      <c r="HK20" s="398"/>
      <c r="HL20" s="398"/>
      <c r="HM20" s="398"/>
      <c r="HN20" s="398"/>
      <c r="HO20" s="398"/>
      <c r="HP20" s="398"/>
      <c r="HQ20" s="398"/>
      <c r="HR20" s="398"/>
      <c r="HS20" s="398"/>
      <c r="HT20" s="398"/>
      <c r="HU20" s="398"/>
      <c r="HV20" s="398"/>
      <c r="HW20" s="398"/>
      <c r="HX20" s="398"/>
      <c r="HY20" s="398"/>
      <c r="HZ20" s="398"/>
      <c r="IA20" s="398"/>
      <c r="IB20" s="398"/>
      <c r="IC20" s="398"/>
      <c r="ID20" s="398"/>
      <c r="IE20" s="398"/>
      <c r="IF20" s="398"/>
      <c r="IG20" s="398"/>
      <c r="IH20" s="398"/>
      <c r="II20" s="398"/>
      <c r="IJ20" s="398"/>
      <c r="IK20" s="398"/>
      <c r="IL20" s="398"/>
      <c r="IM20" s="398"/>
      <c r="IN20" s="398"/>
      <c r="IO20" s="398"/>
      <c r="IP20" s="398"/>
      <c r="IQ20" s="398"/>
      <c r="IR20" s="398"/>
      <c r="IS20" s="398"/>
      <c r="IT20" s="398"/>
      <c r="IU20" s="398"/>
      <c r="IV20" s="398"/>
      <c r="IW20" s="398"/>
      <c r="IX20" s="398"/>
      <c r="IY20" s="398"/>
      <c r="IZ20" s="398"/>
      <c r="JA20" s="398"/>
      <c r="JB20" s="398"/>
      <c r="JC20" s="398"/>
      <c r="JD20" s="398"/>
      <c r="JE20" s="398"/>
      <c r="JF20" s="398"/>
      <c r="JG20" s="398"/>
      <c r="JH20" s="398"/>
      <c r="JI20" s="398"/>
      <c r="JJ20" s="398"/>
      <c r="JK20" s="398"/>
      <c r="JL20" s="398"/>
    </row>
    <row r="21" spans="1:272" s="432" customFormat="1">
      <c r="A21" s="398">
        <v>18</v>
      </c>
      <c r="C21" s="433">
        <v>2</v>
      </c>
      <c r="D21" s="433" t="s">
        <v>43</v>
      </c>
      <c r="E21" s="433"/>
      <c r="F21" s="433"/>
      <c r="G21" s="435"/>
      <c r="H21" s="433"/>
      <c r="I21" s="435"/>
      <c r="J21" s="433"/>
      <c r="K21" s="435"/>
      <c r="L21" s="433"/>
      <c r="M21" s="435"/>
      <c r="N21" s="433"/>
      <c r="O21" s="435"/>
      <c r="P21" s="433"/>
      <c r="Q21" s="435"/>
      <c r="R21" s="433"/>
      <c r="S21" s="435"/>
      <c r="T21" s="433"/>
      <c r="U21" s="436"/>
      <c r="V21" s="433"/>
      <c r="W21" s="435"/>
      <c r="X21" s="433"/>
      <c r="Y21" s="435"/>
      <c r="Z21" s="433"/>
      <c r="AA21" s="436"/>
      <c r="AB21" s="433"/>
      <c r="AC21" s="435"/>
      <c r="AD21" s="433"/>
      <c r="AE21" s="435"/>
      <c r="AF21" s="433"/>
      <c r="AG21" s="436"/>
      <c r="AH21" s="434"/>
      <c r="AI21" s="435"/>
      <c r="AJ21" s="434"/>
      <c r="AK21" s="435"/>
      <c r="AL21" s="434"/>
      <c r="AM21" s="436"/>
      <c r="AN21" s="433"/>
      <c r="AO21" s="435"/>
      <c r="AP21" s="433"/>
      <c r="AQ21" s="435"/>
      <c r="AR21" s="433"/>
      <c r="AS21" s="439"/>
      <c r="AT21" s="440"/>
      <c r="AU21" s="435"/>
      <c r="AV21" s="440"/>
      <c r="AW21" s="435"/>
      <c r="AX21" s="440"/>
      <c r="AY21" s="439"/>
      <c r="AZ21" s="440"/>
      <c r="BA21" s="435"/>
      <c r="BB21" s="440"/>
      <c r="BC21" s="441"/>
      <c r="BD21" s="440"/>
      <c r="BE21" s="442"/>
      <c r="BF21" s="440"/>
      <c r="BG21" s="442"/>
      <c r="BH21" s="440"/>
      <c r="BI21" s="442"/>
      <c r="BJ21" s="440"/>
      <c r="BK21" s="443"/>
      <c r="BL21" s="443"/>
      <c r="BM21" s="443"/>
      <c r="BN21" s="443"/>
      <c r="BO21" s="443"/>
      <c r="BP21" s="443"/>
      <c r="BQ21" s="443"/>
      <c r="BR21" s="443"/>
      <c r="BS21" s="443"/>
      <c r="BT21" s="443"/>
      <c r="BU21" s="443"/>
      <c r="BV21" s="443"/>
      <c r="BW21" s="443"/>
      <c r="BX21" s="443"/>
      <c r="BY21" s="443"/>
      <c r="BZ21" s="443"/>
      <c r="CA21" s="443"/>
      <c r="CB21" s="443"/>
      <c r="CC21" s="443"/>
      <c r="CD21" s="443"/>
      <c r="CE21" s="443"/>
      <c r="CF21" s="443"/>
      <c r="CG21" s="443"/>
      <c r="CH21" s="443"/>
      <c r="CI21" s="443"/>
      <c r="CJ21" s="443"/>
      <c r="CK21" s="443"/>
      <c r="CL21" s="443"/>
      <c r="CM21" s="443"/>
      <c r="CN21" s="443"/>
      <c r="CO21" s="443"/>
      <c r="CP21" s="443"/>
      <c r="CQ21" s="443"/>
      <c r="CR21" s="443"/>
      <c r="CS21" s="443"/>
      <c r="CT21" s="443"/>
      <c r="CU21" s="443"/>
      <c r="CV21" s="443"/>
      <c r="CW21" s="443"/>
      <c r="CX21" s="443"/>
      <c r="CY21" s="443"/>
      <c r="CZ21" s="443"/>
      <c r="DA21" s="443"/>
      <c r="DB21" s="443"/>
      <c r="DC21" s="443"/>
      <c r="DD21" s="443"/>
      <c r="DE21" s="443"/>
      <c r="DF21" s="443"/>
      <c r="DG21" s="443"/>
      <c r="DH21" s="443"/>
      <c r="DI21" s="443"/>
      <c r="DJ21" s="443"/>
      <c r="DK21" s="443"/>
      <c r="DL21" s="443"/>
      <c r="DM21" s="443"/>
      <c r="DN21" s="443"/>
      <c r="DO21" s="443"/>
      <c r="DP21" s="443"/>
      <c r="DQ21" s="443"/>
      <c r="DR21" s="443"/>
      <c r="DS21" s="443"/>
      <c r="DT21" s="443"/>
      <c r="DU21" s="443"/>
      <c r="DV21" s="443"/>
      <c r="DW21" s="443"/>
      <c r="DX21" s="443"/>
      <c r="DY21" s="443"/>
      <c r="DZ21" s="443"/>
      <c r="EA21" s="443"/>
      <c r="EB21" s="443"/>
      <c r="EC21" s="443"/>
      <c r="ED21" s="443"/>
      <c r="EE21" s="443"/>
      <c r="EF21" s="443"/>
      <c r="EG21" s="443"/>
      <c r="EH21" s="443"/>
      <c r="EI21" s="443"/>
      <c r="EJ21" s="443"/>
      <c r="EK21" s="443"/>
      <c r="EL21" s="443"/>
      <c r="EM21" s="443"/>
      <c r="EN21" s="443"/>
      <c r="EO21" s="443"/>
      <c r="EP21" s="443"/>
      <c r="EQ21" s="443"/>
      <c r="ER21" s="443"/>
      <c r="ES21" s="443"/>
      <c r="ET21" s="443"/>
      <c r="EU21" s="443"/>
      <c r="EV21" s="443"/>
      <c r="EW21" s="443"/>
      <c r="EX21" s="443"/>
      <c r="EY21" s="443"/>
      <c r="EZ21" s="443"/>
      <c r="FA21" s="443"/>
      <c r="FB21" s="443"/>
      <c r="FC21" s="443"/>
      <c r="FD21" s="443"/>
      <c r="FE21" s="443"/>
      <c r="FF21" s="443"/>
      <c r="FG21" s="443"/>
      <c r="FH21" s="443"/>
      <c r="FI21" s="443"/>
      <c r="FJ21" s="443"/>
      <c r="FK21" s="443"/>
      <c r="FL21" s="443"/>
      <c r="FM21" s="443"/>
      <c r="FN21" s="443"/>
      <c r="FO21" s="443"/>
      <c r="FP21" s="443"/>
      <c r="FQ21" s="443"/>
      <c r="FR21" s="443"/>
      <c r="FS21" s="443"/>
      <c r="FT21" s="443"/>
      <c r="FU21" s="443"/>
      <c r="FV21" s="443"/>
      <c r="FW21" s="443"/>
      <c r="FX21" s="443"/>
      <c r="FY21" s="443"/>
      <c r="FZ21" s="443"/>
      <c r="GA21" s="443"/>
      <c r="GB21" s="443"/>
      <c r="GC21" s="443"/>
      <c r="GD21" s="443"/>
      <c r="GE21" s="443"/>
      <c r="GF21" s="443"/>
      <c r="GG21" s="443"/>
      <c r="GH21" s="443"/>
      <c r="GI21" s="443"/>
      <c r="GJ21" s="443"/>
      <c r="GK21" s="443"/>
      <c r="GL21" s="443"/>
      <c r="GM21" s="443"/>
      <c r="GN21" s="443"/>
      <c r="GO21" s="443"/>
      <c r="GP21" s="443"/>
      <c r="GQ21" s="443"/>
      <c r="GR21" s="443"/>
      <c r="GS21" s="443"/>
      <c r="GT21" s="443"/>
      <c r="GU21" s="443"/>
      <c r="GV21" s="443"/>
      <c r="GW21" s="443"/>
      <c r="GX21" s="443"/>
      <c r="GY21" s="443"/>
      <c r="GZ21" s="443"/>
      <c r="HA21" s="443"/>
      <c r="HB21" s="443"/>
      <c r="HC21" s="443"/>
      <c r="HD21" s="443"/>
      <c r="HE21" s="443"/>
      <c r="HF21" s="443"/>
      <c r="HG21" s="443"/>
      <c r="HH21" s="443"/>
      <c r="HI21" s="443"/>
      <c r="HJ21" s="443"/>
      <c r="HK21" s="443"/>
      <c r="HL21" s="443"/>
      <c r="HM21" s="443"/>
      <c r="HN21" s="443"/>
      <c r="HO21" s="443"/>
      <c r="HP21" s="443"/>
      <c r="HQ21" s="443"/>
      <c r="HR21" s="443"/>
      <c r="HS21" s="443"/>
      <c r="HT21" s="443"/>
      <c r="HU21" s="443"/>
      <c r="HV21" s="443"/>
      <c r="HW21" s="443"/>
      <c r="HX21" s="443"/>
      <c r="HY21" s="443"/>
      <c r="HZ21" s="443"/>
      <c r="IA21" s="443"/>
      <c r="IB21" s="443"/>
      <c r="IC21" s="443"/>
      <c r="ID21" s="443"/>
      <c r="IE21" s="443"/>
      <c r="IF21" s="443"/>
      <c r="IG21" s="443"/>
      <c r="IH21" s="443"/>
      <c r="II21" s="443"/>
      <c r="IJ21" s="443"/>
      <c r="IK21" s="443"/>
      <c r="IL21" s="443"/>
      <c r="IM21" s="443"/>
      <c r="IN21" s="443"/>
      <c r="IO21" s="443"/>
      <c r="IP21" s="443"/>
      <c r="IQ21" s="443"/>
      <c r="IR21" s="443"/>
      <c r="IS21" s="443"/>
      <c r="IT21" s="443"/>
      <c r="IU21" s="443"/>
      <c r="IV21" s="443"/>
      <c r="IW21" s="443"/>
      <c r="IX21" s="443"/>
      <c r="IY21" s="443"/>
      <c r="IZ21" s="443"/>
      <c r="JA21" s="443"/>
      <c r="JB21" s="443"/>
      <c r="JC21" s="443"/>
      <c r="JD21" s="443"/>
      <c r="JE21" s="443"/>
      <c r="JF21" s="443"/>
      <c r="JG21" s="443"/>
      <c r="JH21" s="443"/>
      <c r="JI21" s="443"/>
      <c r="JJ21" s="443"/>
      <c r="JK21" s="443"/>
      <c r="JL21" s="443"/>
    </row>
    <row r="22" spans="1:272" s="444" customFormat="1">
      <c r="A22" s="405">
        <v>19</v>
      </c>
      <c r="B22" s="444">
        <v>12</v>
      </c>
      <c r="C22" s="445" t="s">
        <v>94</v>
      </c>
      <c r="D22" s="445" t="s">
        <v>121</v>
      </c>
      <c r="E22" s="445">
        <v>76575.134854771779</v>
      </c>
      <c r="F22" s="445">
        <v>482</v>
      </c>
      <c r="G22" s="446">
        <v>76705.137387387382</v>
      </c>
      <c r="H22" s="445">
        <v>444</v>
      </c>
      <c r="I22" s="446">
        <v>80010.877846790885</v>
      </c>
      <c r="J22" s="445">
        <v>483</v>
      </c>
      <c r="K22" s="446"/>
      <c r="L22" s="445"/>
      <c r="M22" s="446"/>
      <c r="N22" s="445"/>
      <c r="O22" s="446">
        <v>83474.404092071607</v>
      </c>
      <c r="P22" s="445">
        <v>391</v>
      </c>
      <c r="Q22" s="446"/>
      <c r="R22" s="445"/>
      <c r="S22" s="446">
        <v>84639.752021563341</v>
      </c>
      <c r="T22" s="445">
        <v>371</v>
      </c>
      <c r="U22" s="447"/>
      <c r="V22" s="445"/>
      <c r="W22" s="446">
        <v>0</v>
      </c>
      <c r="X22" s="445">
        <v>0</v>
      </c>
      <c r="Y22" s="446">
        <v>107511</v>
      </c>
      <c r="Z22" s="445">
        <v>110</v>
      </c>
      <c r="AA22" s="447">
        <v>77330.80973451327</v>
      </c>
      <c r="AB22" s="445">
        <v>226</v>
      </c>
      <c r="AC22" s="446">
        <v>77636.921161825725</v>
      </c>
      <c r="AD22" s="445">
        <v>241</v>
      </c>
      <c r="AE22" s="446">
        <v>76615.882681564239</v>
      </c>
      <c r="AF22" s="445">
        <v>179</v>
      </c>
      <c r="AG22" s="447"/>
      <c r="AH22" s="448"/>
      <c r="AI22" s="446">
        <v>0</v>
      </c>
      <c r="AJ22" s="448">
        <v>0</v>
      </c>
      <c r="AK22" s="446">
        <v>0</v>
      </c>
      <c r="AL22" s="448">
        <v>0</v>
      </c>
      <c r="AM22" s="447"/>
      <c r="AN22" s="445"/>
      <c r="AO22" s="446">
        <v>0</v>
      </c>
      <c r="AP22" s="445">
        <v>0</v>
      </c>
      <c r="AQ22" s="446">
        <v>0</v>
      </c>
      <c r="AR22" s="445">
        <v>0</v>
      </c>
      <c r="AS22" s="447"/>
      <c r="AT22" s="448"/>
      <c r="AU22" s="446">
        <v>0</v>
      </c>
      <c r="AV22" s="448">
        <v>0</v>
      </c>
      <c r="AW22" s="446">
        <v>0</v>
      </c>
      <c r="AX22" s="448">
        <v>0</v>
      </c>
      <c r="AY22" s="447"/>
      <c r="AZ22" s="448"/>
      <c r="BA22" s="446">
        <v>0</v>
      </c>
      <c r="BB22" s="448">
        <v>0</v>
      </c>
      <c r="BC22" s="446">
        <v>0</v>
      </c>
      <c r="BD22" s="445">
        <v>0</v>
      </c>
      <c r="BE22" s="449"/>
      <c r="BF22" s="445"/>
      <c r="BG22" s="449"/>
      <c r="BH22" s="445"/>
      <c r="BI22" s="449"/>
      <c r="BJ22" s="445"/>
      <c r="BK22" s="398"/>
      <c r="BL22" s="398"/>
      <c r="BM22" s="398"/>
      <c r="BN22" s="398"/>
      <c r="BO22" s="398"/>
      <c r="BP22" s="398"/>
      <c r="BQ22" s="398"/>
      <c r="BR22" s="398"/>
      <c r="BS22" s="398"/>
      <c r="BT22" s="398"/>
      <c r="BU22" s="398"/>
      <c r="BV22" s="398"/>
      <c r="BW22" s="398"/>
      <c r="BX22" s="398"/>
      <c r="BY22" s="398"/>
      <c r="BZ22" s="398"/>
      <c r="CA22" s="398"/>
      <c r="CB22" s="398"/>
      <c r="CC22" s="398"/>
      <c r="CD22" s="398"/>
      <c r="CE22" s="398"/>
      <c r="CF22" s="398"/>
      <c r="CG22" s="398"/>
      <c r="CH22" s="398"/>
      <c r="CI22" s="398"/>
      <c r="CJ22" s="398"/>
      <c r="CK22" s="398"/>
      <c r="CL22" s="398"/>
      <c r="CM22" s="398"/>
      <c r="CN22" s="398"/>
      <c r="CO22" s="398"/>
      <c r="CP22" s="398"/>
      <c r="CQ22" s="398"/>
      <c r="CR22" s="398"/>
      <c r="CS22" s="398"/>
      <c r="CT22" s="398"/>
      <c r="CU22" s="398"/>
      <c r="CV22" s="398"/>
      <c r="CW22" s="398"/>
      <c r="CX22" s="398"/>
      <c r="CY22" s="398"/>
      <c r="CZ22" s="398"/>
      <c r="DA22" s="398"/>
      <c r="DB22" s="398"/>
      <c r="DC22" s="398"/>
      <c r="DD22" s="398"/>
      <c r="DE22" s="398"/>
      <c r="DF22" s="398"/>
      <c r="DG22" s="398"/>
      <c r="DH22" s="398"/>
      <c r="DI22" s="398"/>
      <c r="DJ22" s="398"/>
      <c r="DK22" s="398"/>
      <c r="DL22" s="398"/>
      <c r="DM22" s="398"/>
      <c r="DN22" s="398"/>
      <c r="DO22" s="398"/>
      <c r="DP22" s="398"/>
      <c r="DQ22" s="398"/>
      <c r="DR22" s="398"/>
      <c r="DS22" s="398"/>
      <c r="DT22" s="398"/>
      <c r="DU22" s="398"/>
      <c r="DV22" s="398"/>
      <c r="DW22" s="398"/>
      <c r="DX22" s="398"/>
      <c r="DY22" s="398"/>
      <c r="DZ22" s="398"/>
      <c r="EA22" s="398"/>
      <c r="EB22" s="398"/>
      <c r="EC22" s="398"/>
      <c r="ED22" s="398"/>
      <c r="EE22" s="398"/>
      <c r="EF22" s="398"/>
      <c r="EG22" s="398"/>
      <c r="EH22" s="398"/>
      <c r="EI22" s="398"/>
      <c r="EJ22" s="398"/>
      <c r="EK22" s="398"/>
      <c r="EL22" s="398"/>
      <c r="EM22" s="398"/>
      <c r="EN22" s="398"/>
      <c r="EO22" s="398"/>
      <c r="EP22" s="398"/>
      <c r="EQ22" s="398"/>
      <c r="ER22" s="398"/>
      <c r="ES22" s="398"/>
      <c r="ET22" s="398"/>
      <c r="EU22" s="398"/>
      <c r="EV22" s="398"/>
      <c r="EW22" s="398"/>
      <c r="EX22" s="398"/>
      <c r="EY22" s="398"/>
      <c r="EZ22" s="398"/>
      <c r="FA22" s="398"/>
      <c r="FB22" s="398"/>
      <c r="FC22" s="398"/>
      <c r="FD22" s="398"/>
      <c r="FE22" s="398"/>
      <c r="FF22" s="398"/>
      <c r="FG22" s="398"/>
      <c r="FH22" s="398"/>
      <c r="FI22" s="398"/>
      <c r="FJ22" s="398"/>
      <c r="FK22" s="398"/>
      <c r="FL22" s="398"/>
      <c r="FM22" s="398"/>
      <c r="FN22" s="398"/>
      <c r="FO22" s="398"/>
      <c r="FP22" s="398"/>
      <c r="FQ22" s="398"/>
      <c r="FR22" s="398"/>
      <c r="FS22" s="398"/>
      <c r="FT22" s="398"/>
      <c r="FU22" s="398"/>
      <c r="FV22" s="398"/>
      <c r="FW22" s="398"/>
      <c r="FX22" s="398"/>
      <c r="FY22" s="398"/>
      <c r="FZ22" s="398"/>
      <c r="GA22" s="398"/>
      <c r="GB22" s="398"/>
      <c r="GC22" s="398"/>
      <c r="GD22" s="398"/>
      <c r="GE22" s="398"/>
      <c r="GF22" s="398"/>
      <c r="GG22" s="398"/>
      <c r="GH22" s="398"/>
      <c r="GI22" s="398"/>
      <c r="GJ22" s="398"/>
      <c r="GK22" s="398"/>
      <c r="GL22" s="398"/>
      <c r="GM22" s="398"/>
      <c r="GN22" s="398"/>
      <c r="GO22" s="398"/>
      <c r="GP22" s="398"/>
      <c r="GQ22" s="398"/>
      <c r="GR22" s="398"/>
      <c r="GS22" s="398"/>
      <c r="GT22" s="398"/>
      <c r="GU22" s="398"/>
      <c r="GV22" s="398"/>
      <c r="GW22" s="398"/>
      <c r="GX22" s="398"/>
      <c r="GY22" s="398"/>
      <c r="GZ22" s="398"/>
      <c r="HA22" s="398"/>
      <c r="HB22" s="398"/>
      <c r="HC22" s="398"/>
      <c r="HD22" s="398"/>
      <c r="HE22" s="398"/>
      <c r="HF22" s="398"/>
      <c r="HG22" s="398"/>
      <c r="HH22" s="398"/>
      <c r="HI22" s="398"/>
      <c r="HJ22" s="398"/>
      <c r="HK22" s="398"/>
      <c r="HL22" s="398"/>
      <c r="HM22" s="398"/>
      <c r="HN22" s="398"/>
      <c r="HO22" s="398"/>
      <c r="HP22" s="398"/>
      <c r="HQ22" s="398"/>
      <c r="HR22" s="398"/>
      <c r="HS22" s="398"/>
      <c r="HT22" s="398"/>
      <c r="HU22" s="398"/>
      <c r="HV22" s="398"/>
      <c r="HW22" s="398"/>
      <c r="HX22" s="398"/>
      <c r="HY22" s="398"/>
      <c r="HZ22" s="398"/>
      <c r="IA22" s="398"/>
      <c r="IB22" s="398"/>
      <c r="IC22" s="398"/>
      <c r="ID22" s="398"/>
      <c r="IE22" s="398"/>
      <c r="IF22" s="398"/>
      <c r="IG22" s="398"/>
      <c r="IH22" s="398"/>
      <c r="II22" s="398"/>
      <c r="IJ22" s="398"/>
      <c r="IK22" s="398"/>
      <c r="IL22" s="398"/>
      <c r="IM22" s="398"/>
      <c r="IN22" s="398"/>
      <c r="IO22" s="398"/>
      <c r="IP22" s="398"/>
      <c r="IQ22" s="398"/>
      <c r="IR22" s="398"/>
      <c r="IS22" s="398"/>
      <c r="IT22" s="398"/>
      <c r="IU22" s="398"/>
      <c r="IV22" s="398"/>
      <c r="IW22" s="398"/>
      <c r="IX22" s="398"/>
      <c r="IY22" s="398"/>
      <c r="IZ22" s="398"/>
      <c r="JA22" s="398"/>
      <c r="JB22" s="398"/>
      <c r="JC22" s="398"/>
      <c r="JD22" s="398"/>
      <c r="JE22" s="398"/>
      <c r="JF22" s="398"/>
      <c r="JG22" s="398"/>
      <c r="JH22" s="398"/>
      <c r="JI22" s="398"/>
      <c r="JJ22" s="398"/>
      <c r="JK22" s="398"/>
      <c r="JL22" s="398"/>
    </row>
    <row r="23" spans="1:272">
      <c r="A23" s="398">
        <v>20</v>
      </c>
      <c r="B23" s="398">
        <v>13</v>
      </c>
      <c r="C23" s="412">
        <v>4</v>
      </c>
      <c r="D23" s="412" t="s">
        <v>76</v>
      </c>
      <c r="E23" s="412">
        <v>75351.438095238089</v>
      </c>
      <c r="F23" s="412">
        <v>105</v>
      </c>
      <c r="G23" s="414">
        <v>74610.966386554617</v>
      </c>
      <c r="H23" s="412">
        <v>119</v>
      </c>
      <c r="I23" s="414">
        <v>78456.313253012049</v>
      </c>
      <c r="J23" s="412">
        <v>166</v>
      </c>
      <c r="K23" s="414"/>
      <c r="L23" s="412"/>
      <c r="M23" s="414"/>
      <c r="N23" s="412"/>
      <c r="O23" s="414">
        <v>79231.948113207545</v>
      </c>
      <c r="P23" s="412">
        <v>212</v>
      </c>
      <c r="Q23" s="414"/>
      <c r="R23" s="412"/>
      <c r="S23" s="414">
        <v>89889.806060606061</v>
      </c>
      <c r="T23" s="412">
        <v>165</v>
      </c>
      <c r="U23" s="415"/>
      <c r="V23" s="412"/>
      <c r="W23" s="414">
        <v>0</v>
      </c>
      <c r="X23" s="412">
        <v>0</v>
      </c>
      <c r="Y23" s="414">
        <v>0</v>
      </c>
      <c r="Z23" s="412">
        <v>0</v>
      </c>
      <c r="AA23" s="415">
        <v>70060.666666666672</v>
      </c>
      <c r="AB23" s="412">
        <v>63</v>
      </c>
      <c r="AC23" s="414">
        <v>72281.769230769234</v>
      </c>
      <c r="AD23" s="412">
        <v>78</v>
      </c>
      <c r="AE23" s="414">
        <v>0</v>
      </c>
      <c r="AF23" s="412">
        <v>0</v>
      </c>
      <c r="AG23" s="415"/>
      <c r="AH23" s="413"/>
      <c r="AI23" s="414">
        <v>0</v>
      </c>
      <c r="AJ23" s="413">
        <v>0</v>
      </c>
      <c r="AK23" s="414">
        <v>0</v>
      </c>
      <c r="AL23" s="413">
        <v>0</v>
      </c>
      <c r="AM23" s="415"/>
      <c r="AN23" s="412"/>
      <c r="AO23" s="414">
        <v>0</v>
      </c>
      <c r="AP23" s="412">
        <v>0</v>
      </c>
      <c r="AQ23" s="414">
        <v>0</v>
      </c>
      <c r="AR23" s="412">
        <v>0</v>
      </c>
      <c r="AS23" s="416"/>
      <c r="AT23" s="417"/>
      <c r="AU23" s="414">
        <v>0</v>
      </c>
      <c r="AV23" s="417">
        <v>0</v>
      </c>
      <c r="AW23" s="414">
        <v>0</v>
      </c>
      <c r="AX23" s="417">
        <v>0</v>
      </c>
      <c r="AY23" s="416"/>
      <c r="AZ23" s="417"/>
      <c r="BA23" s="414">
        <v>0</v>
      </c>
      <c r="BB23" s="417">
        <v>0</v>
      </c>
      <c r="BC23" s="418">
        <v>0</v>
      </c>
      <c r="BD23" s="417">
        <v>0</v>
      </c>
      <c r="BE23" s="419"/>
      <c r="BF23" s="417"/>
      <c r="BG23" s="419"/>
      <c r="BH23" s="417"/>
      <c r="BI23" s="419"/>
      <c r="BJ23" s="417"/>
    </row>
    <row r="24" spans="1:272">
      <c r="A24" s="405">
        <v>21</v>
      </c>
      <c r="B24" s="398">
        <v>14</v>
      </c>
      <c r="C24" s="412">
        <v>11</v>
      </c>
      <c r="D24" s="412" t="s">
        <v>47</v>
      </c>
      <c r="E24" s="412">
        <v>83092.561576354681</v>
      </c>
      <c r="F24" s="412">
        <v>406</v>
      </c>
      <c r="G24" s="414">
        <v>81982.862745098042</v>
      </c>
      <c r="H24" s="412">
        <v>357</v>
      </c>
      <c r="I24" s="414">
        <v>85570.260204081627</v>
      </c>
      <c r="J24" s="412">
        <v>392</v>
      </c>
      <c r="K24" s="414"/>
      <c r="L24" s="412"/>
      <c r="M24" s="414"/>
      <c r="N24" s="412"/>
      <c r="O24" s="414">
        <v>90264.192640692636</v>
      </c>
      <c r="P24" s="412">
        <v>462</v>
      </c>
      <c r="Q24" s="414"/>
      <c r="R24" s="412"/>
      <c r="S24" s="414">
        <v>102066.89027431421</v>
      </c>
      <c r="T24" s="412">
        <v>401</v>
      </c>
      <c r="U24" s="415"/>
      <c r="V24" s="412"/>
      <c r="W24" s="414">
        <v>0</v>
      </c>
      <c r="X24" s="412">
        <v>0</v>
      </c>
      <c r="Y24" s="414">
        <v>122960.5</v>
      </c>
      <c r="Z24" s="412">
        <v>88</v>
      </c>
      <c r="AA24" s="415">
        <v>91338.391666666663</v>
      </c>
      <c r="AB24" s="412">
        <v>120</v>
      </c>
      <c r="AC24" s="414">
        <v>92789.164179104482</v>
      </c>
      <c r="AD24" s="412">
        <v>134</v>
      </c>
      <c r="AE24" s="414">
        <v>94090.735537190078</v>
      </c>
      <c r="AF24" s="412">
        <v>121</v>
      </c>
      <c r="AG24" s="415">
        <v>84469.75</v>
      </c>
      <c r="AH24" s="413">
        <v>104</v>
      </c>
      <c r="AI24" s="414">
        <v>84272.986301369863</v>
      </c>
      <c r="AJ24" s="413">
        <v>73</v>
      </c>
      <c r="AK24" s="414">
        <v>88944.303797468354</v>
      </c>
      <c r="AL24" s="413">
        <v>79</v>
      </c>
      <c r="AM24" s="415"/>
      <c r="AN24" s="412"/>
      <c r="AO24" s="414">
        <v>0</v>
      </c>
      <c r="AP24" s="412">
        <v>0</v>
      </c>
      <c r="AQ24" s="414">
        <v>0</v>
      </c>
      <c r="AR24" s="412">
        <v>0</v>
      </c>
      <c r="AS24" s="416"/>
      <c r="AT24" s="417"/>
      <c r="AU24" s="414">
        <v>63352</v>
      </c>
      <c r="AV24" s="417">
        <v>13</v>
      </c>
      <c r="AW24" s="414">
        <v>0</v>
      </c>
      <c r="AX24" s="417">
        <v>0</v>
      </c>
      <c r="AY24" s="416">
        <v>72000.975609756104</v>
      </c>
      <c r="AZ24" s="417">
        <v>41</v>
      </c>
      <c r="BA24" s="414">
        <v>66611.433962264156</v>
      </c>
      <c r="BB24" s="417">
        <v>53</v>
      </c>
      <c r="BC24" s="418">
        <v>67994.132075471702</v>
      </c>
      <c r="BD24" s="417">
        <v>53</v>
      </c>
      <c r="BE24" s="419"/>
      <c r="BF24" s="417"/>
      <c r="BG24" s="419"/>
      <c r="BH24" s="417"/>
      <c r="BI24" s="419"/>
      <c r="BJ24" s="417"/>
    </row>
    <row r="25" spans="1:272">
      <c r="A25" s="398">
        <v>22</v>
      </c>
      <c r="B25" s="398">
        <v>15</v>
      </c>
      <c r="C25" s="412">
        <v>14</v>
      </c>
      <c r="D25" s="412" t="s">
        <v>49</v>
      </c>
      <c r="E25" s="412">
        <v>89703.313432835814</v>
      </c>
      <c r="F25" s="412">
        <v>1072</v>
      </c>
      <c r="G25" s="414">
        <v>91409.8</v>
      </c>
      <c r="H25" s="412">
        <v>1080</v>
      </c>
      <c r="I25" s="414">
        <v>93268.74703557312</v>
      </c>
      <c r="J25" s="412">
        <v>1265</v>
      </c>
      <c r="K25" s="414"/>
      <c r="L25" s="412"/>
      <c r="M25" s="414"/>
      <c r="N25" s="412"/>
      <c r="O25" s="414">
        <v>96391.089965397929</v>
      </c>
      <c r="P25" s="412">
        <v>1445</v>
      </c>
      <c r="Q25" s="414"/>
      <c r="R25" s="412"/>
      <c r="S25" s="414">
        <v>101205.03882657463</v>
      </c>
      <c r="T25" s="412">
        <v>1159</v>
      </c>
      <c r="U25" s="415">
        <v>100929.28791773779</v>
      </c>
      <c r="V25" s="412">
        <v>389</v>
      </c>
      <c r="W25" s="414">
        <v>100996.34736842105</v>
      </c>
      <c r="X25" s="412">
        <v>475</v>
      </c>
      <c r="Y25" s="414">
        <v>104213.87830687831</v>
      </c>
      <c r="Z25" s="412">
        <v>567</v>
      </c>
      <c r="AA25" s="415">
        <v>92931.827664399098</v>
      </c>
      <c r="AB25" s="412">
        <v>441</v>
      </c>
      <c r="AC25" s="414">
        <v>93035.370517928284</v>
      </c>
      <c r="AD25" s="412">
        <v>502</v>
      </c>
      <c r="AE25" s="414">
        <v>93022.451111111106</v>
      </c>
      <c r="AF25" s="412">
        <v>450</v>
      </c>
      <c r="AG25" s="415">
        <v>88305.3</v>
      </c>
      <c r="AH25" s="413">
        <v>140</v>
      </c>
      <c r="AI25" s="414">
        <v>0</v>
      </c>
      <c r="AJ25" s="413">
        <v>0</v>
      </c>
      <c r="AK25" s="414">
        <v>92645.220338983054</v>
      </c>
      <c r="AL25" s="413">
        <v>118</v>
      </c>
      <c r="AM25" s="415"/>
      <c r="AN25" s="412"/>
      <c r="AO25" s="414">
        <v>0</v>
      </c>
      <c r="AP25" s="412">
        <v>0</v>
      </c>
      <c r="AQ25" s="414">
        <v>0</v>
      </c>
      <c r="AR25" s="412">
        <v>0</v>
      </c>
      <c r="AS25" s="416"/>
      <c r="AT25" s="417"/>
      <c r="AU25" s="414">
        <v>0</v>
      </c>
      <c r="AV25" s="417">
        <v>0</v>
      </c>
      <c r="AW25" s="414">
        <v>0</v>
      </c>
      <c r="AX25" s="417">
        <v>0</v>
      </c>
      <c r="AY25" s="416"/>
      <c r="AZ25" s="417"/>
      <c r="BA25" s="414">
        <v>0</v>
      </c>
      <c r="BB25" s="417">
        <v>0</v>
      </c>
      <c r="BC25" s="418">
        <v>63198</v>
      </c>
      <c r="BD25" s="417">
        <v>10</v>
      </c>
      <c r="BE25" s="419"/>
      <c r="BF25" s="417"/>
      <c r="BG25" s="419"/>
      <c r="BH25" s="417"/>
      <c r="BI25" s="419"/>
      <c r="BJ25" s="417"/>
      <c r="BK25" s="405"/>
      <c r="BL25" s="405"/>
      <c r="BM25" s="405"/>
      <c r="BN25" s="405"/>
      <c r="BO25" s="405"/>
      <c r="BP25" s="405"/>
      <c r="BQ25" s="405"/>
      <c r="BR25" s="405"/>
      <c r="BS25" s="405"/>
      <c r="BT25" s="405"/>
      <c r="BU25" s="405"/>
      <c r="BV25" s="405"/>
      <c r="BW25" s="405"/>
      <c r="BX25" s="405"/>
      <c r="BY25" s="405"/>
      <c r="BZ25" s="405"/>
      <c r="CA25" s="405"/>
      <c r="CB25" s="405"/>
      <c r="CC25" s="405"/>
      <c r="CD25" s="405"/>
      <c r="CE25" s="405"/>
      <c r="CF25" s="405"/>
      <c r="CG25" s="405"/>
      <c r="CH25" s="405"/>
      <c r="CI25" s="405"/>
      <c r="CJ25" s="405"/>
      <c r="CK25" s="405"/>
      <c r="CL25" s="405"/>
      <c r="CM25" s="405"/>
      <c r="CN25" s="405"/>
      <c r="CO25" s="405"/>
      <c r="CP25" s="405"/>
      <c r="CQ25" s="405"/>
      <c r="CR25" s="405"/>
      <c r="CS25" s="405"/>
      <c r="CT25" s="405"/>
      <c r="CU25" s="405"/>
      <c r="CV25" s="405"/>
      <c r="CW25" s="405"/>
      <c r="CX25" s="405"/>
      <c r="CY25" s="405"/>
      <c r="CZ25" s="405"/>
      <c r="DA25" s="405"/>
      <c r="DB25" s="405"/>
      <c r="DC25" s="405"/>
      <c r="DD25" s="405"/>
      <c r="DE25" s="405"/>
      <c r="DF25" s="405"/>
      <c r="DG25" s="405"/>
      <c r="DH25" s="405"/>
      <c r="DI25" s="405"/>
      <c r="DJ25" s="405"/>
      <c r="DK25" s="405"/>
      <c r="DL25" s="405"/>
      <c r="DM25" s="405"/>
      <c r="DN25" s="405"/>
      <c r="DO25" s="405"/>
      <c r="DP25" s="405"/>
      <c r="DQ25" s="405"/>
      <c r="DR25" s="405"/>
      <c r="DS25" s="405"/>
      <c r="DT25" s="405"/>
      <c r="DU25" s="405"/>
      <c r="DV25" s="405"/>
      <c r="DW25" s="405"/>
      <c r="DX25" s="405"/>
      <c r="DY25" s="405"/>
      <c r="DZ25" s="405"/>
      <c r="EA25" s="405"/>
      <c r="EB25" s="405"/>
      <c r="EC25" s="405"/>
      <c r="ED25" s="405"/>
      <c r="EE25" s="405"/>
      <c r="EF25" s="405"/>
      <c r="EG25" s="405"/>
      <c r="EH25" s="405"/>
      <c r="EI25" s="405"/>
      <c r="EJ25" s="405"/>
      <c r="EK25" s="405"/>
      <c r="EL25" s="405"/>
      <c r="EM25" s="405"/>
      <c r="EN25" s="405"/>
      <c r="EO25" s="405"/>
      <c r="EP25" s="405"/>
      <c r="EQ25" s="405"/>
      <c r="ER25" s="405"/>
      <c r="ES25" s="405"/>
      <c r="ET25" s="405"/>
      <c r="EU25" s="405"/>
      <c r="EV25" s="405"/>
      <c r="EW25" s="405"/>
      <c r="EX25" s="405"/>
      <c r="EY25" s="405"/>
      <c r="EZ25" s="405"/>
      <c r="FA25" s="405"/>
      <c r="FB25" s="405"/>
      <c r="FC25" s="405"/>
      <c r="FD25" s="405"/>
      <c r="FE25" s="405"/>
      <c r="FF25" s="405"/>
      <c r="FG25" s="405"/>
      <c r="FH25" s="405"/>
      <c r="FI25" s="405"/>
      <c r="FJ25" s="405"/>
      <c r="FK25" s="405"/>
      <c r="FL25" s="405"/>
      <c r="FM25" s="405"/>
      <c r="FN25" s="405"/>
      <c r="FO25" s="405"/>
      <c r="FP25" s="405"/>
      <c r="FQ25" s="405"/>
      <c r="FR25" s="405"/>
      <c r="FS25" s="405"/>
      <c r="FT25" s="405"/>
      <c r="FU25" s="405"/>
      <c r="FV25" s="405"/>
      <c r="FW25" s="405"/>
      <c r="FX25" s="405"/>
      <c r="FY25" s="405"/>
      <c r="FZ25" s="405"/>
      <c r="GA25" s="405"/>
      <c r="GB25" s="405"/>
      <c r="GC25" s="405"/>
      <c r="GD25" s="405"/>
      <c r="GE25" s="405"/>
      <c r="GF25" s="405"/>
      <c r="GG25" s="405"/>
      <c r="GH25" s="405"/>
      <c r="GI25" s="405"/>
      <c r="GJ25" s="405"/>
      <c r="GK25" s="405"/>
      <c r="GL25" s="405"/>
      <c r="GM25" s="405"/>
      <c r="GN25" s="405"/>
      <c r="GO25" s="405"/>
      <c r="GP25" s="405"/>
      <c r="GQ25" s="405"/>
      <c r="GR25" s="405"/>
      <c r="GS25" s="405"/>
      <c r="GT25" s="405"/>
      <c r="GU25" s="405"/>
      <c r="GV25" s="405"/>
      <c r="GW25" s="405"/>
      <c r="GX25" s="405"/>
      <c r="GY25" s="405"/>
      <c r="GZ25" s="405"/>
      <c r="HA25" s="405"/>
      <c r="HB25" s="405"/>
      <c r="HC25" s="405"/>
      <c r="HD25" s="405"/>
      <c r="HE25" s="405"/>
      <c r="HF25" s="405"/>
      <c r="HG25" s="405"/>
      <c r="HH25" s="405"/>
      <c r="HI25" s="405"/>
      <c r="HJ25" s="405"/>
      <c r="HK25" s="405"/>
      <c r="HL25" s="405"/>
      <c r="HM25" s="405"/>
      <c r="HN25" s="405"/>
      <c r="HO25" s="405"/>
      <c r="HP25" s="405"/>
      <c r="HQ25" s="405"/>
      <c r="HR25" s="405"/>
      <c r="HS25" s="405"/>
      <c r="HT25" s="405"/>
      <c r="HU25" s="405"/>
      <c r="HV25" s="405"/>
      <c r="HW25" s="405"/>
      <c r="HX25" s="405"/>
      <c r="HY25" s="405"/>
      <c r="HZ25" s="405"/>
      <c r="IA25" s="405"/>
      <c r="IB25" s="405"/>
      <c r="IC25" s="405"/>
      <c r="ID25" s="405"/>
      <c r="IE25" s="405"/>
      <c r="IF25" s="405"/>
      <c r="IG25" s="405"/>
      <c r="IH25" s="405"/>
      <c r="II25" s="405"/>
      <c r="IJ25" s="405"/>
      <c r="IK25" s="405"/>
      <c r="IL25" s="405"/>
      <c r="IM25" s="405"/>
      <c r="IN25" s="405"/>
      <c r="IO25" s="405"/>
      <c r="IP25" s="405"/>
      <c r="IQ25" s="405"/>
      <c r="IR25" s="405"/>
      <c r="IS25" s="405"/>
      <c r="IT25" s="405"/>
      <c r="IU25" s="405"/>
      <c r="IV25" s="405"/>
      <c r="IW25" s="405"/>
      <c r="IX25" s="405"/>
      <c r="IY25" s="405"/>
      <c r="IZ25" s="405"/>
      <c r="JA25" s="405"/>
      <c r="JB25" s="405"/>
      <c r="JC25" s="405"/>
      <c r="JD25" s="405"/>
      <c r="JE25" s="405"/>
      <c r="JF25" s="405"/>
      <c r="JG25" s="405"/>
      <c r="JH25" s="405"/>
      <c r="JI25" s="405"/>
      <c r="JJ25" s="405"/>
      <c r="JK25" s="405"/>
      <c r="JL25" s="405"/>
    </row>
    <row r="26" spans="1:272">
      <c r="A26" s="405">
        <v>23</v>
      </c>
      <c r="B26" s="398">
        <v>16</v>
      </c>
      <c r="C26" s="412">
        <v>15</v>
      </c>
      <c r="D26" s="412" t="s">
        <v>51</v>
      </c>
      <c r="E26" s="412">
        <v>66581.865030674846</v>
      </c>
      <c r="F26" s="412">
        <v>163</v>
      </c>
      <c r="G26" s="414">
        <v>64277.308370044055</v>
      </c>
      <c r="H26" s="412">
        <v>227</v>
      </c>
      <c r="I26" s="414">
        <v>64840.030837004408</v>
      </c>
      <c r="J26" s="412">
        <v>227</v>
      </c>
      <c r="K26" s="414"/>
      <c r="L26" s="412"/>
      <c r="M26" s="414"/>
      <c r="N26" s="412"/>
      <c r="O26" s="414">
        <v>65818.489690721646</v>
      </c>
      <c r="P26" s="412">
        <v>194</v>
      </c>
      <c r="Q26" s="414"/>
      <c r="R26" s="412"/>
      <c r="S26" s="414">
        <v>85550.943396226416</v>
      </c>
      <c r="T26" s="412">
        <v>53</v>
      </c>
      <c r="U26" s="415"/>
      <c r="V26" s="412"/>
      <c r="W26" s="414">
        <v>0</v>
      </c>
      <c r="X26" s="412">
        <v>0</v>
      </c>
      <c r="Y26" s="414">
        <v>0</v>
      </c>
      <c r="Z26" s="412">
        <v>0</v>
      </c>
      <c r="AA26" s="415"/>
      <c r="AB26" s="412"/>
      <c r="AC26" s="414">
        <v>0</v>
      </c>
      <c r="AD26" s="412">
        <v>0</v>
      </c>
      <c r="AE26" s="414">
        <v>0</v>
      </c>
      <c r="AF26" s="412">
        <v>0</v>
      </c>
      <c r="AG26" s="415">
        <v>70978.15789473684</v>
      </c>
      <c r="AH26" s="413">
        <v>38</v>
      </c>
      <c r="AI26" s="414">
        <v>0</v>
      </c>
      <c r="AJ26" s="413">
        <v>0</v>
      </c>
      <c r="AK26" s="414">
        <v>0</v>
      </c>
      <c r="AL26" s="413">
        <v>0</v>
      </c>
      <c r="AM26" s="415"/>
      <c r="AN26" s="412"/>
      <c r="AO26" s="414">
        <v>0</v>
      </c>
      <c r="AP26" s="412">
        <v>0</v>
      </c>
      <c r="AQ26" s="414">
        <v>0</v>
      </c>
      <c r="AR26" s="412">
        <v>0</v>
      </c>
      <c r="AS26" s="416"/>
      <c r="AT26" s="417"/>
      <c r="AU26" s="414">
        <v>0</v>
      </c>
      <c r="AV26" s="417">
        <v>0</v>
      </c>
      <c r="AW26" s="414">
        <v>0</v>
      </c>
      <c r="AX26" s="417">
        <v>0</v>
      </c>
      <c r="AY26" s="416"/>
      <c r="AZ26" s="417"/>
      <c r="BA26" s="414">
        <v>0</v>
      </c>
      <c r="BB26" s="417">
        <v>0</v>
      </c>
      <c r="BC26" s="418">
        <v>0</v>
      </c>
      <c r="BD26" s="417">
        <v>0</v>
      </c>
      <c r="BE26" s="419"/>
      <c r="BF26" s="417"/>
      <c r="BG26" s="419"/>
      <c r="BH26" s="417"/>
      <c r="BI26" s="419"/>
      <c r="BJ26" s="417"/>
      <c r="BK26" s="432"/>
      <c r="BL26" s="432"/>
      <c r="BM26" s="432"/>
      <c r="BN26" s="432"/>
      <c r="BO26" s="432"/>
      <c r="BP26" s="432"/>
      <c r="BQ26" s="432"/>
      <c r="BR26" s="432"/>
      <c r="BS26" s="432"/>
      <c r="BT26" s="432"/>
      <c r="BU26" s="432"/>
      <c r="BV26" s="432"/>
      <c r="BW26" s="432"/>
      <c r="BX26" s="432"/>
      <c r="BY26" s="432"/>
      <c r="BZ26" s="432"/>
      <c r="CA26" s="432"/>
      <c r="CB26" s="432"/>
      <c r="CC26" s="432"/>
      <c r="CD26" s="432"/>
      <c r="CE26" s="432"/>
      <c r="CF26" s="432"/>
      <c r="CG26" s="432"/>
      <c r="CH26" s="432"/>
      <c r="CI26" s="432"/>
      <c r="CJ26" s="432"/>
      <c r="CK26" s="432"/>
      <c r="CL26" s="432"/>
      <c r="CM26" s="432"/>
      <c r="CN26" s="432"/>
      <c r="CO26" s="432"/>
      <c r="CP26" s="432"/>
      <c r="CQ26" s="432"/>
      <c r="CR26" s="432"/>
      <c r="CS26" s="432"/>
      <c r="CT26" s="432"/>
      <c r="CU26" s="432"/>
      <c r="CV26" s="432"/>
      <c r="CW26" s="432"/>
      <c r="CX26" s="432"/>
      <c r="CY26" s="432"/>
      <c r="CZ26" s="432"/>
      <c r="DA26" s="432"/>
      <c r="DB26" s="432"/>
      <c r="DC26" s="432"/>
      <c r="DD26" s="432"/>
      <c r="DE26" s="432"/>
      <c r="DF26" s="432"/>
      <c r="DG26" s="432"/>
      <c r="DH26" s="432"/>
      <c r="DI26" s="432"/>
      <c r="DJ26" s="432"/>
      <c r="DK26" s="432"/>
      <c r="DL26" s="432"/>
      <c r="DM26" s="432"/>
      <c r="DN26" s="432"/>
      <c r="DO26" s="432"/>
      <c r="DP26" s="432"/>
      <c r="DQ26" s="432"/>
      <c r="DR26" s="432"/>
      <c r="DS26" s="432"/>
      <c r="DT26" s="432"/>
      <c r="DU26" s="432"/>
      <c r="DV26" s="432"/>
      <c r="DW26" s="432"/>
      <c r="DX26" s="432"/>
      <c r="DY26" s="432"/>
      <c r="DZ26" s="432"/>
      <c r="EA26" s="432"/>
      <c r="EB26" s="432"/>
      <c r="EC26" s="432"/>
      <c r="ED26" s="432"/>
      <c r="EE26" s="432"/>
      <c r="EF26" s="432"/>
      <c r="EG26" s="432"/>
      <c r="EH26" s="432"/>
      <c r="EI26" s="432"/>
      <c r="EJ26" s="432"/>
      <c r="EK26" s="432"/>
      <c r="EL26" s="432"/>
      <c r="EM26" s="432"/>
      <c r="EN26" s="432"/>
      <c r="EO26" s="432"/>
      <c r="EP26" s="432"/>
      <c r="EQ26" s="432"/>
      <c r="ER26" s="432"/>
      <c r="ES26" s="432"/>
      <c r="ET26" s="432"/>
      <c r="EU26" s="432"/>
      <c r="EV26" s="432"/>
      <c r="EW26" s="432"/>
      <c r="EX26" s="432"/>
      <c r="EY26" s="432"/>
      <c r="EZ26" s="432"/>
      <c r="FA26" s="432"/>
      <c r="FB26" s="432"/>
      <c r="FC26" s="432"/>
      <c r="FD26" s="432"/>
      <c r="FE26" s="432"/>
      <c r="FF26" s="432"/>
      <c r="FG26" s="432"/>
      <c r="FH26" s="432"/>
      <c r="FI26" s="432"/>
      <c r="FJ26" s="432"/>
      <c r="FK26" s="432"/>
      <c r="FL26" s="432"/>
      <c r="FM26" s="432"/>
      <c r="FN26" s="432"/>
      <c r="FO26" s="432"/>
      <c r="FP26" s="432"/>
      <c r="FQ26" s="432"/>
      <c r="FR26" s="432"/>
      <c r="FS26" s="432"/>
      <c r="FT26" s="432"/>
      <c r="FU26" s="432"/>
      <c r="FV26" s="432"/>
      <c r="FW26" s="432"/>
      <c r="FX26" s="432"/>
      <c r="FY26" s="432"/>
      <c r="FZ26" s="432"/>
      <c r="GA26" s="432"/>
      <c r="GB26" s="432"/>
      <c r="GC26" s="432"/>
      <c r="GD26" s="432"/>
      <c r="GE26" s="432"/>
      <c r="GF26" s="432"/>
      <c r="GG26" s="432"/>
      <c r="GH26" s="432"/>
      <c r="GI26" s="432"/>
      <c r="GJ26" s="432"/>
      <c r="GK26" s="432"/>
      <c r="GL26" s="432"/>
      <c r="GM26" s="432"/>
      <c r="GN26" s="432"/>
      <c r="GO26" s="432"/>
      <c r="GP26" s="432"/>
      <c r="GQ26" s="432"/>
      <c r="GR26" s="432"/>
      <c r="GS26" s="432"/>
      <c r="GT26" s="432"/>
      <c r="GU26" s="432"/>
      <c r="GV26" s="432"/>
      <c r="GW26" s="432"/>
      <c r="GX26" s="432"/>
      <c r="GY26" s="432"/>
      <c r="GZ26" s="432"/>
      <c r="HA26" s="432"/>
      <c r="HB26" s="432"/>
      <c r="HC26" s="432"/>
      <c r="HD26" s="432"/>
      <c r="HE26" s="432"/>
      <c r="HF26" s="432"/>
      <c r="HG26" s="432"/>
      <c r="HH26" s="432"/>
      <c r="HI26" s="432"/>
      <c r="HJ26" s="432"/>
      <c r="HK26" s="432"/>
      <c r="HL26" s="432"/>
      <c r="HM26" s="432"/>
      <c r="HN26" s="432"/>
      <c r="HO26" s="432"/>
      <c r="HP26" s="432"/>
      <c r="HQ26" s="432"/>
      <c r="HR26" s="432"/>
      <c r="HS26" s="432"/>
      <c r="HT26" s="432"/>
      <c r="HU26" s="432"/>
      <c r="HV26" s="432"/>
      <c r="HW26" s="432"/>
      <c r="HX26" s="432"/>
      <c r="HY26" s="432"/>
      <c r="HZ26" s="432"/>
      <c r="IA26" s="432"/>
      <c r="IB26" s="432"/>
      <c r="IC26" s="432"/>
      <c r="ID26" s="432"/>
      <c r="IE26" s="432"/>
      <c r="IF26" s="432"/>
      <c r="IG26" s="432"/>
      <c r="IH26" s="432"/>
      <c r="II26" s="432"/>
      <c r="IJ26" s="432"/>
      <c r="IK26" s="432"/>
      <c r="IL26" s="432"/>
      <c r="IM26" s="432"/>
      <c r="IN26" s="432"/>
      <c r="IO26" s="432"/>
      <c r="IP26" s="432"/>
      <c r="IQ26" s="432"/>
      <c r="IR26" s="432"/>
      <c r="IS26" s="432"/>
      <c r="IT26" s="432"/>
      <c r="IU26" s="432"/>
      <c r="IV26" s="432"/>
      <c r="IW26" s="432"/>
      <c r="IX26" s="432"/>
      <c r="IY26" s="432"/>
      <c r="IZ26" s="432"/>
      <c r="JA26" s="432"/>
      <c r="JB26" s="432"/>
      <c r="JC26" s="432"/>
      <c r="JD26" s="432"/>
      <c r="JE26" s="432"/>
      <c r="JF26" s="432"/>
      <c r="JG26" s="432"/>
      <c r="JH26" s="432"/>
      <c r="JI26" s="432"/>
      <c r="JJ26" s="432"/>
      <c r="JK26" s="432"/>
      <c r="JL26" s="432"/>
    </row>
    <row r="27" spans="1:272">
      <c r="A27" s="398">
        <v>24</v>
      </c>
      <c r="B27" s="398">
        <v>17</v>
      </c>
      <c r="C27" s="412">
        <v>26</v>
      </c>
      <c r="D27" s="412" t="s">
        <v>77</v>
      </c>
      <c r="E27" s="412">
        <v>76761.544303797462</v>
      </c>
      <c r="F27" s="412">
        <v>1106</v>
      </c>
      <c r="G27" s="414">
        <v>76456.613913043475</v>
      </c>
      <c r="H27" s="412">
        <v>1150</v>
      </c>
      <c r="I27" s="414">
        <v>77203.050788091074</v>
      </c>
      <c r="J27" s="412">
        <v>1142</v>
      </c>
      <c r="K27" s="414"/>
      <c r="L27" s="412"/>
      <c r="M27" s="414"/>
      <c r="N27" s="412"/>
      <c r="O27" s="414">
        <v>78316.126750700278</v>
      </c>
      <c r="P27" s="412">
        <v>1428</v>
      </c>
      <c r="Q27" s="414"/>
      <c r="R27" s="412"/>
      <c r="S27" s="414">
        <v>84666.230401529639</v>
      </c>
      <c r="T27" s="412">
        <v>1046</v>
      </c>
      <c r="U27" s="415"/>
      <c r="V27" s="412"/>
      <c r="W27" s="414">
        <v>93903.042483660131</v>
      </c>
      <c r="X27" s="412">
        <v>306</v>
      </c>
      <c r="Y27" s="414">
        <v>97369.293768545991</v>
      </c>
      <c r="Z27" s="412">
        <v>337</v>
      </c>
      <c r="AA27" s="415">
        <v>84295.919642857145</v>
      </c>
      <c r="AB27" s="412">
        <v>448</v>
      </c>
      <c r="AC27" s="414">
        <v>81409.937842778789</v>
      </c>
      <c r="AD27" s="412">
        <v>547</v>
      </c>
      <c r="AE27" s="414">
        <v>80756.639412997902</v>
      </c>
      <c r="AF27" s="412">
        <v>477</v>
      </c>
      <c r="AG27" s="415">
        <v>67741.53333333334</v>
      </c>
      <c r="AH27" s="413">
        <v>225</v>
      </c>
      <c r="AI27" s="414">
        <v>61920.789915966387</v>
      </c>
      <c r="AJ27" s="413">
        <v>119</v>
      </c>
      <c r="AK27" s="414">
        <v>66027.071856287424</v>
      </c>
      <c r="AL27" s="413">
        <v>167</v>
      </c>
      <c r="AM27" s="415"/>
      <c r="AN27" s="412"/>
      <c r="AO27" s="414">
        <v>50951.594594594593</v>
      </c>
      <c r="AP27" s="412">
        <v>37</v>
      </c>
      <c r="AQ27" s="414">
        <v>0</v>
      </c>
      <c r="AR27" s="412">
        <v>0</v>
      </c>
      <c r="AS27" s="416">
        <v>57675.117647058825</v>
      </c>
      <c r="AT27" s="417">
        <v>34</v>
      </c>
      <c r="AU27" s="414">
        <v>59760.711538461539</v>
      </c>
      <c r="AV27" s="417">
        <v>52</v>
      </c>
      <c r="AW27" s="414">
        <v>61915</v>
      </c>
      <c r="AX27" s="417">
        <v>14</v>
      </c>
      <c r="AY27" s="416">
        <v>61552.026666666665</v>
      </c>
      <c r="AZ27" s="417">
        <v>75</v>
      </c>
      <c r="BA27" s="414">
        <v>59567.888888888891</v>
      </c>
      <c r="BB27" s="417">
        <v>90</v>
      </c>
      <c r="BC27" s="418">
        <v>61710.206896551725</v>
      </c>
      <c r="BD27" s="417">
        <v>87</v>
      </c>
      <c r="BE27" s="419"/>
      <c r="BF27" s="417"/>
      <c r="BG27" s="419"/>
      <c r="BH27" s="417"/>
      <c r="BI27" s="419"/>
      <c r="BJ27" s="417"/>
      <c r="BK27" s="432"/>
      <c r="BL27" s="432"/>
      <c r="BM27" s="432"/>
      <c r="BN27" s="432"/>
      <c r="BO27" s="432"/>
      <c r="BP27" s="432"/>
      <c r="BQ27" s="432"/>
      <c r="BR27" s="432"/>
      <c r="BS27" s="432"/>
      <c r="BT27" s="432"/>
      <c r="BU27" s="432"/>
      <c r="BV27" s="432"/>
      <c r="BW27" s="432"/>
      <c r="BX27" s="432"/>
      <c r="BY27" s="432"/>
      <c r="BZ27" s="432"/>
      <c r="CA27" s="432"/>
      <c r="CB27" s="432"/>
      <c r="CC27" s="432"/>
      <c r="CD27" s="432"/>
      <c r="CE27" s="432"/>
      <c r="CF27" s="432"/>
      <c r="CG27" s="432"/>
      <c r="CH27" s="432"/>
      <c r="CI27" s="432"/>
      <c r="CJ27" s="432"/>
      <c r="CK27" s="432"/>
      <c r="CL27" s="432"/>
      <c r="CM27" s="432"/>
      <c r="CN27" s="432"/>
      <c r="CO27" s="432"/>
      <c r="CP27" s="432"/>
      <c r="CQ27" s="432"/>
      <c r="CR27" s="432"/>
      <c r="CS27" s="432"/>
      <c r="CT27" s="432"/>
      <c r="CU27" s="432"/>
      <c r="CV27" s="432"/>
      <c r="CW27" s="432"/>
      <c r="CX27" s="432"/>
      <c r="CY27" s="432"/>
      <c r="CZ27" s="432"/>
      <c r="DA27" s="432"/>
      <c r="DB27" s="432"/>
      <c r="DC27" s="432"/>
      <c r="DD27" s="432"/>
      <c r="DE27" s="432"/>
      <c r="DF27" s="432"/>
      <c r="DG27" s="432"/>
      <c r="DH27" s="432"/>
      <c r="DI27" s="432"/>
      <c r="DJ27" s="432"/>
      <c r="DK27" s="432"/>
      <c r="DL27" s="432"/>
      <c r="DM27" s="432"/>
      <c r="DN27" s="432"/>
      <c r="DO27" s="432"/>
      <c r="DP27" s="432"/>
      <c r="DQ27" s="432"/>
      <c r="DR27" s="432"/>
      <c r="DS27" s="432"/>
      <c r="DT27" s="432"/>
      <c r="DU27" s="432"/>
      <c r="DV27" s="432"/>
      <c r="DW27" s="432"/>
      <c r="DX27" s="432"/>
      <c r="DY27" s="432"/>
      <c r="DZ27" s="432"/>
      <c r="EA27" s="432"/>
      <c r="EB27" s="432"/>
      <c r="EC27" s="432"/>
      <c r="ED27" s="432"/>
      <c r="EE27" s="432"/>
      <c r="EF27" s="432"/>
      <c r="EG27" s="432"/>
      <c r="EH27" s="432"/>
      <c r="EI27" s="432"/>
      <c r="EJ27" s="432"/>
      <c r="EK27" s="432"/>
      <c r="EL27" s="432"/>
      <c r="EM27" s="432"/>
      <c r="EN27" s="432"/>
      <c r="EO27" s="432"/>
      <c r="EP27" s="432"/>
      <c r="EQ27" s="432"/>
      <c r="ER27" s="432"/>
      <c r="ES27" s="432"/>
      <c r="ET27" s="432"/>
      <c r="EU27" s="432"/>
      <c r="EV27" s="432"/>
      <c r="EW27" s="432"/>
      <c r="EX27" s="432"/>
      <c r="EY27" s="432"/>
      <c r="EZ27" s="432"/>
      <c r="FA27" s="432"/>
      <c r="FB27" s="432"/>
      <c r="FC27" s="432"/>
      <c r="FD27" s="432"/>
      <c r="FE27" s="432"/>
      <c r="FF27" s="432"/>
      <c r="FG27" s="432"/>
      <c r="FH27" s="432"/>
      <c r="FI27" s="432"/>
      <c r="FJ27" s="432"/>
      <c r="FK27" s="432"/>
      <c r="FL27" s="432"/>
      <c r="FM27" s="432"/>
      <c r="FN27" s="432"/>
      <c r="FO27" s="432"/>
      <c r="FP27" s="432"/>
      <c r="FQ27" s="432"/>
      <c r="FR27" s="432"/>
      <c r="FS27" s="432"/>
      <c r="FT27" s="432"/>
      <c r="FU27" s="432"/>
      <c r="FV27" s="432"/>
      <c r="FW27" s="432"/>
      <c r="FX27" s="432"/>
      <c r="FY27" s="432"/>
      <c r="FZ27" s="432"/>
      <c r="GA27" s="432"/>
      <c r="GB27" s="432"/>
      <c r="GC27" s="432"/>
      <c r="GD27" s="432"/>
      <c r="GE27" s="432"/>
      <c r="GF27" s="432"/>
      <c r="GG27" s="432"/>
      <c r="GH27" s="432"/>
      <c r="GI27" s="432"/>
      <c r="GJ27" s="432"/>
      <c r="GK27" s="432"/>
      <c r="GL27" s="432"/>
      <c r="GM27" s="432"/>
      <c r="GN27" s="432"/>
      <c r="GO27" s="432"/>
      <c r="GP27" s="432"/>
      <c r="GQ27" s="432"/>
      <c r="GR27" s="432"/>
      <c r="GS27" s="432"/>
      <c r="GT27" s="432"/>
      <c r="GU27" s="432"/>
      <c r="GV27" s="432"/>
      <c r="GW27" s="432"/>
      <c r="GX27" s="432"/>
      <c r="GY27" s="432"/>
      <c r="GZ27" s="432"/>
      <c r="HA27" s="432"/>
      <c r="HB27" s="432"/>
      <c r="HC27" s="432"/>
      <c r="HD27" s="432"/>
      <c r="HE27" s="432"/>
      <c r="HF27" s="432"/>
      <c r="HG27" s="432"/>
      <c r="HH27" s="432"/>
      <c r="HI27" s="432"/>
      <c r="HJ27" s="432"/>
      <c r="HK27" s="432"/>
      <c r="HL27" s="432"/>
      <c r="HM27" s="432"/>
      <c r="HN27" s="432"/>
      <c r="HO27" s="432"/>
      <c r="HP27" s="432"/>
      <c r="HQ27" s="432"/>
      <c r="HR27" s="432"/>
      <c r="HS27" s="432"/>
      <c r="HT27" s="432"/>
      <c r="HU27" s="432"/>
      <c r="HV27" s="432"/>
      <c r="HW27" s="432"/>
      <c r="HX27" s="432"/>
      <c r="HY27" s="432"/>
      <c r="HZ27" s="432"/>
      <c r="IA27" s="432"/>
      <c r="IB27" s="432"/>
      <c r="IC27" s="432"/>
      <c r="ID27" s="432"/>
      <c r="IE27" s="432"/>
      <c r="IF27" s="432"/>
      <c r="IG27" s="432"/>
      <c r="IH27" s="432"/>
      <c r="II27" s="432"/>
      <c r="IJ27" s="432"/>
      <c r="IK27" s="432"/>
      <c r="IL27" s="432"/>
      <c r="IM27" s="432"/>
      <c r="IN27" s="432"/>
      <c r="IO27" s="432"/>
      <c r="IP27" s="432"/>
      <c r="IQ27" s="432"/>
      <c r="IR27" s="432"/>
      <c r="IS27" s="432"/>
      <c r="IT27" s="432"/>
      <c r="IU27" s="432"/>
      <c r="IV27" s="432"/>
      <c r="IW27" s="432"/>
      <c r="IX27" s="432"/>
      <c r="IY27" s="432"/>
      <c r="IZ27" s="432"/>
      <c r="JA27" s="432"/>
      <c r="JB27" s="432"/>
      <c r="JC27" s="432"/>
      <c r="JD27" s="432"/>
      <c r="JE27" s="432"/>
      <c r="JF27" s="432"/>
      <c r="JG27" s="432"/>
      <c r="JH27" s="432"/>
      <c r="JI27" s="432"/>
      <c r="JJ27" s="432"/>
      <c r="JK27" s="432"/>
      <c r="JL27" s="432"/>
    </row>
    <row r="28" spans="1:272">
      <c r="A28" s="405">
        <v>25</v>
      </c>
      <c r="B28" s="398">
        <v>18</v>
      </c>
      <c r="C28" s="412">
        <v>27</v>
      </c>
      <c r="D28" s="412" t="s">
        <v>54</v>
      </c>
      <c r="E28" s="412">
        <v>66348.13853317812</v>
      </c>
      <c r="F28" s="412">
        <v>859</v>
      </c>
      <c r="G28" s="414">
        <v>65459.280049566296</v>
      </c>
      <c r="H28" s="412">
        <v>807</v>
      </c>
      <c r="I28" s="414">
        <v>66286.06884875847</v>
      </c>
      <c r="J28" s="412">
        <v>886</v>
      </c>
      <c r="K28" s="414"/>
      <c r="L28" s="412"/>
      <c r="M28" s="414"/>
      <c r="N28" s="412"/>
      <c r="O28" s="414">
        <v>70284.710270270269</v>
      </c>
      <c r="P28" s="412">
        <v>925</v>
      </c>
      <c r="Q28" s="414"/>
      <c r="R28" s="412"/>
      <c r="S28" s="414">
        <v>79101.509863429441</v>
      </c>
      <c r="T28" s="412">
        <v>659</v>
      </c>
      <c r="U28" s="415">
        <v>91102.556650246304</v>
      </c>
      <c r="V28" s="412">
        <v>203</v>
      </c>
      <c r="W28" s="414">
        <v>89740.228260869568</v>
      </c>
      <c r="X28" s="412">
        <v>184</v>
      </c>
      <c r="Y28" s="414">
        <v>89885.449579831926</v>
      </c>
      <c r="Z28" s="412">
        <v>238</v>
      </c>
      <c r="AA28" s="415">
        <v>71449.572463768112</v>
      </c>
      <c r="AB28" s="412">
        <v>276</v>
      </c>
      <c r="AC28" s="414">
        <v>69910.303448275867</v>
      </c>
      <c r="AD28" s="412">
        <v>290</v>
      </c>
      <c r="AE28" s="414">
        <v>70197.392592592587</v>
      </c>
      <c r="AF28" s="412">
        <v>270</v>
      </c>
      <c r="AG28" s="415">
        <v>63316.921686746988</v>
      </c>
      <c r="AH28" s="412">
        <v>166</v>
      </c>
      <c r="AI28" s="414">
        <v>65886.201754385969</v>
      </c>
      <c r="AJ28" s="412">
        <v>114</v>
      </c>
      <c r="AK28" s="414">
        <v>70338.736111111109</v>
      </c>
      <c r="AL28" s="412">
        <v>144</v>
      </c>
      <c r="AM28" s="415"/>
      <c r="AN28" s="412"/>
      <c r="AO28" s="414">
        <v>52657.833333333336</v>
      </c>
      <c r="AP28" s="412">
        <v>30</v>
      </c>
      <c r="AQ28" s="414">
        <v>51948.354838709674</v>
      </c>
      <c r="AR28" s="412">
        <v>31</v>
      </c>
      <c r="AS28" s="416">
        <v>57278.848484848488</v>
      </c>
      <c r="AT28" s="450">
        <v>33</v>
      </c>
      <c r="AU28" s="414">
        <v>58021.54054054054</v>
      </c>
      <c r="AV28" s="450">
        <v>37</v>
      </c>
      <c r="AW28" s="414">
        <v>60611.958333333336</v>
      </c>
      <c r="AX28" s="450">
        <v>24</v>
      </c>
      <c r="AY28" s="416">
        <v>53150.4453125</v>
      </c>
      <c r="AZ28" s="450">
        <v>128</v>
      </c>
      <c r="BA28" s="414">
        <v>53781</v>
      </c>
      <c r="BB28" s="450">
        <v>125</v>
      </c>
      <c r="BC28" s="418">
        <v>55045.588709677417</v>
      </c>
      <c r="BD28" s="417">
        <v>124</v>
      </c>
      <c r="BE28" s="419"/>
      <c r="BF28" s="417"/>
      <c r="BG28" s="419"/>
      <c r="BH28" s="417"/>
      <c r="BI28" s="419"/>
      <c r="BJ28" s="417"/>
      <c r="BK28" s="444"/>
      <c r="BL28" s="444"/>
      <c r="BM28" s="444"/>
      <c r="BN28" s="444"/>
      <c r="BO28" s="444"/>
      <c r="BP28" s="444"/>
      <c r="BQ28" s="444"/>
      <c r="BR28" s="444"/>
      <c r="BS28" s="444"/>
      <c r="BT28" s="444"/>
      <c r="BU28" s="444"/>
      <c r="BV28" s="444"/>
      <c r="BW28" s="444"/>
      <c r="BX28" s="444"/>
      <c r="BY28" s="444"/>
      <c r="BZ28" s="444"/>
      <c r="CA28" s="444"/>
      <c r="CB28" s="444"/>
      <c r="CC28" s="444"/>
      <c r="CD28" s="444"/>
      <c r="CE28" s="444"/>
      <c r="CF28" s="444"/>
      <c r="CG28" s="444"/>
      <c r="CH28" s="444"/>
      <c r="CI28" s="444"/>
      <c r="CJ28" s="444"/>
      <c r="CK28" s="444"/>
      <c r="CL28" s="444"/>
      <c r="CM28" s="444"/>
      <c r="CN28" s="444"/>
      <c r="CO28" s="444"/>
      <c r="CP28" s="444"/>
      <c r="CQ28" s="444"/>
      <c r="CR28" s="444"/>
      <c r="CS28" s="444"/>
      <c r="CT28" s="444"/>
      <c r="CU28" s="444"/>
      <c r="CV28" s="444"/>
      <c r="CW28" s="444"/>
      <c r="CX28" s="444"/>
      <c r="CY28" s="444"/>
      <c r="CZ28" s="444"/>
      <c r="DA28" s="444"/>
      <c r="DB28" s="444"/>
      <c r="DC28" s="444"/>
      <c r="DD28" s="444"/>
      <c r="DE28" s="444"/>
      <c r="DF28" s="444"/>
      <c r="DG28" s="444"/>
      <c r="DH28" s="444"/>
      <c r="DI28" s="444"/>
      <c r="DJ28" s="444"/>
      <c r="DK28" s="444"/>
      <c r="DL28" s="444"/>
      <c r="DM28" s="444"/>
      <c r="DN28" s="444"/>
      <c r="DO28" s="444"/>
      <c r="DP28" s="444"/>
      <c r="DQ28" s="444"/>
      <c r="DR28" s="444"/>
      <c r="DS28" s="444"/>
      <c r="DT28" s="444"/>
      <c r="DU28" s="444"/>
      <c r="DV28" s="444"/>
      <c r="DW28" s="444"/>
      <c r="DX28" s="444"/>
      <c r="DY28" s="444"/>
      <c r="DZ28" s="444"/>
      <c r="EA28" s="444"/>
      <c r="EB28" s="444"/>
      <c r="EC28" s="444"/>
      <c r="ED28" s="444"/>
      <c r="EE28" s="444"/>
      <c r="EF28" s="444"/>
      <c r="EG28" s="444"/>
      <c r="EH28" s="444"/>
      <c r="EI28" s="444"/>
      <c r="EJ28" s="444"/>
      <c r="EK28" s="444"/>
      <c r="EL28" s="444"/>
      <c r="EM28" s="444"/>
      <c r="EN28" s="444"/>
      <c r="EO28" s="444"/>
      <c r="EP28" s="444"/>
      <c r="EQ28" s="444"/>
      <c r="ER28" s="444"/>
      <c r="ES28" s="444"/>
      <c r="ET28" s="444"/>
      <c r="EU28" s="444"/>
      <c r="EV28" s="444"/>
      <c r="EW28" s="444"/>
      <c r="EX28" s="444"/>
      <c r="EY28" s="444"/>
      <c r="EZ28" s="444"/>
      <c r="FA28" s="444"/>
      <c r="FB28" s="444"/>
      <c r="FC28" s="444"/>
      <c r="FD28" s="444"/>
      <c r="FE28" s="444"/>
      <c r="FF28" s="444"/>
      <c r="FG28" s="444"/>
      <c r="FH28" s="444"/>
      <c r="FI28" s="444"/>
      <c r="FJ28" s="444"/>
      <c r="FK28" s="444"/>
      <c r="FL28" s="444"/>
      <c r="FM28" s="444"/>
      <c r="FN28" s="444"/>
      <c r="FO28" s="444"/>
      <c r="FP28" s="444"/>
      <c r="FQ28" s="444"/>
      <c r="FR28" s="444"/>
      <c r="FS28" s="444"/>
      <c r="FT28" s="444"/>
      <c r="FU28" s="444"/>
      <c r="FV28" s="444"/>
      <c r="FW28" s="444"/>
      <c r="FX28" s="444"/>
      <c r="FY28" s="444"/>
      <c r="FZ28" s="444"/>
      <c r="GA28" s="444"/>
      <c r="GB28" s="444"/>
      <c r="GC28" s="444"/>
      <c r="GD28" s="444"/>
      <c r="GE28" s="444"/>
      <c r="GF28" s="444"/>
      <c r="GG28" s="444"/>
      <c r="GH28" s="444"/>
      <c r="GI28" s="444"/>
      <c r="GJ28" s="444"/>
      <c r="GK28" s="444"/>
      <c r="GL28" s="444"/>
      <c r="GM28" s="444"/>
      <c r="GN28" s="444"/>
      <c r="GO28" s="444"/>
      <c r="GP28" s="444"/>
      <c r="GQ28" s="444"/>
      <c r="GR28" s="444"/>
      <c r="GS28" s="444"/>
      <c r="GT28" s="444"/>
      <c r="GU28" s="444"/>
      <c r="GV28" s="444"/>
      <c r="GW28" s="444"/>
      <c r="GX28" s="444"/>
      <c r="GY28" s="444"/>
      <c r="GZ28" s="444"/>
      <c r="HA28" s="444"/>
      <c r="HB28" s="444"/>
      <c r="HC28" s="444"/>
      <c r="HD28" s="444"/>
      <c r="HE28" s="444"/>
      <c r="HF28" s="444"/>
      <c r="HG28" s="444"/>
      <c r="HH28" s="444"/>
      <c r="HI28" s="444"/>
      <c r="HJ28" s="444"/>
      <c r="HK28" s="444"/>
      <c r="HL28" s="444"/>
      <c r="HM28" s="444"/>
      <c r="HN28" s="444"/>
      <c r="HO28" s="444"/>
      <c r="HP28" s="444"/>
      <c r="HQ28" s="444"/>
      <c r="HR28" s="444"/>
      <c r="HS28" s="444"/>
      <c r="HT28" s="444"/>
      <c r="HU28" s="444"/>
      <c r="HV28" s="444"/>
      <c r="HW28" s="444"/>
      <c r="HX28" s="444"/>
      <c r="HY28" s="444"/>
      <c r="HZ28" s="444"/>
      <c r="IA28" s="444"/>
      <c r="IB28" s="444"/>
      <c r="IC28" s="444"/>
      <c r="ID28" s="444"/>
      <c r="IE28" s="444"/>
      <c r="IF28" s="444"/>
      <c r="IG28" s="444"/>
      <c r="IH28" s="444"/>
      <c r="II28" s="444"/>
      <c r="IJ28" s="444"/>
      <c r="IK28" s="444"/>
      <c r="IL28" s="444"/>
      <c r="IM28" s="444"/>
      <c r="IN28" s="444"/>
      <c r="IO28" s="444"/>
      <c r="IP28" s="444"/>
      <c r="IQ28" s="444"/>
      <c r="IR28" s="444"/>
      <c r="IS28" s="444"/>
      <c r="IT28" s="444"/>
      <c r="IU28" s="444"/>
      <c r="IV28" s="444"/>
      <c r="IW28" s="444"/>
      <c r="IX28" s="444"/>
      <c r="IY28" s="444"/>
      <c r="IZ28" s="444"/>
      <c r="JA28" s="444"/>
      <c r="JB28" s="444"/>
      <c r="JC28" s="444"/>
      <c r="JD28" s="444"/>
      <c r="JE28" s="444"/>
      <c r="JF28" s="444"/>
      <c r="JG28" s="444"/>
      <c r="JH28" s="444"/>
      <c r="JI28" s="444"/>
      <c r="JJ28" s="444"/>
      <c r="JK28" s="444"/>
      <c r="JL28" s="444"/>
    </row>
    <row r="29" spans="1:272">
      <c r="A29" s="398">
        <v>26</v>
      </c>
      <c r="B29" s="398">
        <v>19</v>
      </c>
      <c r="C29" s="412">
        <v>40</v>
      </c>
      <c r="D29" s="412" t="s">
        <v>56</v>
      </c>
      <c r="E29" s="412">
        <v>74344.645323741002</v>
      </c>
      <c r="F29" s="412">
        <v>1390</v>
      </c>
      <c r="G29" s="414">
        <v>73577.914346895079</v>
      </c>
      <c r="H29" s="412">
        <v>1401</v>
      </c>
      <c r="I29" s="414">
        <v>75660.961215255331</v>
      </c>
      <c r="J29" s="412">
        <v>1547</v>
      </c>
      <c r="K29" s="414"/>
      <c r="L29" s="412"/>
      <c r="M29" s="414"/>
      <c r="N29" s="412"/>
      <c r="O29" s="414">
        <v>81893.110549589386</v>
      </c>
      <c r="P29" s="412">
        <v>1583</v>
      </c>
      <c r="Q29" s="414"/>
      <c r="R29" s="412"/>
      <c r="S29" s="414">
        <v>85157.814332247552</v>
      </c>
      <c r="T29" s="412">
        <v>1228</v>
      </c>
      <c r="U29" s="415">
        <v>98933.603644646922</v>
      </c>
      <c r="V29" s="412">
        <v>439</v>
      </c>
      <c r="W29" s="414">
        <v>96169.742203742207</v>
      </c>
      <c r="X29" s="412">
        <v>481</v>
      </c>
      <c r="Y29" s="414">
        <v>99910.006837606838</v>
      </c>
      <c r="Z29" s="412">
        <v>585</v>
      </c>
      <c r="AA29" s="415">
        <v>78998.313432835814</v>
      </c>
      <c r="AB29" s="412">
        <v>469</v>
      </c>
      <c r="AC29" s="414">
        <v>77606.526802218112</v>
      </c>
      <c r="AD29" s="412">
        <v>541</v>
      </c>
      <c r="AE29" s="414">
        <v>77787.781368821292</v>
      </c>
      <c r="AF29" s="412">
        <v>526</v>
      </c>
      <c r="AG29" s="415">
        <v>67583.098976109221</v>
      </c>
      <c r="AH29" s="413">
        <v>293</v>
      </c>
      <c r="AI29" s="414">
        <v>63882.9417989418</v>
      </c>
      <c r="AJ29" s="413">
        <v>189</v>
      </c>
      <c r="AK29" s="414">
        <v>67767.008733624447</v>
      </c>
      <c r="AL29" s="413">
        <v>229</v>
      </c>
      <c r="AM29" s="415"/>
      <c r="AN29" s="412"/>
      <c r="AO29" s="414">
        <v>60063.396825396827</v>
      </c>
      <c r="AP29" s="412">
        <v>63</v>
      </c>
      <c r="AQ29" s="414">
        <v>53215.411764705881</v>
      </c>
      <c r="AR29" s="412">
        <v>34</v>
      </c>
      <c r="AS29" s="416">
        <v>62020.589743589742</v>
      </c>
      <c r="AT29" s="417">
        <v>39</v>
      </c>
      <c r="AU29" s="414">
        <v>62486.042553191488</v>
      </c>
      <c r="AV29" s="417">
        <v>47</v>
      </c>
      <c r="AW29" s="414">
        <v>62205.309523809527</v>
      </c>
      <c r="AX29" s="417">
        <v>42</v>
      </c>
      <c r="AY29" s="416">
        <v>60445.337078651683</v>
      </c>
      <c r="AZ29" s="417">
        <v>89</v>
      </c>
      <c r="BA29" s="414">
        <v>62592.293478260872</v>
      </c>
      <c r="BB29" s="417">
        <v>92</v>
      </c>
      <c r="BC29" s="418">
        <v>62019.235849056604</v>
      </c>
      <c r="BD29" s="417">
        <v>106</v>
      </c>
      <c r="BE29" s="419"/>
      <c r="BF29" s="417"/>
      <c r="BG29" s="419"/>
      <c r="BH29" s="417"/>
      <c r="BI29" s="419"/>
      <c r="BJ29" s="417"/>
    </row>
    <row r="30" spans="1:272">
      <c r="A30" s="405">
        <v>27</v>
      </c>
      <c r="C30" s="412"/>
      <c r="D30" s="412"/>
      <c r="E30" s="412"/>
      <c r="F30" s="412"/>
      <c r="G30" s="414"/>
      <c r="H30" s="412"/>
      <c r="I30" s="414"/>
      <c r="J30" s="412"/>
      <c r="K30" s="414"/>
      <c r="L30" s="412"/>
      <c r="M30" s="414"/>
      <c r="N30" s="412"/>
      <c r="O30" s="414"/>
      <c r="P30" s="412"/>
      <c r="Q30" s="414"/>
      <c r="R30" s="412"/>
      <c r="S30" s="414"/>
      <c r="T30" s="412"/>
      <c r="U30" s="415"/>
      <c r="V30" s="412"/>
      <c r="W30" s="414"/>
      <c r="X30" s="412"/>
      <c r="Y30" s="414"/>
      <c r="Z30" s="412"/>
      <c r="AA30" s="415"/>
      <c r="AB30" s="412"/>
      <c r="AC30" s="414"/>
      <c r="AD30" s="412"/>
      <c r="AE30" s="414"/>
      <c r="AF30" s="412"/>
      <c r="AG30" s="415"/>
      <c r="AH30" s="413"/>
      <c r="AI30" s="414"/>
      <c r="AJ30" s="413"/>
      <c r="AK30" s="414"/>
      <c r="AL30" s="413"/>
      <c r="AM30" s="415"/>
      <c r="AN30" s="412"/>
      <c r="AO30" s="414"/>
      <c r="AP30" s="412"/>
      <c r="AQ30" s="414"/>
      <c r="AR30" s="412"/>
      <c r="AS30" s="415"/>
      <c r="AT30" s="413"/>
      <c r="AU30" s="414"/>
      <c r="AV30" s="413"/>
      <c r="AW30" s="414"/>
      <c r="AX30" s="413"/>
      <c r="AY30" s="415"/>
      <c r="AZ30" s="413"/>
      <c r="BA30" s="414"/>
      <c r="BB30" s="413"/>
      <c r="BC30" s="414"/>
      <c r="BD30" s="413"/>
      <c r="BE30" s="420"/>
      <c r="BF30" s="413"/>
      <c r="BG30" s="420"/>
      <c r="BH30" s="413"/>
      <c r="BI30" s="420"/>
      <c r="BJ30" s="413"/>
      <c r="BK30" s="405"/>
      <c r="BL30" s="405"/>
      <c r="BM30" s="405"/>
      <c r="BN30" s="405"/>
      <c r="BO30" s="405"/>
      <c r="BP30" s="405"/>
      <c r="BQ30" s="405"/>
      <c r="BR30" s="405"/>
      <c r="BS30" s="405"/>
      <c r="BT30" s="405"/>
      <c r="BU30" s="405"/>
      <c r="BV30" s="405"/>
      <c r="BW30" s="405"/>
      <c r="BX30" s="405"/>
      <c r="BY30" s="405"/>
      <c r="BZ30" s="405"/>
      <c r="CA30" s="405"/>
      <c r="CB30" s="405"/>
      <c r="CC30" s="405"/>
      <c r="CD30" s="405"/>
      <c r="CE30" s="405"/>
      <c r="CF30" s="405"/>
      <c r="CG30" s="405"/>
      <c r="CH30" s="405"/>
      <c r="CI30" s="405"/>
      <c r="CJ30" s="405"/>
      <c r="CK30" s="405"/>
      <c r="CL30" s="405"/>
      <c r="CM30" s="405"/>
      <c r="CN30" s="405"/>
      <c r="CO30" s="405"/>
      <c r="CP30" s="405"/>
      <c r="CQ30" s="405"/>
      <c r="CR30" s="405"/>
      <c r="CS30" s="405"/>
      <c r="CT30" s="405"/>
      <c r="CU30" s="405"/>
      <c r="CV30" s="405"/>
      <c r="CW30" s="405"/>
      <c r="CX30" s="405"/>
      <c r="CY30" s="405"/>
      <c r="CZ30" s="405"/>
      <c r="DA30" s="405"/>
      <c r="DB30" s="405"/>
      <c r="DC30" s="405"/>
      <c r="DD30" s="405"/>
      <c r="DE30" s="405"/>
      <c r="DF30" s="405"/>
      <c r="DG30" s="405"/>
      <c r="DH30" s="405"/>
      <c r="DI30" s="405"/>
      <c r="DJ30" s="405"/>
      <c r="DK30" s="405"/>
      <c r="DL30" s="405"/>
      <c r="DM30" s="405"/>
      <c r="DN30" s="405"/>
      <c r="DO30" s="405"/>
      <c r="DP30" s="405"/>
      <c r="DQ30" s="405"/>
      <c r="DR30" s="405"/>
      <c r="DS30" s="405"/>
      <c r="DT30" s="405"/>
      <c r="DU30" s="405"/>
      <c r="DV30" s="405"/>
      <c r="DW30" s="405"/>
      <c r="DX30" s="405"/>
      <c r="DY30" s="405"/>
      <c r="DZ30" s="405"/>
      <c r="EA30" s="405"/>
      <c r="EB30" s="405"/>
      <c r="EC30" s="405"/>
      <c r="ED30" s="405"/>
      <c r="EE30" s="405"/>
      <c r="EF30" s="405"/>
      <c r="EG30" s="405"/>
      <c r="EH30" s="405"/>
      <c r="EI30" s="405"/>
      <c r="EJ30" s="405"/>
      <c r="EK30" s="405"/>
      <c r="EL30" s="405"/>
      <c r="EM30" s="405"/>
      <c r="EN30" s="405"/>
      <c r="EO30" s="405"/>
      <c r="EP30" s="405"/>
      <c r="EQ30" s="405"/>
      <c r="ER30" s="405"/>
      <c r="ES30" s="405"/>
      <c r="ET30" s="405"/>
      <c r="EU30" s="405"/>
      <c r="EV30" s="405"/>
      <c r="EW30" s="405"/>
      <c r="EX30" s="405"/>
      <c r="EY30" s="405"/>
      <c r="EZ30" s="405"/>
      <c r="FA30" s="405"/>
      <c r="FB30" s="405"/>
      <c r="FC30" s="405"/>
      <c r="FD30" s="405"/>
      <c r="FE30" s="405"/>
      <c r="FF30" s="405"/>
      <c r="FG30" s="405"/>
      <c r="FH30" s="405"/>
      <c r="FI30" s="405"/>
      <c r="FJ30" s="405"/>
      <c r="FK30" s="405"/>
      <c r="FL30" s="405"/>
      <c r="FM30" s="405"/>
      <c r="FN30" s="405"/>
      <c r="FO30" s="405"/>
      <c r="FP30" s="405"/>
      <c r="FQ30" s="405"/>
      <c r="FR30" s="405"/>
      <c r="FS30" s="405"/>
      <c r="FT30" s="405"/>
      <c r="FU30" s="405"/>
      <c r="FV30" s="405"/>
      <c r="FW30" s="405"/>
      <c r="FX30" s="405"/>
      <c r="FY30" s="405"/>
      <c r="FZ30" s="405"/>
      <c r="GA30" s="405"/>
      <c r="GB30" s="405"/>
      <c r="GC30" s="405"/>
      <c r="GD30" s="405"/>
      <c r="GE30" s="405"/>
      <c r="GF30" s="405"/>
      <c r="GG30" s="405"/>
      <c r="GH30" s="405"/>
      <c r="GI30" s="405"/>
      <c r="GJ30" s="405"/>
      <c r="GK30" s="405"/>
      <c r="GL30" s="405"/>
      <c r="GM30" s="405"/>
      <c r="GN30" s="405"/>
      <c r="GO30" s="405"/>
      <c r="GP30" s="405"/>
      <c r="GQ30" s="405"/>
      <c r="GR30" s="405"/>
      <c r="GS30" s="405"/>
      <c r="GT30" s="405"/>
      <c r="GU30" s="405"/>
      <c r="GV30" s="405"/>
      <c r="GW30" s="405"/>
      <c r="GX30" s="405"/>
      <c r="GY30" s="405"/>
      <c r="GZ30" s="405"/>
      <c r="HA30" s="405"/>
      <c r="HB30" s="405"/>
      <c r="HC30" s="405"/>
      <c r="HD30" s="405"/>
      <c r="HE30" s="405"/>
      <c r="HF30" s="405"/>
      <c r="HG30" s="405"/>
      <c r="HH30" s="405"/>
      <c r="HI30" s="405"/>
      <c r="HJ30" s="405"/>
      <c r="HK30" s="405"/>
      <c r="HL30" s="405"/>
      <c r="HM30" s="405"/>
      <c r="HN30" s="405"/>
      <c r="HO30" s="405"/>
      <c r="HP30" s="405"/>
      <c r="HQ30" s="405"/>
      <c r="HR30" s="405"/>
      <c r="HS30" s="405"/>
      <c r="HT30" s="405"/>
      <c r="HU30" s="405"/>
      <c r="HV30" s="405"/>
      <c r="HW30" s="405"/>
      <c r="HX30" s="405"/>
      <c r="HY30" s="405"/>
      <c r="HZ30" s="405"/>
      <c r="IA30" s="405"/>
      <c r="IB30" s="405"/>
      <c r="IC30" s="405"/>
      <c r="ID30" s="405"/>
      <c r="IE30" s="405"/>
      <c r="IF30" s="405"/>
      <c r="IG30" s="405"/>
      <c r="IH30" s="405"/>
      <c r="II30" s="405"/>
      <c r="IJ30" s="405"/>
      <c r="IK30" s="405"/>
      <c r="IL30" s="405"/>
      <c r="IM30" s="405"/>
      <c r="IN30" s="405"/>
      <c r="IO30" s="405"/>
      <c r="IP30" s="405"/>
      <c r="IQ30" s="405"/>
      <c r="IR30" s="405"/>
      <c r="IS30" s="405"/>
      <c r="IT30" s="405"/>
      <c r="IU30" s="405"/>
      <c r="IV30" s="405"/>
      <c r="IW30" s="405"/>
      <c r="IX30" s="405"/>
      <c r="IY30" s="405"/>
      <c r="IZ30" s="405"/>
      <c r="JA30" s="405"/>
      <c r="JB30" s="405"/>
      <c r="JC30" s="405"/>
      <c r="JD30" s="405"/>
      <c r="JE30" s="405"/>
      <c r="JF30" s="405"/>
      <c r="JG30" s="405"/>
      <c r="JH30" s="405"/>
      <c r="JI30" s="405"/>
      <c r="JJ30" s="405"/>
      <c r="JK30" s="405"/>
      <c r="JL30" s="405"/>
    </row>
    <row r="31" spans="1:272">
      <c r="A31" s="398">
        <v>28</v>
      </c>
      <c r="B31" s="398">
        <v>20</v>
      </c>
      <c r="C31" s="399">
        <v>52</v>
      </c>
      <c r="D31" s="399" t="s">
        <v>58</v>
      </c>
      <c r="E31" s="399">
        <v>95306.545945945953</v>
      </c>
      <c r="F31" s="399">
        <v>1480</v>
      </c>
      <c r="G31" s="451">
        <v>93160.606862044311</v>
      </c>
      <c r="H31" s="399">
        <v>1399</v>
      </c>
      <c r="I31" s="451">
        <v>97008.831422791642</v>
      </c>
      <c r="J31" s="399">
        <v>1483</v>
      </c>
      <c r="K31" s="451"/>
      <c r="L31" s="399"/>
      <c r="M31" s="451"/>
      <c r="N31" s="399"/>
      <c r="O31" s="451">
        <v>104545.80025773196</v>
      </c>
      <c r="P31" s="399">
        <v>1552</v>
      </c>
      <c r="Q31" s="451"/>
      <c r="R31" s="399"/>
      <c r="S31" s="451">
        <v>114372.5242966752</v>
      </c>
      <c r="T31" s="399">
        <v>1173</v>
      </c>
      <c r="U31" s="452">
        <v>138585.25477707008</v>
      </c>
      <c r="V31" s="399">
        <v>314</v>
      </c>
      <c r="W31" s="451">
        <v>128479.62611275964</v>
      </c>
      <c r="X31" s="399">
        <v>337</v>
      </c>
      <c r="Y31" s="451">
        <v>137894.55357142858</v>
      </c>
      <c r="Z31" s="399">
        <v>392</v>
      </c>
      <c r="AA31" s="453">
        <v>100510.19813084112</v>
      </c>
      <c r="AB31" s="399">
        <v>535</v>
      </c>
      <c r="AC31" s="451">
        <v>99992.390946502055</v>
      </c>
      <c r="AD31" s="399">
        <v>486</v>
      </c>
      <c r="AE31" s="451">
        <v>99960.144086021508</v>
      </c>
      <c r="AF31" s="399">
        <v>465</v>
      </c>
      <c r="AG31" s="453">
        <v>92046.310240963852</v>
      </c>
      <c r="AH31" s="399">
        <v>332</v>
      </c>
      <c r="AI31" s="451">
        <v>83704.25296442688</v>
      </c>
      <c r="AJ31" s="399">
        <v>253</v>
      </c>
      <c r="AK31" s="451">
        <v>94466.577287066248</v>
      </c>
      <c r="AL31" s="399">
        <v>317</v>
      </c>
      <c r="AM31" s="453"/>
      <c r="AN31" s="399"/>
      <c r="AO31" s="451">
        <v>81680.125</v>
      </c>
      <c r="AP31" s="399">
        <v>104</v>
      </c>
      <c r="AQ31" s="451">
        <v>84262.567307692312</v>
      </c>
      <c r="AR31" s="399">
        <v>104</v>
      </c>
      <c r="AS31" s="454">
        <v>73683.276595744683</v>
      </c>
      <c r="AT31" s="455">
        <v>47</v>
      </c>
      <c r="AU31" s="451">
        <v>74668.322033898308</v>
      </c>
      <c r="AV31" s="455">
        <v>59</v>
      </c>
      <c r="AW31" s="451">
        <v>74664.232558139542</v>
      </c>
      <c r="AX31" s="455">
        <v>43</v>
      </c>
      <c r="AY31" s="454">
        <v>76056.421052631573</v>
      </c>
      <c r="AZ31" s="455">
        <v>152</v>
      </c>
      <c r="BA31" s="451">
        <v>75724.791044776124</v>
      </c>
      <c r="BB31" s="455">
        <v>201</v>
      </c>
      <c r="BC31" s="456">
        <v>75115.397058823524</v>
      </c>
      <c r="BD31" s="455">
        <v>204</v>
      </c>
      <c r="BE31" s="457"/>
      <c r="BF31" s="455"/>
      <c r="BG31" s="457"/>
      <c r="BH31" s="455"/>
      <c r="BI31" s="457"/>
      <c r="BJ31" s="458"/>
    </row>
    <row r="32" spans="1:272">
      <c r="A32" s="405">
        <v>29</v>
      </c>
      <c r="C32" s="412"/>
      <c r="D32" s="413"/>
      <c r="E32" s="413"/>
      <c r="F32" s="413"/>
      <c r="G32" s="414"/>
      <c r="H32" s="413"/>
      <c r="I32" s="414"/>
      <c r="J32" s="413"/>
      <c r="K32" s="414"/>
      <c r="L32" s="413"/>
      <c r="M32" s="414"/>
      <c r="N32" s="413"/>
      <c r="O32" s="414"/>
      <c r="P32" s="413"/>
      <c r="Q32" s="414"/>
      <c r="R32" s="413"/>
      <c r="S32" s="414"/>
      <c r="T32" s="413"/>
      <c r="U32" s="415"/>
      <c r="V32" s="413"/>
      <c r="W32" s="414"/>
      <c r="X32" s="413"/>
      <c r="Y32" s="414"/>
      <c r="Z32" s="413"/>
      <c r="AA32" s="415"/>
      <c r="AB32" s="413"/>
      <c r="AC32" s="414"/>
      <c r="AD32" s="413"/>
      <c r="AE32" s="414"/>
      <c r="AF32" s="413"/>
      <c r="AG32" s="415"/>
      <c r="AH32" s="413"/>
      <c r="AI32" s="414"/>
      <c r="AJ32" s="413"/>
      <c r="AK32" s="414"/>
      <c r="AL32" s="413"/>
      <c r="AM32" s="415"/>
      <c r="AN32" s="413"/>
      <c r="AO32" s="414"/>
      <c r="AP32" s="413"/>
      <c r="AQ32" s="414"/>
      <c r="AR32" s="413"/>
      <c r="AS32" s="415"/>
      <c r="AT32" s="413"/>
      <c r="AU32" s="414"/>
      <c r="AV32" s="413"/>
      <c r="AW32" s="414"/>
      <c r="AX32" s="413"/>
      <c r="AY32" s="415"/>
      <c r="AZ32" s="413"/>
      <c r="BA32" s="414"/>
      <c r="BB32" s="413"/>
      <c r="BC32" s="414"/>
      <c r="BD32" s="413"/>
      <c r="BE32" s="420"/>
      <c r="BF32" s="413"/>
      <c r="BG32" s="420"/>
      <c r="BH32" s="413"/>
      <c r="BI32" s="420"/>
      <c r="BJ32" s="413"/>
    </row>
    <row r="33" spans="1:272">
      <c r="A33" s="398">
        <v>30</v>
      </c>
      <c r="B33" s="398">
        <v>21</v>
      </c>
      <c r="C33" s="399">
        <v>13</v>
      </c>
      <c r="D33" s="399" t="s">
        <v>60</v>
      </c>
      <c r="E33" s="399">
        <v>63863.180071174378</v>
      </c>
      <c r="F33" s="399">
        <v>1405</v>
      </c>
      <c r="G33" s="451">
        <v>63504.188053097343</v>
      </c>
      <c r="H33" s="399">
        <v>1356</v>
      </c>
      <c r="I33" s="451">
        <v>63640.397250361792</v>
      </c>
      <c r="J33" s="399">
        <v>1382</v>
      </c>
      <c r="K33" s="451"/>
      <c r="L33" s="399"/>
      <c r="M33" s="451"/>
      <c r="N33" s="399"/>
      <c r="O33" s="451">
        <v>67894.487263226649</v>
      </c>
      <c r="P33" s="399">
        <v>1531</v>
      </c>
      <c r="Q33" s="451"/>
      <c r="R33" s="399"/>
      <c r="S33" s="451">
        <v>74400.698412698417</v>
      </c>
      <c r="T33" s="399">
        <v>1008</v>
      </c>
      <c r="U33" s="453"/>
      <c r="V33" s="399"/>
      <c r="W33" s="451">
        <v>80228.157258064515</v>
      </c>
      <c r="X33" s="399">
        <v>248</v>
      </c>
      <c r="Y33" s="451">
        <v>83084.178082191778</v>
      </c>
      <c r="Z33" s="399">
        <v>292</v>
      </c>
      <c r="AA33" s="453">
        <v>66917.051364365965</v>
      </c>
      <c r="AB33" s="399">
        <v>623</v>
      </c>
      <c r="AC33" s="451">
        <v>65074.922818791943</v>
      </c>
      <c r="AD33" s="399">
        <v>596</v>
      </c>
      <c r="AE33" s="451">
        <v>63983.848425196848</v>
      </c>
      <c r="AF33" s="399">
        <v>508</v>
      </c>
      <c r="AG33" s="453">
        <v>62963.629411764705</v>
      </c>
      <c r="AH33" s="399">
        <v>340</v>
      </c>
      <c r="AI33" s="451">
        <v>62643.172413793101</v>
      </c>
      <c r="AJ33" s="399">
        <v>232</v>
      </c>
      <c r="AK33" s="451">
        <v>64542.216867469877</v>
      </c>
      <c r="AL33" s="399">
        <v>249</v>
      </c>
      <c r="AM33" s="453"/>
      <c r="AN33" s="399"/>
      <c r="AO33" s="451">
        <v>56517.067415730337</v>
      </c>
      <c r="AP33" s="399">
        <v>89</v>
      </c>
      <c r="AQ33" s="451">
        <v>56335.892473118278</v>
      </c>
      <c r="AR33" s="399">
        <v>93</v>
      </c>
      <c r="AS33" s="454">
        <v>55136.352941176468</v>
      </c>
      <c r="AT33" s="455">
        <v>51</v>
      </c>
      <c r="AU33" s="451">
        <v>57763.789473684214</v>
      </c>
      <c r="AV33" s="455">
        <v>57</v>
      </c>
      <c r="AW33" s="451">
        <v>57786.109090909093</v>
      </c>
      <c r="AX33" s="455">
        <v>55</v>
      </c>
      <c r="AY33" s="454">
        <v>55169.950495049503</v>
      </c>
      <c r="AZ33" s="455">
        <v>101</v>
      </c>
      <c r="BA33" s="451">
        <v>56480.258928571428</v>
      </c>
      <c r="BB33" s="455">
        <v>112</v>
      </c>
      <c r="BC33" s="456">
        <v>55791.815999999999</v>
      </c>
      <c r="BD33" s="455">
        <v>125</v>
      </c>
      <c r="BE33" s="457"/>
      <c r="BF33" s="455"/>
      <c r="BG33" s="457"/>
      <c r="BH33" s="455"/>
      <c r="BI33" s="457"/>
      <c r="BJ33" s="455"/>
    </row>
    <row r="34" spans="1:272">
      <c r="A34" s="405">
        <v>31</v>
      </c>
      <c r="C34" s="412"/>
      <c r="D34" s="413"/>
      <c r="E34" s="413"/>
      <c r="F34" s="413"/>
      <c r="G34" s="414"/>
      <c r="H34" s="413"/>
      <c r="I34" s="414"/>
      <c r="J34" s="413"/>
      <c r="K34" s="414"/>
      <c r="L34" s="413"/>
      <c r="M34" s="414"/>
      <c r="N34" s="413"/>
      <c r="O34" s="414"/>
      <c r="P34" s="413"/>
      <c r="Q34" s="414"/>
      <c r="R34" s="413"/>
      <c r="S34" s="414"/>
      <c r="T34" s="413"/>
      <c r="U34" s="415"/>
      <c r="V34" s="413"/>
      <c r="W34" s="414"/>
      <c r="X34" s="413"/>
      <c r="Y34" s="414"/>
      <c r="Z34" s="413"/>
      <c r="AA34" s="415"/>
      <c r="AB34" s="413"/>
      <c r="AC34" s="414"/>
      <c r="AD34" s="413"/>
      <c r="AE34" s="414"/>
      <c r="AF34" s="413"/>
      <c r="AG34" s="415"/>
      <c r="AH34" s="413"/>
      <c r="AI34" s="414"/>
      <c r="AJ34" s="413"/>
      <c r="AK34" s="414"/>
      <c r="AL34" s="413"/>
      <c r="AM34" s="415"/>
      <c r="AN34" s="413"/>
      <c r="AO34" s="414"/>
      <c r="AP34" s="413"/>
      <c r="AQ34" s="414"/>
      <c r="AR34" s="413"/>
      <c r="AS34" s="415"/>
      <c r="AT34" s="413"/>
      <c r="AU34" s="414"/>
      <c r="AV34" s="413"/>
      <c r="AW34" s="414"/>
      <c r="AX34" s="413"/>
      <c r="AY34" s="415"/>
      <c r="AZ34" s="413"/>
      <c r="BA34" s="414"/>
      <c r="BB34" s="413"/>
      <c r="BC34" s="414"/>
      <c r="BD34" s="413"/>
      <c r="BE34" s="420"/>
      <c r="BF34" s="413"/>
      <c r="BG34" s="420"/>
      <c r="BH34" s="413"/>
      <c r="BI34" s="420"/>
      <c r="BJ34" s="413"/>
    </row>
    <row r="35" spans="1:272">
      <c r="A35" s="398">
        <v>32</v>
      </c>
      <c r="B35" s="398">
        <v>22</v>
      </c>
      <c r="C35" s="459">
        <v>51.1601</v>
      </c>
      <c r="D35" s="399" t="s">
        <v>62</v>
      </c>
      <c r="E35" s="399">
        <v>66286.946351931329</v>
      </c>
      <c r="F35" s="399">
        <v>466</v>
      </c>
      <c r="G35" s="451">
        <v>64029.191244239628</v>
      </c>
      <c r="H35" s="399">
        <v>434</v>
      </c>
      <c r="I35" s="451">
        <v>63071.732653061226</v>
      </c>
      <c r="J35" s="399">
        <v>490</v>
      </c>
      <c r="K35" s="451"/>
      <c r="L35" s="399"/>
      <c r="M35" s="451"/>
      <c r="N35" s="399"/>
      <c r="O35" s="451">
        <v>69383.351851851854</v>
      </c>
      <c r="P35" s="399">
        <v>594</v>
      </c>
      <c r="Q35" s="451"/>
      <c r="R35" s="399"/>
      <c r="S35" s="451">
        <v>81683.174216027881</v>
      </c>
      <c r="T35" s="399">
        <v>287</v>
      </c>
      <c r="U35" s="453"/>
      <c r="V35" s="399"/>
      <c r="W35" s="451">
        <v>0</v>
      </c>
      <c r="X35" s="399">
        <v>0</v>
      </c>
      <c r="Y35" s="451">
        <v>0</v>
      </c>
      <c r="Z35" s="399">
        <v>0</v>
      </c>
      <c r="AA35" s="453">
        <v>70136.44</v>
      </c>
      <c r="AB35" s="399">
        <v>150</v>
      </c>
      <c r="AC35" s="451">
        <v>64652.487804878052</v>
      </c>
      <c r="AD35" s="399">
        <v>123</v>
      </c>
      <c r="AE35" s="451">
        <v>72396.555555555562</v>
      </c>
      <c r="AF35" s="399">
        <v>162</v>
      </c>
      <c r="AG35" s="453">
        <v>69684.991596638662</v>
      </c>
      <c r="AH35" s="399">
        <v>119</v>
      </c>
      <c r="AI35" s="451">
        <v>0</v>
      </c>
      <c r="AJ35" s="399">
        <v>0</v>
      </c>
      <c r="AK35" s="451">
        <v>0</v>
      </c>
      <c r="AL35" s="399">
        <v>0</v>
      </c>
      <c r="AM35" s="453"/>
      <c r="AN35" s="399"/>
      <c r="AO35" s="451">
        <v>0</v>
      </c>
      <c r="AP35" s="399">
        <v>0</v>
      </c>
      <c r="AQ35" s="451">
        <v>0</v>
      </c>
      <c r="AR35" s="399">
        <v>0</v>
      </c>
      <c r="AS35" s="454"/>
      <c r="AT35" s="455"/>
      <c r="AU35" s="451">
        <v>0</v>
      </c>
      <c r="AV35" s="455">
        <v>0</v>
      </c>
      <c r="AW35" s="451">
        <v>0</v>
      </c>
      <c r="AX35" s="455">
        <v>0</v>
      </c>
      <c r="AY35" s="454">
        <v>61961.234042553195</v>
      </c>
      <c r="AZ35" s="455">
        <v>47</v>
      </c>
      <c r="BA35" s="451">
        <v>60655.2972972973</v>
      </c>
      <c r="BB35" s="455">
        <v>37</v>
      </c>
      <c r="BC35" s="456">
        <v>58675.867924528298</v>
      </c>
      <c r="BD35" s="455">
        <v>53</v>
      </c>
      <c r="BE35" s="457"/>
      <c r="BF35" s="455"/>
      <c r="BG35" s="457"/>
      <c r="BH35" s="455"/>
      <c r="BI35" s="457"/>
      <c r="BJ35" s="455"/>
    </row>
    <row r="36" spans="1:272" s="443" customFormat="1">
      <c r="A36" s="405">
        <v>33</v>
      </c>
      <c r="C36" s="413"/>
      <c r="D36" s="413"/>
      <c r="E36" s="413"/>
      <c r="F36" s="413"/>
      <c r="G36" s="414"/>
      <c r="H36" s="413"/>
      <c r="I36" s="414"/>
      <c r="J36" s="413"/>
      <c r="K36" s="414"/>
      <c r="L36" s="413"/>
      <c r="M36" s="414"/>
      <c r="N36" s="413"/>
      <c r="O36" s="414"/>
      <c r="P36" s="413"/>
      <c r="Q36" s="414"/>
      <c r="R36" s="413"/>
      <c r="S36" s="414"/>
      <c r="T36" s="413"/>
      <c r="U36" s="415"/>
      <c r="V36" s="413"/>
      <c r="W36" s="414"/>
      <c r="X36" s="413"/>
      <c r="Y36" s="414"/>
      <c r="Z36" s="413"/>
      <c r="AA36" s="415"/>
      <c r="AB36" s="413"/>
      <c r="AC36" s="414"/>
      <c r="AD36" s="413"/>
      <c r="AE36" s="414"/>
      <c r="AF36" s="413"/>
      <c r="AG36" s="415"/>
      <c r="AH36" s="413"/>
      <c r="AI36" s="414"/>
      <c r="AJ36" s="413"/>
      <c r="AK36" s="414"/>
      <c r="AL36" s="413"/>
      <c r="AM36" s="415"/>
      <c r="AN36" s="413"/>
      <c r="AO36" s="414"/>
      <c r="AP36" s="413"/>
      <c r="AQ36" s="414"/>
      <c r="AR36" s="413"/>
      <c r="AS36" s="416"/>
      <c r="AT36" s="417"/>
      <c r="AU36" s="414"/>
      <c r="AV36" s="417"/>
      <c r="AW36" s="414"/>
      <c r="AX36" s="417"/>
      <c r="AY36" s="416"/>
      <c r="AZ36" s="417"/>
      <c r="BA36" s="414"/>
      <c r="BB36" s="417"/>
      <c r="BC36" s="418"/>
      <c r="BD36" s="417"/>
      <c r="BE36" s="419"/>
      <c r="BF36" s="417"/>
      <c r="BG36" s="419"/>
      <c r="BH36" s="417"/>
      <c r="BI36" s="419"/>
      <c r="BJ36" s="417"/>
      <c r="BK36" s="398"/>
      <c r="BL36" s="398"/>
      <c r="BM36" s="398"/>
      <c r="BN36" s="398"/>
      <c r="BO36" s="398"/>
      <c r="BP36" s="398"/>
      <c r="BQ36" s="398"/>
      <c r="BR36" s="398"/>
      <c r="BS36" s="398"/>
      <c r="BT36" s="398"/>
      <c r="BU36" s="398"/>
      <c r="BV36" s="398"/>
      <c r="BW36" s="398"/>
      <c r="BX36" s="398"/>
      <c r="BY36" s="398"/>
      <c r="BZ36" s="398"/>
      <c r="CA36" s="398"/>
      <c r="CB36" s="398"/>
      <c r="CC36" s="398"/>
      <c r="CD36" s="398"/>
      <c r="CE36" s="398"/>
      <c r="CF36" s="398"/>
      <c r="CG36" s="398"/>
      <c r="CH36" s="398"/>
      <c r="CI36" s="398"/>
      <c r="CJ36" s="398"/>
      <c r="CK36" s="398"/>
      <c r="CL36" s="398"/>
      <c r="CM36" s="398"/>
      <c r="CN36" s="398"/>
      <c r="CO36" s="398"/>
      <c r="CP36" s="398"/>
      <c r="CQ36" s="398"/>
      <c r="CR36" s="398"/>
      <c r="CS36" s="398"/>
      <c r="CT36" s="398"/>
      <c r="CU36" s="398"/>
      <c r="CV36" s="398"/>
      <c r="CW36" s="398"/>
      <c r="CX36" s="398"/>
      <c r="CY36" s="398"/>
      <c r="CZ36" s="398"/>
      <c r="DA36" s="398"/>
      <c r="DB36" s="398"/>
      <c r="DC36" s="398"/>
      <c r="DD36" s="398"/>
      <c r="DE36" s="398"/>
      <c r="DF36" s="398"/>
      <c r="DG36" s="398"/>
      <c r="DH36" s="398"/>
      <c r="DI36" s="398"/>
      <c r="DJ36" s="398"/>
      <c r="DK36" s="398"/>
      <c r="DL36" s="398"/>
      <c r="DM36" s="398"/>
      <c r="DN36" s="398"/>
      <c r="DO36" s="398"/>
      <c r="DP36" s="398"/>
      <c r="DQ36" s="398"/>
      <c r="DR36" s="398"/>
      <c r="DS36" s="398"/>
      <c r="DT36" s="398"/>
      <c r="DU36" s="398"/>
      <c r="DV36" s="398"/>
      <c r="DW36" s="398"/>
      <c r="DX36" s="398"/>
      <c r="DY36" s="398"/>
      <c r="DZ36" s="398"/>
      <c r="EA36" s="398"/>
      <c r="EB36" s="398"/>
      <c r="EC36" s="398"/>
      <c r="ED36" s="398"/>
      <c r="EE36" s="398"/>
      <c r="EF36" s="398"/>
      <c r="EG36" s="398"/>
      <c r="EH36" s="398"/>
      <c r="EI36" s="398"/>
      <c r="EJ36" s="398"/>
      <c r="EK36" s="398"/>
      <c r="EL36" s="398"/>
      <c r="EM36" s="398"/>
      <c r="EN36" s="398"/>
      <c r="EO36" s="398"/>
      <c r="EP36" s="398"/>
      <c r="EQ36" s="398"/>
      <c r="ER36" s="398"/>
      <c r="ES36" s="398"/>
      <c r="ET36" s="398"/>
      <c r="EU36" s="398"/>
      <c r="EV36" s="398"/>
      <c r="EW36" s="398"/>
      <c r="EX36" s="398"/>
      <c r="EY36" s="398"/>
      <c r="EZ36" s="398"/>
      <c r="FA36" s="398"/>
      <c r="FB36" s="398"/>
      <c r="FC36" s="398"/>
      <c r="FD36" s="398"/>
      <c r="FE36" s="398"/>
      <c r="FF36" s="398"/>
      <c r="FG36" s="398"/>
      <c r="FH36" s="398"/>
      <c r="FI36" s="398"/>
      <c r="FJ36" s="398"/>
      <c r="FK36" s="398"/>
      <c r="FL36" s="398"/>
      <c r="FM36" s="398"/>
      <c r="FN36" s="398"/>
      <c r="FO36" s="398"/>
      <c r="FP36" s="398"/>
      <c r="FQ36" s="398"/>
      <c r="FR36" s="398"/>
      <c r="FS36" s="398"/>
      <c r="FT36" s="398"/>
      <c r="FU36" s="398"/>
      <c r="FV36" s="398"/>
      <c r="FW36" s="398"/>
      <c r="FX36" s="398"/>
      <c r="FY36" s="398"/>
      <c r="FZ36" s="398"/>
      <c r="GA36" s="398"/>
      <c r="GB36" s="398"/>
      <c r="GC36" s="398"/>
      <c r="GD36" s="398"/>
      <c r="GE36" s="398"/>
      <c r="GF36" s="398"/>
      <c r="GG36" s="398"/>
      <c r="GH36" s="398"/>
      <c r="GI36" s="398"/>
      <c r="GJ36" s="398"/>
      <c r="GK36" s="398"/>
      <c r="GL36" s="398"/>
      <c r="GM36" s="398"/>
      <c r="GN36" s="398"/>
      <c r="GO36" s="398"/>
      <c r="GP36" s="398"/>
      <c r="GQ36" s="398"/>
      <c r="GR36" s="398"/>
      <c r="GS36" s="398"/>
      <c r="GT36" s="398"/>
      <c r="GU36" s="398"/>
      <c r="GV36" s="398"/>
      <c r="GW36" s="398"/>
      <c r="GX36" s="398"/>
      <c r="GY36" s="398"/>
      <c r="GZ36" s="398"/>
      <c r="HA36" s="398"/>
      <c r="HB36" s="398"/>
      <c r="HC36" s="398"/>
      <c r="HD36" s="398"/>
      <c r="HE36" s="398"/>
      <c r="HF36" s="398"/>
      <c r="HG36" s="398"/>
      <c r="HH36" s="398"/>
      <c r="HI36" s="398"/>
      <c r="HJ36" s="398"/>
      <c r="HK36" s="398"/>
      <c r="HL36" s="398"/>
      <c r="HM36" s="398"/>
      <c r="HN36" s="398"/>
      <c r="HO36" s="398"/>
      <c r="HP36" s="398"/>
      <c r="HQ36" s="398"/>
      <c r="HR36" s="398"/>
      <c r="HS36" s="398"/>
      <c r="HT36" s="398"/>
      <c r="HU36" s="398"/>
      <c r="HV36" s="398"/>
      <c r="HW36" s="398"/>
      <c r="HX36" s="398"/>
      <c r="HY36" s="398"/>
      <c r="HZ36" s="398"/>
      <c r="IA36" s="398"/>
      <c r="IB36" s="398"/>
      <c r="IC36" s="398"/>
      <c r="ID36" s="398"/>
      <c r="IE36" s="398"/>
      <c r="IF36" s="398"/>
      <c r="IG36" s="398"/>
      <c r="IH36" s="398"/>
      <c r="II36" s="398"/>
      <c r="IJ36" s="398"/>
      <c r="IK36" s="398"/>
      <c r="IL36" s="398"/>
      <c r="IM36" s="398"/>
      <c r="IN36" s="398"/>
      <c r="IO36" s="398"/>
      <c r="IP36" s="398"/>
      <c r="IQ36" s="398"/>
      <c r="IR36" s="398"/>
      <c r="IS36" s="398"/>
      <c r="IT36" s="398"/>
      <c r="IU36" s="398"/>
      <c r="IV36" s="398"/>
      <c r="IW36" s="398"/>
      <c r="IX36" s="398"/>
      <c r="IY36" s="398"/>
      <c r="IZ36" s="398"/>
      <c r="JA36" s="398"/>
      <c r="JB36" s="398"/>
      <c r="JC36" s="398"/>
      <c r="JD36" s="398"/>
      <c r="JE36" s="398"/>
      <c r="JF36" s="398"/>
      <c r="JG36" s="398"/>
      <c r="JH36" s="398"/>
      <c r="JI36" s="398"/>
      <c r="JJ36" s="398"/>
      <c r="JK36" s="398"/>
      <c r="JL36" s="398"/>
    </row>
    <row r="37" spans="1:272" s="405" customFormat="1">
      <c r="A37" s="398">
        <v>34</v>
      </c>
      <c r="C37" s="406"/>
      <c r="D37" s="406" t="s">
        <v>63</v>
      </c>
      <c r="E37" s="406"/>
      <c r="F37" s="406"/>
      <c r="G37" s="422"/>
      <c r="H37" s="406"/>
      <c r="I37" s="422"/>
      <c r="J37" s="406"/>
      <c r="K37" s="422"/>
      <c r="L37" s="406"/>
      <c r="M37" s="422"/>
      <c r="N37" s="406"/>
      <c r="O37" s="422"/>
      <c r="P37" s="406"/>
      <c r="Q37" s="422"/>
      <c r="R37" s="406"/>
      <c r="S37" s="422"/>
      <c r="T37" s="406"/>
      <c r="U37" s="423"/>
      <c r="V37" s="406"/>
      <c r="W37" s="422"/>
      <c r="X37" s="406"/>
      <c r="Y37" s="422"/>
      <c r="Z37" s="406"/>
      <c r="AA37" s="423"/>
      <c r="AB37" s="406"/>
      <c r="AC37" s="422"/>
      <c r="AD37" s="406"/>
      <c r="AE37" s="422"/>
      <c r="AF37" s="406"/>
      <c r="AG37" s="423"/>
      <c r="AH37" s="406"/>
      <c r="AI37" s="422"/>
      <c r="AJ37" s="406"/>
      <c r="AK37" s="422"/>
      <c r="AL37" s="406"/>
      <c r="AM37" s="423"/>
      <c r="AN37" s="406"/>
      <c r="AO37" s="422"/>
      <c r="AP37" s="406"/>
      <c r="AQ37" s="422"/>
      <c r="AR37" s="406"/>
      <c r="AS37" s="423"/>
      <c r="AT37" s="406"/>
      <c r="AU37" s="422"/>
      <c r="AV37" s="406"/>
      <c r="AW37" s="422"/>
      <c r="AX37" s="406"/>
      <c r="AY37" s="423"/>
      <c r="AZ37" s="406"/>
      <c r="BA37" s="422"/>
      <c r="BB37" s="406"/>
      <c r="BC37" s="422"/>
      <c r="BD37" s="406"/>
      <c r="BE37" s="421"/>
      <c r="BF37" s="406"/>
      <c r="BG37" s="421"/>
      <c r="BH37" s="406"/>
      <c r="BI37" s="421"/>
      <c r="BJ37" s="406"/>
      <c r="BK37" s="398"/>
      <c r="BL37" s="398"/>
      <c r="BM37" s="398"/>
      <c r="BN37" s="398"/>
      <c r="BO37" s="398"/>
      <c r="BP37" s="398"/>
      <c r="BQ37" s="398"/>
      <c r="BR37" s="398"/>
      <c r="BS37" s="398"/>
      <c r="BT37" s="398"/>
      <c r="BU37" s="398"/>
      <c r="BV37" s="398"/>
      <c r="BW37" s="398"/>
      <c r="BX37" s="398"/>
      <c r="BY37" s="398"/>
      <c r="BZ37" s="398"/>
      <c r="CA37" s="398"/>
      <c r="CB37" s="398"/>
      <c r="CC37" s="398"/>
      <c r="CD37" s="398"/>
      <c r="CE37" s="398"/>
      <c r="CF37" s="398"/>
      <c r="CG37" s="398"/>
      <c r="CH37" s="398"/>
      <c r="CI37" s="398"/>
      <c r="CJ37" s="398"/>
      <c r="CK37" s="398"/>
      <c r="CL37" s="398"/>
      <c r="CM37" s="398"/>
      <c r="CN37" s="398"/>
      <c r="CO37" s="398"/>
      <c r="CP37" s="398"/>
      <c r="CQ37" s="398"/>
      <c r="CR37" s="398"/>
      <c r="CS37" s="398"/>
      <c r="CT37" s="398"/>
      <c r="CU37" s="398"/>
      <c r="CV37" s="398"/>
      <c r="CW37" s="398"/>
      <c r="CX37" s="398"/>
      <c r="CY37" s="398"/>
      <c r="CZ37" s="398"/>
      <c r="DA37" s="398"/>
      <c r="DB37" s="398"/>
      <c r="DC37" s="398"/>
      <c r="DD37" s="398"/>
      <c r="DE37" s="398"/>
      <c r="DF37" s="398"/>
      <c r="DG37" s="398"/>
      <c r="DH37" s="398"/>
      <c r="DI37" s="398"/>
      <c r="DJ37" s="398"/>
      <c r="DK37" s="398"/>
      <c r="DL37" s="398"/>
      <c r="DM37" s="398"/>
      <c r="DN37" s="398"/>
      <c r="DO37" s="398"/>
      <c r="DP37" s="398"/>
      <c r="DQ37" s="398"/>
      <c r="DR37" s="398"/>
      <c r="DS37" s="398"/>
      <c r="DT37" s="398"/>
      <c r="DU37" s="398"/>
      <c r="DV37" s="398"/>
      <c r="DW37" s="398"/>
      <c r="DX37" s="398"/>
      <c r="DY37" s="398"/>
      <c r="DZ37" s="398"/>
      <c r="EA37" s="398"/>
      <c r="EB37" s="398"/>
      <c r="EC37" s="398"/>
      <c r="ED37" s="398"/>
      <c r="EE37" s="398"/>
      <c r="EF37" s="398"/>
      <c r="EG37" s="398"/>
      <c r="EH37" s="398"/>
      <c r="EI37" s="398"/>
      <c r="EJ37" s="398"/>
      <c r="EK37" s="398"/>
      <c r="EL37" s="398"/>
      <c r="EM37" s="398"/>
      <c r="EN37" s="398"/>
      <c r="EO37" s="398"/>
      <c r="EP37" s="398"/>
      <c r="EQ37" s="398"/>
      <c r="ER37" s="398"/>
      <c r="ES37" s="398"/>
      <c r="ET37" s="398"/>
      <c r="EU37" s="398"/>
      <c r="EV37" s="398"/>
      <c r="EW37" s="398"/>
      <c r="EX37" s="398"/>
      <c r="EY37" s="398"/>
      <c r="EZ37" s="398"/>
      <c r="FA37" s="398"/>
      <c r="FB37" s="398"/>
      <c r="FC37" s="398"/>
      <c r="FD37" s="398"/>
      <c r="FE37" s="398"/>
      <c r="FF37" s="398"/>
      <c r="FG37" s="398"/>
      <c r="FH37" s="398"/>
      <c r="FI37" s="398"/>
      <c r="FJ37" s="398"/>
      <c r="FK37" s="398"/>
      <c r="FL37" s="398"/>
      <c r="FM37" s="398"/>
      <c r="FN37" s="398"/>
      <c r="FO37" s="398"/>
      <c r="FP37" s="398"/>
      <c r="FQ37" s="398"/>
      <c r="FR37" s="398"/>
      <c r="FS37" s="398"/>
      <c r="FT37" s="398"/>
      <c r="FU37" s="398"/>
      <c r="FV37" s="398"/>
      <c r="FW37" s="398"/>
      <c r="FX37" s="398"/>
      <c r="FY37" s="398"/>
      <c r="FZ37" s="398"/>
      <c r="GA37" s="398"/>
      <c r="GB37" s="398"/>
      <c r="GC37" s="398"/>
      <c r="GD37" s="398"/>
      <c r="GE37" s="398"/>
      <c r="GF37" s="398"/>
      <c r="GG37" s="398"/>
      <c r="GH37" s="398"/>
      <c r="GI37" s="398"/>
      <c r="GJ37" s="398"/>
      <c r="GK37" s="398"/>
      <c r="GL37" s="398"/>
      <c r="GM37" s="398"/>
      <c r="GN37" s="398"/>
      <c r="GO37" s="398"/>
      <c r="GP37" s="398"/>
      <c r="GQ37" s="398"/>
      <c r="GR37" s="398"/>
      <c r="GS37" s="398"/>
      <c r="GT37" s="398"/>
      <c r="GU37" s="398"/>
      <c r="GV37" s="398"/>
      <c r="GW37" s="398"/>
      <c r="GX37" s="398"/>
      <c r="GY37" s="398"/>
      <c r="GZ37" s="398"/>
      <c r="HA37" s="398"/>
      <c r="HB37" s="398"/>
      <c r="HC37" s="398"/>
      <c r="HD37" s="398"/>
      <c r="HE37" s="398"/>
      <c r="HF37" s="398"/>
      <c r="HG37" s="398"/>
      <c r="HH37" s="398"/>
      <c r="HI37" s="398"/>
      <c r="HJ37" s="398"/>
      <c r="HK37" s="398"/>
      <c r="HL37" s="398"/>
      <c r="HM37" s="398"/>
      <c r="HN37" s="398"/>
      <c r="HO37" s="398"/>
      <c r="HP37" s="398"/>
      <c r="HQ37" s="398"/>
      <c r="HR37" s="398"/>
      <c r="HS37" s="398"/>
      <c r="HT37" s="398"/>
      <c r="HU37" s="398"/>
      <c r="HV37" s="398"/>
      <c r="HW37" s="398"/>
      <c r="HX37" s="398"/>
      <c r="HY37" s="398"/>
      <c r="HZ37" s="398"/>
      <c r="IA37" s="398"/>
      <c r="IB37" s="398"/>
      <c r="IC37" s="398"/>
      <c r="ID37" s="398"/>
      <c r="IE37" s="398"/>
      <c r="IF37" s="398"/>
      <c r="IG37" s="398"/>
      <c r="IH37" s="398"/>
      <c r="II37" s="398"/>
      <c r="IJ37" s="398"/>
      <c r="IK37" s="398"/>
      <c r="IL37" s="398"/>
      <c r="IM37" s="398"/>
      <c r="IN37" s="398"/>
      <c r="IO37" s="398"/>
      <c r="IP37" s="398"/>
      <c r="IQ37" s="398"/>
      <c r="IR37" s="398"/>
      <c r="IS37" s="398"/>
      <c r="IT37" s="398"/>
      <c r="IU37" s="398"/>
      <c r="IV37" s="398"/>
      <c r="IW37" s="398"/>
      <c r="IX37" s="398"/>
      <c r="IY37" s="398"/>
      <c r="IZ37" s="398"/>
      <c r="JA37" s="398"/>
      <c r="JB37" s="398"/>
      <c r="JC37" s="398"/>
      <c r="JD37" s="398"/>
      <c r="JE37" s="398"/>
      <c r="JF37" s="398"/>
      <c r="JG37" s="398"/>
      <c r="JH37" s="398"/>
      <c r="JI37" s="398"/>
      <c r="JJ37" s="398"/>
      <c r="JK37" s="398"/>
      <c r="JL37" s="398"/>
    </row>
    <row r="38" spans="1:272">
      <c r="A38" s="405">
        <v>35</v>
      </c>
      <c r="B38" s="398">
        <v>23</v>
      </c>
      <c r="C38" s="412">
        <v>9</v>
      </c>
      <c r="D38" s="413" t="s">
        <v>65</v>
      </c>
      <c r="E38" s="413">
        <v>63916.616470588233</v>
      </c>
      <c r="F38" s="413">
        <v>425</v>
      </c>
      <c r="G38" s="414">
        <v>62531.546134663338</v>
      </c>
      <c r="H38" s="413">
        <v>401</v>
      </c>
      <c r="I38" s="414">
        <v>62386.221544715445</v>
      </c>
      <c r="J38" s="413">
        <v>492</v>
      </c>
      <c r="K38" s="414"/>
      <c r="L38" s="413"/>
      <c r="M38" s="414"/>
      <c r="N38" s="413"/>
      <c r="O38" s="414">
        <v>65679.079258010112</v>
      </c>
      <c r="P38" s="413">
        <v>593</v>
      </c>
      <c r="Q38" s="414"/>
      <c r="R38" s="413"/>
      <c r="S38" s="414">
        <v>73709.285024154597</v>
      </c>
      <c r="T38" s="413">
        <v>414</v>
      </c>
      <c r="U38" s="415"/>
      <c r="V38" s="413"/>
      <c r="W38" s="414">
        <v>77157</v>
      </c>
      <c r="X38" s="413">
        <v>39</v>
      </c>
      <c r="Y38" s="414">
        <v>84706.923076923078</v>
      </c>
      <c r="Z38" s="413">
        <v>117</v>
      </c>
      <c r="AA38" s="415">
        <v>71233.008928571435</v>
      </c>
      <c r="AB38" s="413">
        <v>112</v>
      </c>
      <c r="AC38" s="414">
        <v>63433.929078014182</v>
      </c>
      <c r="AD38" s="413">
        <v>141</v>
      </c>
      <c r="AE38" s="414">
        <v>62794.547945205479</v>
      </c>
      <c r="AF38" s="413">
        <v>146</v>
      </c>
      <c r="AG38" s="415">
        <v>57692.417475728158</v>
      </c>
      <c r="AH38" s="413">
        <v>103</v>
      </c>
      <c r="AI38" s="414">
        <v>60836.873239436616</v>
      </c>
      <c r="AJ38" s="413">
        <v>71</v>
      </c>
      <c r="AK38" s="414">
        <v>65149.447058823527</v>
      </c>
      <c r="AL38" s="413">
        <v>85</v>
      </c>
      <c r="AM38" s="415"/>
      <c r="AN38" s="413"/>
      <c r="AO38" s="414">
        <v>47078</v>
      </c>
      <c r="AP38" s="413">
        <v>9</v>
      </c>
      <c r="AQ38" s="414">
        <v>48116</v>
      </c>
      <c r="AR38" s="413">
        <v>14</v>
      </c>
      <c r="AS38" s="416"/>
      <c r="AT38" s="417"/>
      <c r="AU38" s="414">
        <v>0</v>
      </c>
      <c r="AV38" s="417">
        <v>0</v>
      </c>
      <c r="AW38" s="414">
        <v>47809</v>
      </c>
      <c r="AX38" s="417">
        <v>7</v>
      </c>
      <c r="AY38" s="416">
        <v>56474.470588235294</v>
      </c>
      <c r="AZ38" s="417">
        <v>34</v>
      </c>
      <c r="BA38" s="414">
        <v>59059.882352941175</v>
      </c>
      <c r="BB38" s="417">
        <v>34</v>
      </c>
      <c r="BC38" s="418">
        <v>57264.092592592591</v>
      </c>
      <c r="BD38" s="417">
        <v>54</v>
      </c>
      <c r="BE38" s="419"/>
      <c r="BF38" s="417"/>
      <c r="BG38" s="419"/>
      <c r="BH38" s="417"/>
      <c r="BI38" s="419"/>
      <c r="BJ38" s="417"/>
    </row>
    <row r="39" spans="1:272">
      <c r="A39" s="398">
        <v>36</v>
      </c>
      <c r="B39" s="398">
        <v>24</v>
      </c>
      <c r="C39" s="460">
        <v>22.010100000000001</v>
      </c>
      <c r="D39" s="412" t="s">
        <v>67</v>
      </c>
      <c r="E39" s="412">
        <v>134533.125</v>
      </c>
      <c r="F39" s="412">
        <v>120</v>
      </c>
      <c r="G39" s="414">
        <v>126536.19512195123</v>
      </c>
      <c r="H39" s="412">
        <v>123</v>
      </c>
      <c r="I39" s="414">
        <v>126708.60818713451</v>
      </c>
      <c r="J39" s="412">
        <v>171</v>
      </c>
      <c r="K39" s="414"/>
      <c r="L39" s="412"/>
      <c r="M39" s="414"/>
      <c r="N39" s="412"/>
      <c r="O39" s="414">
        <v>122249.78846153847</v>
      </c>
      <c r="P39" s="412">
        <v>208</v>
      </c>
      <c r="Q39" s="414"/>
      <c r="R39" s="412"/>
      <c r="S39" s="414">
        <v>134786.87116564417</v>
      </c>
      <c r="T39" s="412">
        <v>163</v>
      </c>
      <c r="U39" s="415"/>
      <c r="V39" s="412"/>
      <c r="W39" s="414">
        <v>0</v>
      </c>
      <c r="X39" s="412">
        <v>0</v>
      </c>
      <c r="Y39" s="414">
        <v>0</v>
      </c>
      <c r="Z39" s="412">
        <v>0</v>
      </c>
      <c r="AA39" s="415"/>
      <c r="AB39" s="412"/>
      <c r="AC39" s="414">
        <v>0</v>
      </c>
      <c r="AD39" s="412">
        <v>0</v>
      </c>
      <c r="AE39" s="414">
        <v>0</v>
      </c>
      <c r="AF39" s="412">
        <v>0</v>
      </c>
      <c r="AG39" s="415"/>
      <c r="AH39" s="413"/>
      <c r="AI39" s="414">
        <v>0</v>
      </c>
      <c r="AJ39" s="413">
        <v>0</v>
      </c>
      <c r="AK39" s="414">
        <v>0</v>
      </c>
      <c r="AL39" s="413">
        <v>0</v>
      </c>
      <c r="AM39" s="415"/>
      <c r="AN39" s="412"/>
      <c r="AO39" s="414">
        <v>0</v>
      </c>
      <c r="AP39" s="412">
        <v>0</v>
      </c>
      <c r="AQ39" s="414">
        <v>0</v>
      </c>
      <c r="AR39" s="412">
        <v>0</v>
      </c>
      <c r="AS39" s="416"/>
      <c r="AT39" s="417"/>
      <c r="AU39" s="414">
        <v>0</v>
      </c>
      <c r="AV39" s="417">
        <v>0</v>
      </c>
      <c r="AW39" s="414">
        <v>0</v>
      </c>
      <c r="AX39" s="417">
        <v>0</v>
      </c>
      <c r="AY39" s="416"/>
      <c r="AZ39" s="417"/>
      <c r="BA39" s="414">
        <v>0</v>
      </c>
      <c r="BB39" s="417">
        <v>0</v>
      </c>
      <c r="BC39" s="418">
        <v>0</v>
      </c>
      <c r="BD39" s="417">
        <v>0</v>
      </c>
      <c r="BE39" s="419"/>
      <c r="BF39" s="417"/>
      <c r="BG39" s="419"/>
      <c r="BH39" s="417"/>
      <c r="BI39" s="419"/>
      <c r="BJ39" s="417"/>
    </row>
    <row r="40" spans="1:272">
      <c r="A40" s="405">
        <v>37</v>
      </c>
      <c r="B40" s="398">
        <v>25</v>
      </c>
      <c r="C40" s="412">
        <v>25</v>
      </c>
      <c r="D40" s="412" t="s">
        <v>78</v>
      </c>
      <c r="E40" s="412">
        <v>68600.438596491222</v>
      </c>
      <c r="F40" s="412">
        <v>57</v>
      </c>
      <c r="G40" s="414">
        <v>64261.2</v>
      </c>
      <c r="H40" s="412">
        <v>50</v>
      </c>
      <c r="I40" s="414">
        <v>64040.584158415841</v>
      </c>
      <c r="J40" s="412">
        <v>101</v>
      </c>
      <c r="K40" s="414"/>
      <c r="L40" s="412"/>
      <c r="M40" s="414"/>
      <c r="N40" s="412"/>
      <c r="O40" s="414">
        <v>67291.463917525776</v>
      </c>
      <c r="P40" s="412">
        <v>97</v>
      </c>
      <c r="Q40" s="414"/>
      <c r="R40" s="412"/>
      <c r="S40" s="414">
        <v>68654.68421052632</v>
      </c>
      <c r="T40" s="412">
        <v>114</v>
      </c>
      <c r="U40" s="415"/>
      <c r="V40" s="412"/>
      <c r="W40" s="414">
        <v>0</v>
      </c>
      <c r="X40" s="412">
        <v>0</v>
      </c>
      <c r="Y40" s="414">
        <v>0</v>
      </c>
      <c r="Z40" s="412">
        <v>0</v>
      </c>
      <c r="AA40" s="415"/>
      <c r="AB40" s="412"/>
      <c r="AC40" s="414">
        <v>0</v>
      </c>
      <c r="AD40" s="412">
        <v>0</v>
      </c>
      <c r="AE40" s="414">
        <v>0</v>
      </c>
      <c r="AF40" s="412">
        <v>0</v>
      </c>
      <c r="AG40" s="415"/>
      <c r="AH40" s="413"/>
      <c r="AI40" s="414">
        <v>0</v>
      </c>
      <c r="AJ40" s="413">
        <v>0</v>
      </c>
      <c r="AK40" s="414">
        <v>0</v>
      </c>
      <c r="AL40" s="413">
        <v>0</v>
      </c>
      <c r="AM40" s="415"/>
      <c r="AN40" s="412"/>
      <c r="AO40" s="414">
        <v>0</v>
      </c>
      <c r="AP40" s="412">
        <v>0</v>
      </c>
      <c r="AQ40" s="414">
        <v>0</v>
      </c>
      <c r="AR40" s="412">
        <v>0</v>
      </c>
      <c r="AS40" s="416"/>
      <c r="AT40" s="417"/>
      <c r="AU40" s="414">
        <v>0</v>
      </c>
      <c r="AV40" s="417">
        <v>0</v>
      </c>
      <c r="AW40" s="414">
        <v>0</v>
      </c>
      <c r="AX40" s="417">
        <v>0</v>
      </c>
      <c r="AY40" s="416"/>
      <c r="AZ40" s="417"/>
      <c r="BA40" s="414">
        <v>0</v>
      </c>
      <c r="BB40" s="417">
        <v>0</v>
      </c>
      <c r="BC40" s="418">
        <v>0</v>
      </c>
      <c r="BD40" s="417">
        <v>0</v>
      </c>
      <c r="BE40" s="419"/>
      <c r="BF40" s="417"/>
      <c r="BG40" s="419"/>
      <c r="BH40" s="461"/>
      <c r="BI40" s="462"/>
    </row>
    <row r="41" spans="1:272">
      <c r="A41" s="398">
        <v>38</v>
      </c>
      <c r="B41" s="398">
        <v>26</v>
      </c>
      <c r="C41" s="399">
        <v>30</v>
      </c>
      <c r="D41" s="399" t="s">
        <v>71</v>
      </c>
      <c r="E41" s="399">
        <v>84879.109489051101</v>
      </c>
      <c r="F41" s="399">
        <v>137</v>
      </c>
      <c r="G41" s="451">
        <v>83180.290322580651</v>
      </c>
      <c r="H41" s="399">
        <v>155</v>
      </c>
      <c r="I41" s="451">
        <v>80945.758620689652</v>
      </c>
      <c r="J41" s="399">
        <v>174</v>
      </c>
      <c r="K41" s="451"/>
      <c r="L41" s="399"/>
      <c r="M41" s="451"/>
      <c r="N41" s="399"/>
      <c r="O41" s="451">
        <v>69393.430167597762</v>
      </c>
      <c r="P41" s="399">
        <v>179</v>
      </c>
      <c r="Q41" s="451"/>
      <c r="R41" s="399"/>
      <c r="S41" s="451">
        <v>84958.025641025641</v>
      </c>
      <c r="T41" s="399">
        <v>78</v>
      </c>
      <c r="U41" s="453"/>
      <c r="V41" s="399"/>
      <c r="W41" s="451">
        <v>0</v>
      </c>
      <c r="X41" s="399">
        <v>0</v>
      </c>
      <c r="Y41" s="451">
        <v>0</v>
      </c>
      <c r="Z41" s="399">
        <v>0</v>
      </c>
      <c r="AA41" s="453"/>
      <c r="AB41" s="399"/>
      <c r="AC41" s="451">
        <v>92153.117647058825</v>
      </c>
      <c r="AD41" s="399">
        <v>34</v>
      </c>
      <c r="AE41" s="451">
        <v>112878</v>
      </c>
      <c r="AF41" s="399">
        <v>13</v>
      </c>
      <c r="AG41" s="453"/>
      <c r="AH41" s="399"/>
      <c r="AI41" s="451">
        <v>0</v>
      </c>
      <c r="AJ41" s="399">
        <v>0</v>
      </c>
      <c r="AK41" s="451">
        <v>0</v>
      </c>
      <c r="AL41" s="399">
        <v>0</v>
      </c>
      <c r="AM41" s="453"/>
      <c r="AN41" s="399"/>
      <c r="AO41" s="451">
        <v>0</v>
      </c>
      <c r="AP41" s="399">
        <v>0</v>
      </c>
      <c r="AQ41" s="451">
        <v>0</v>
      </c>
      <c r="AR41" s="399">
        <v>0</v>
      </c>
      <c r="AS41" s="454"/>
      <c r="AT41" s="455"/>
      <c r="AU41" s="451">
        <v>0</v>
      </c>
      <c r="AV41" s="455">
        <v>0</v>
      </c>
      <c r="AW41" s="451">
        <v>0</v>
      </c>
      <c r="AX41" s="455">
        <v>0</v>
      </c>
      <c r="AY41" s="454"/>
      <c r="AZ41" s="455"/>
      <c r="BA41" s="451">
        <v>0</v>
      </c>
      <c r="BB41" s="455">
        <v>0</v>
      </c>
      <c r="BC41" s="456">
        <v>0</v>
      </c>
      <c r="BD41" s="455">
        <v>0</v>
      </c>
      <c r="BE41" s="457"/>
      <c r="BF41" s="455"/>
      <c r="BG41" s="457"/>
      <c r="BH41" s="455"/>
      <c r="BI41" s="457"/>
      <c r="BJ41" s="455"/>
    </row>
    <row r="42" spans="1:272">
      <c r="B42" s="463"/>
      <c r="C42" s="412"/>
      <c r="D42" s="464" t="s">
        <v>100</v>
      </c>
      <c r="E42" s="464"/>
      <c r="F42" s="465">
        <f>F4+F10+F19+F31+F33+F35+F38+F39+F40+F41</f>
        <v>16465</v>
      </c>
      <c r="G42" s="466"/>
      <c r="H42" s="465">
        <f>H4+H10+H19+H31+H33+H35+H38+H39+H40+H41</f>
        <v>16007</v>
      </c>
      <c r="I42" s="466"/>
      <c r="J42" s="465">
        <f>J4+J10+J19+J31+J33+J35+J38+J39+J40+J41</f>
        <v>17134</v>
      </c>
      <c r="K42" s="467"/>
      <c r="L42" s="465">
        <f>L4+L10+L19+L31+L33+L35+L38+L39+L40+L41</f>
        <v>0</v>
      </c>
      <c r="M42" s="467"/>
      <c r="N42" s="465">
        <f>N4+N10+N19+N31+N33+N35+N38+N39+N40+N41</f>
        <v>0</v>
      </c>
      <c r="O42" s="467"/>
      <c r="P42" s="465">
        <f>P4+P10+P19+P31+P33+P35+P38+P39+P40+P41</f>
        <v>19008</v>
      </c>
      <c r="Q42" s="465"/>
      <c r="R42" s="465">
        <f>R4+R10+R19+R31+R33+R35+R38+R39+R40+R41</f>
        <v>0</v>
      </c>
      <c r="S42" s="465"/>
      <c r="T42" s="465">
        <f>T4+T10+T19+T31+T33+T35+T38+T39+T40+T41</f>
        <v>14161</v>
      </c>
      <c r="U42" s="415"/>
      <c r="V42" s="465">
        <f>V4+V10+V19+V31+V33+V35+V38+V39+V40+V41</f>
        <v>2149</v>
      </c>
      <c r="W42" s="466"/>
      <c r="X42" s="465">
        <f>X4+X10+X19+X31+X33+X35+X38+X39+X40+X41</f>
        <v>3399</v>
      </c>
      <c r="Y42" s="466"/>
      <c r="Z42" s="465">
        <f>Z4+Z10+Z19+Z31+Z33+Z35+Z38+Z39+Z40+Z41</f>
        <v>4525</v>
      </c>
      <c r="AA42" s="415"/>
      <c r="AB42" s="465">
        <f>AB4+AB10+AB19+AB31+AB33+AB35+AB38+AB39+AB40+AB41</f>
        <v>5699</v>
      </c>
      <c r="AC42" s="466"/>
      <c r="AD42" s="465">
        <f>AD4+AD10+AD19+AD31+AD33+AD35+AD38+AD39+AD40+AD41</f>
        <v>6150</v>
      </c>
      <c r="AE42" s="466"/>
      <c r="AF42" s="465">
        <f>AF4+AF10+AF19+AF31+AF33+AF35+AF38+AF39+AF40+AF41</f>
        <v>5508</v>
      </c>
      <c r="AG42" s="415"/>
      <c r="AH42" s="468">
        <f>AH4+AH10+AH19+AH31+AH33+AH35+AH38+AH39+AH40+AH41</f>
        <v>3244</v>
      </c>
      <c r="AI42" s="466"/>
      <c r="AJ42" s="468">
        <f>AJ4+AJ10+AJ19+AJ31+AJ33+AJ35+AJ38+AJ39+AJ40+AJ41</f>
        <v>1984</v>
      </c>
      <c r="AK42" s="466"/>
      <c r="AL42" s="468">
        <f>AL4+AL10+AL19+AL31+AL33+AL35+AL38+AL39+AL40+AL41</f>
        <v>2517</v>
      </c>
      <c r="AM42" s="415"/>
      <c r="AN42" s="465">
        <f>AN4+AN10+AN19+AN31+AN33+AN35+AN38+AN39+AN40+AN41</f>
        <v>0</v>
      </c>
      <c r="AO42" s="466"/>
      <c r="AP42" s="465">
        <f>AP4+AP10+AP19+AP31+AP33+AP35+AP38+AP39+AP40+AP41</f>
        <v>538</v>
      </c>
      <c r="AQ42" s="466"/>
      <c r="AR42" s="465">
        <f>AR4+AR10+AR19+AR31+AR33+AR35+AR38+AR39+AR40+AR41</f>
        <v>477</v>
      </c>
      <c r="AS42" s="415"/>
      <c r="AT42" s="465">
        <f>AT4+AT10+AT19+AT31+AT33+AT35+AT38+AT39+AT40+AT41</f>
        <v>299</v>
      </c>
      <c r="AU42" s="466"/>
      <c r="AV42" s="465">
        <f>AV4+AV10+AV19+AV31+AV33+AV35+AV38+AV39+AV40+AV41</f>
        <v>473</v>
      </c>
      <c r="AW42" s="466"/>
      <c r="AX42" s="465">
        <f>AX4+AX10+AX19+AX31+AX33+AX35+AX38+AX39+AX40+AX41</f>
        <v>294</v>
      </c>
      <c r="AY42" s="415"/>
      <c r="AZ42" s="465">
        <f>AZ4+AZ10+AZ19+AZ31+AZ33+AZ35+AZ38+AZ39+AZ40+AZ41</f>
        <v>1051</v>
      </c>
      <c r="BA42" s="466"/>
      <c r="BB42" s="465">
        <f>BB4+BB10+BB19+BB31+BB33+BB35+BB38+BB39+BB40+BB41</f>
        <v>1184</v>
      </c>
      <c r="BC42" s="414"/>
      <c r="BD42" s="465">
        <f>BD4+BD10+BD19+BD31+BD33+BD35+BD38+BD39+BD40+BD41</f>
        <v>1310</v>
      </c>
      <c r="BE42" s="413"/>
      <c r="BF42" s="465"/>
      <c r="BG42" s="413"/>
      <c r="BH42" s="465"/>
      <c r="BI42" s="413"/>
      <c r="BJ42" s="465"/>
    </row>
    <row r="43" spans="1:272">
      <c r="B43" s="463"/>
      <c r="G43" s="443"/>
      <c r="U43" s="469"/>
      <c r="W43" s="443"/>
      <c r="AA43" s="469"/>
      <c r="AB43" s="443"/>
      <c r="AC43" s="443"/>
      <c r="AG43" s="469"/>
      <c r="AM43" s="469"/>
      <c r="AS43" s="469"/>
      <c r="AY43" s="469"/>
      <c r="BA43" s="398"/>
      <c r="BB43" s="398"/>
    </row>
    <row r="44" spans="1:272">
      <c r="B44" s="463"/>
      <c r="C44" s="524"/>
      <c r="D44" s="524"/>
      <c r="E44" s="524"/>
      <c r="F44" s="524"/>
      <c r="G44" s="524"/>
      <c r="H44" s="524"/>
      <c r="I44" s="524"/>
      <c r="J44" s="524"/>
      <c r="K44" s="524"/>
      <c r="L44" s="524"/>
      <c r="M44" s="524"/>
      <c r="N44" s="524"/>
      <c r="O44" s="524"/>
      <c r="P44" s="524"/>
      <c r="Q44" s="524"/>
      <c r="R44" s="524"/>
      <c r="S44" s="524"/>
      <c r="T44" s="524"/>
      <c r="U44" s="524"/>
      <c r="V44" s="524"/>
      <c r="W44" s="524"/>
      <c r="X44" s="524"/>
      <c r="Y44" s="524"/>
      <c r="Z44" s="524"/>
      <c r="AA44" s="524"/>
      <c r="AB44" s="524"/>
      <c r="AC44" s="524"/>
      <c r="AD44" s="524"/>
      <c r="AE44" s="524"/>
      <c r="AF44" s="524"/>
      <c r="AG44" s="524"/>
      <c r="AH44" s="524"/>
      <c r="AI44" s="524"/>
      <c r="AJ44" s="524"/>
      <c r="AK44" s="524"/>
      <c r="AL44" s="524"/>
      <c r="AM44" s="524"/>
    </row>
    <row r="45" spans="1:272">
      <c r="S45" s="470"/>
    </row>
  </sheetData>
  <sortState ref="A4:JF42">
    <sortCondition ref="A4:A42"/>
  </sortState>
  <mergeCells count="1">
    <mergeCell ref="C44:AM4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3399"/>
  </sheetPr>
  <dimension ref="A1:JL44"/>
  <sheetViews>
    <sheetView topLeftCell="B1" workbookViewId="0">
      <pane xSplit="3" ySplit="3" topLeftCell="S4" activePane="bottomRight" state="frozen"/>
      <selection activeCell="B1" sqref="B1"/>
      <selection pane="topRight" activeCell="E1" sqref="E1"/>
      <selection pane="bottomLeft" activeCell="B4" sqref="B4"/>
      <selection pane="bottomRight" activeCell="S38" sqref="S38:T41"/>
    </sheetView>
  </sheetViews>
  <sheetFormatPr defaultColWidth="12.5703125" defaultRowHeight="12.75"/>
  <cols>
    <col min="1" max="1" width="0" style="219" hidden="1" customWidth="1"/>
    <col min="2" max="2" width="8.42578125" style="219" customWidth="1"/>
    <col min="3" max="3" width="9.42578125" style="219" customWidth="1"/>
    <col min="4" max="4" width="26.28515625" style="219" customWidth="1"/>
    <col min="5" max="16" width="14.28515625" style="219" customWidth="1"/>
    <col min="17" max="20" width="9.42578125" style="219" customWidth="1"/>
    <col min="21" max="21" width="11.28515625" style="219" bestFit="1" customWidth="1"/>
    <col min="22" max="22" width="8.28515625" style="219" bestFit="1" customWidth="1"/>
    <col min="23" max="26" width="8.28515625" style="219" customWidth="1"/>
    <col min="27" max="27" width="11.28515625" style="219" bestFit="1" customWidth="1"/>
    <col min="28" max="28" width="8.28515625" style="219" bestFit="1" customWidth="1"/>
    <col min="29" max="32" width="8.28515625" style="219" customWidth="1"/>
    <col min="33" max="33" width="11.28515625" style="47" bestFit="1" customWidth="1"/>
    <col min="34" max="34" width="8.28515625" style="47" bestFit="1" customWidth="1"/>
    <col min="35" max="38" width="8.28515625" style="47" customWidth="1"/>
    <col min="39" max="39" width="11.28515625" style="47" bestFit="1" customWidth="1"/>
    <col min="40" max="40" width="8.28515625" style="219" bestFit="1" customWidth="1"/>
    <col min="41" max="44" width="8.28515625" style="219" customWidth="1"/>
    <col min="45" max="45" width="11.28515625" style="219" bestFit="1" customWidth="1"/>
    <col min="46" max="46" width="8.28515625" style="219" bestFit="1" customWidth="1"/>
    <col min="47" max="50" width="8.28515625" style="219" customWidth="1"/>
    <col min="51" max="51" width="11.28515625" style="219" bestFit="1" customWidth="1"/>
    <col min="52" max="52" width="8.28515625" style="219" bestFit="1" customWidth="1"/>
    <col min="53" max="62" width="12.5703125" style="47" customWidth="1"/>
    <col min="63" max="16384" width="12.5703125" style="219"/>
  </cols>
  <sheetData>
    <row r="1" spans="1:272" s="258" customFormat="1">
      <c r="C1" s="241"/>
      <c r="D1" s="241"/>
      <c r="E1" s="14" t="s">
        <v>134</v>
      </c>
      <c r="F1" s="13"/>
      <c r="G1" s="13"/>
      <c r="H1" s="13"/>
      <c r="I1" s="13"/>
      <c r="J1" s="13"/>
      <c r="K1" s="13"/>
      <c r="L1" s="13"/>
      <c r="M1" s="13"/>
      <c r="N1" s="13"/>
      <c r="O1" s="13"/>
      <c r="P1" s="13"/>
      <c r="Q1" s="13"/>
      <c r="R1" s="13"/>
      <c r="S1" s="13"/>
      <c r="T1" s="13"/>
      <c r="U1" s="244" t="s">
        <v>4</v>
      </c>
      <c r="V1" s="242"/>
      <c r="W1" s="242"/>
      <c r="X1" s="242"/>
      <c r="Y1" s="242"/>
      <c r="Z1" s="242"/>
      <c r="AA1" s="244" t="s">
        <v>5</v>
      </c>
      <c r="AB1" s="242"/>
      <c r="AC1" s="242"/>
      <c r="AD1" s="242"/>
      <c r="AE1" s="242"/>
      <c r="AF1" s="242"/>
      <c r="AG1" s="244" t="s">
        <v>6</v>
      </c>
      <c r="AH1" s="242"/>
      <c r="AI1" s="242"/>
      <c r="AJ1" s="242"/>
      <c r="AK1" s="242"/>
      <c r="AL1" s="242"/>
      <c r="AM1" s="358" t="s">
        <v>7</v>
      </c>
      <c r="AN1" s="242"/>
      <c r="AO1" s="242"/>
      <c r="AP1" s="242"/>
      <c r="AQ1" s="242"/>
      <c r="AR1" s="242"/>
      <c r="AS1" s="244" t="s">
        <v>8</v>
      </c>
      <c r="AT1" s="242"/>
      <c r="AU1" s="242"/>
      <c r="AV1" s="242"/>
      <c r="AW1" s="242"/>
      <c r="AX1" s="242"/>
      <c r="AY1" s="244" t="s">
        <v>9</v>
      </c>
      <c r="AZ1" s="242"/>
      <c r="BA1" s="242"/>
      <c r="BB1" s="242"/>
      <c r="BC1" s="242"/>
      <c r="BD1" s="242"/>
      <c r="BE1" s="242"/>
      <c r="BF1" s="242"/>
      <c r="BG1" s="242"/>
      <c r="BH1" s="242"/>
      <c r="BI1" s="242"/>
      <c r="BJ1" s="242"/>
    </row>
    <row r="2" spans="1:272" s="260" customFormat="1">
      <c r="C2" s="27"/>
      <c r="D2" s="237"/>
      <c r="E2" s="14" t="s">
        <v>125</v>
      </c>
      <c r="F2" s="13"/>
      <c r="G2" s="187" t="s">
        <v>137</v>
      </c>
      <c r="H2" s="13"/>
      <c r="I2" s="187" t="s">
        <v>140</v>
      </c>
      <c r="J2" s="13"/>
      <c r="K2" s="187" t="s">
        <v>148</v>
      </c>
      <c r="L2" s="13"/>
      <c r="M2" s="187" t="s">
        <v>149</v>
      </c>
      <c r="N2" s="13"/>
      <c r="O2" s="187" t="s">
        <v>150</v>
      </c>
      <c r="P2" s="13"/>
      <c r="Q2" s="13" t="s">
        <v>157</v>
      </c>
      <c r="R2" s="13"/>
      <c r="S2" s="13" t="s">
        <v>158</v>
      </c>
      <c r="T2" s="13"/>
      <c r="U2" s="79" t="s">
        <v>125</v>
      </c>
      <c r="V2" s="13"/>
      <c r="W2" s="187" t="s">
        <v>137</v>
      </c>
      <c r="X2" s="13"/>
      <c r="Y2" s="187" t="s">
        <v>140</v>
      </c>
      <c r="Z2" s="86"/>
      <c r="AA2" s="79" t="s">
        <v>125</v>
      </c>
      <c r="AB2" s="13"/>
      <c r="AC2" s="187" t="s">
        <v>137</v>
      </c>
      <c r="AD2" s="13"/>
      <c r="AE2" s="187" t="s">
        <v>140</v>
      </c>
      <c r="AF2" s="86"/>
      <c r="AG2" s="356" t="s">
        <v>125</v>
      </c>
      <c r="AH2" s="80"/>
      <c r="AI2" s="187" t="s">
        <v>137</v>
      </c>
      <c r="AJ2" s="86"/>
      <c r="AK2" s="187" t="s">
        <v>140</v>
      </c>
      <c r="AL2" s="86"/>
      <c r="AM2" s="356" t="s">
        <v>125</v>
      </c>
      <c r="AN2" s="80"/>
      <c r="AO2" s="187" t="s">
        <v>137</v>
      </c>
      <c r="AP2" s="86"/>
      <c r="AQ2" s="187" t="s">
        <v>140</v>
      </c>
      <c r="AR2" s="86"/>
      <c r="AS2" s="356" t="s">
        <v>125</v>
      </c>
      <c r="AT2" s="80"/>
      <c r="AU2" s="187" t="s">
        <v>137</v>
      </c>
      <c r="AV2" s="86"/>
      <c r="AW2" s="187" t="s">
        <v>140</v>
      </c>
      <c r="AX2" s="86"/>
      <c r="AY2" s="356" t="s">
        <v>125</v>
      </c>
      <c r="AZ2" s="80"/>
      <c r="BA2" s="187" t="s">
        <v>137</v>
      </c>
      <c r="BB2" s="80"/>
      <c r="BC2" s="360" t="s">
        <v>140</v>
      </c>
      <c r="BD2" s="86"/>
      <c r="BE2" s="250" t="s">
        <v>141</v>
      </c>
      <c r="BF2" s="80"/>
      <c r="BG2" s="250"/>
      <c r="BH2" s="80"/>
      <c r="BI2" s="250"/>
      <c r="BJ2" s="80"/>
    </row>
    <row r="3" spans="1:272">
      <c r="A3" s="219" t="s">
        <v>139</v>
      </c>
      <c r="B3" s="219" t="s">
        <v>93</v>
      </c>
      <c r="C3" s="33" t="s">
        <v>92</v>
      </c>
      <c r="D3" s="33"/>
      <c r="E3" s="30" t="s">
        <v>10</v>
      </c>
      <c r="F3" s="74" t="s">
        <v>15</v>
      </c>
      <c r="G3" s="190" t="s">
        <v>10</v>
      </c>
      <c r="H3" s="74" t="s">
        <v>15</v>
      </c>
      <c r="I3" s="190" t="s">
        <v>10</v>
      </c>
      <c r="J3" s="74" t="s">
        <v>15</v>
      </c>
      <c r="K3" s="190" t="s">
        <v>10</v>
      </c>
      <c r="L3" s="74" t="s">
        <v>15</v>
      </c>
      <c r="M3" s="190" t="s">
        <v>10</v>
      </c>
      <c r="N3" s="74" t="s">
        <v>15</v>
      </c>
      <c r="O3" s="190" t="s">
        <v>10</v>
      </c>
      <c r="P3" s="74" t="s">
        <v>15</v>
      </c>
      <c r="Q3" s="190" t="s">
        <v>10</v>
      </c>
      <c r="R3" s="74" t="s">
        <v>15</v>
      </c>
      <c r="S3" s="190" t="s">
        <v>10</v>
      </c>
      <c r="T3" s="74" t="s">
        <v>15</v>
      </c>
      <c r="U3" s="76" t="s">
        <v>10</v>
      </c>
      <c r="V3" s="74" t="s">
        <v>15</v>
      </c>
      <c r="W3" s="190" t="s">
        <v>10</v>
      </c>
      <c r="X3" s="74" t="s">
        <v>15</v>
      </c>
      <c r="Y3" s="190" t="s">
        <v>10</v>
      </c>
      <c r="Z3" s="74" t="s">
        <v>15</v>
      </c>
      <c r="AA3" s="76" t="s">
        <v>10</v>
      </c>
      <c r="AB3" s="74" t="s">
        <v>15</v>
      </c>
      <c r="AC3" s="190" t="s">
        <v>10</v>
      </c>
      <c r="AD3" s="74" t="s">
        <v>15</v>
      </c>
      <c r="AE3" s="190" t="s">
        <v>10</v>
      </c>
      <c r="AF3" s="74" t="s">
        <v>15</v>
      </c>
      <c r="AG3" s="76" t="s">
        <v>10</v>
      </c>
      <c r="AH3" s="74" t="s">
        <v>15</v>
      </c>
      <c r="AI3" s="190" t="s">
        <v>10</v>
      </c>
      <c r="AJ3" s="75" t="s">
        <v>15</v>
      </c>
      <c r="AK3" s="190" t="s">
        <v>10</v>
      </c>
      <c r="AL3" s="74" t="s">
        <v>15</v>
      </c>
      <c r="AM3" s="76" t="s">
        <v>10</v>
      </c>
      <c r="AN3" s="74" t="s">
        <v>15</v>
      </c>
      <c r="AO3" s="190" t="s">
        <v>10</v>
      </c>
      <c r="AP3" s="74" t="s">
        <v>15</v>
      </c>
      <c r="AQ3" s="190" t="s">
        <v>10</v>
      </c>
      <c r="AR3" s="74" t="s">
        <v>15</v>
      </c>
      <c r="AS3" s="76" t="s">
        <v>10</v>
      </c>
      <c r="AT3" s="74" t="s">
        <v>15</v>
      </c>
      <c r="AU3" s="190" t="s">
        <v>10</v>
      </c>
      <c r="AV3" s="74" t="s">
        <v>15</v>
      </c>
      <c r="AW3" s="190" t="s">
        <v>10</v>
      </c>
      <c r="AX3" s="74" t="s">
        <v>15</v>
      </c>
      <c r="AY3" s="76" t="s">
        <v>10</v>
      </c>
      <c r="AZ3" s="74" t="s">
        <v>15</v>
      </c>
      <c r="BA3" s="190" t="s">
        <v>10</v>
      </c>
      <c r="BB3" s="74" t="s">
        <v>15</v>
      </c>
      <c r="BC3" s="190" t="s">
        <v>10</v>
      </c>
      <c r="BD3" s="74" t="s">
        <v>15</v>
      </c>
      <c r="BE3" s="30"/>
      <c r="BF3" s="74"/>
      <c r="BG3" s="30"/>
      <c r="BH3" s="74"/>
      <c r="BI3" s="30"/>
      <c r="BJ3" s="74"/>
    </row>
    <row r="4" spans="1:272" s="261" customFormat="1">
      <c r="A4" s="261">
        <v>1</v>
      </c>
      <c r="C4" s="103"/>
      <c r="D4" s="103" t="s">
        <v>17</v>
      </c>
      <c r="E4" s="104">
        <f>((E5*F5)+(E6*F6)+(E7*F7)+(E8*F8))/F4</f>
        <v>61502.369684210527</v>
      </c>
      <c r="F4" s="103">
        <f>SUM(F5:F8)</f>
        <v>7125</v>
      </c>
      <c r="G4" s="104">
        <f>((G5*H5)+(G6*H6)+(G7*H7)+(G8*H8))/H4</f>
        <v>61899.619919786099</v>
      </c>
      <c r="H4" s="103">
        <f>SUM(H5:H8)</f>
        <v>7480</v>
      </c>
      <c r="I4" s="104">
        <f>((I5*J5)+(I6*J6)+(I7*J7)+(I8*J8))/J4</f>
        <v>63717.182612045719</v>
      </c>
      <c r="J4" s="103">
        <f>SUM(J5:J8)</f>
        <v>7787</v>
      </c>
      <c r="K4" s="104" t="e">
        <f t="shared" ref="K4" si="0">((K5*L5)+(K6*L6)+(K7*L7)+(K8*L8))/L4</f>
        <v>#DIV/0!</v>
      </c>
      <c r="L4" s="103">
        <f t="shared" ref="L4" si="1">SUM(L5:L8)</f>
        <v>0</v>
      </c>
      <c r="M4" s="104" t="e">
        <f t="shared" ref="M4" si="2">((M5*N5)+(M6*N6)+(M7*N7)+(M8*N8))/N4</f>
        <v>#DIV/0!</v>
      </c>
      <c r="N4" s="103">
        <f t="shared" ref="N4" si="3">SUM(N5:N8)</f>
        <v>0</v>
      </c>
      <c r="O4" s="104">
        <f t="shared" ref="O4" si="4">((O5*P5)+(O6*P6)+(O7*P7)+(O8*P8))/P4</f>
        <v>66017.17381945379</v>
      </c>
      <c r="P4" s="103">
        <f t="shared" ref="P4:T4" si="5">SUM(P5:P8)</f>
        <v>7433</v>
      </c>
      <c r="Q4" s="112" t="e">
        <f t="shared" ref="Q4" si="6">((Q5*R5)+(Q6*R6)+(Q7*R7)+(Q8*R8))/R4</f>
        <v>#DIV/0!</v>
      </c>
      <c r="R4" s="103">
        <f t="shared" si="5"/>
        <v>0</v>
      </c>
      <c r="S4" s="112">
        <f t="shared" ref="S4" si="7">((S5*T5)+(S6*T6)+(S7*T7)+(S8*T8))/T4</f>
        <v>73289.349459409932</v>
      </c>
      <c r="T4" s="103">
        <f t="shared" si="5"/>
        <v>5457</v>
      </c>
      <c r="U4" s="109">
        <f>((U5*V5)+(U6*V6)+(U7*V7)+(U8*V8))/V4</f>
        <v>77064.476872246698</v>
      </c>
      <c r="V4" s="103">
        <f>SUM(V5:V8)</f>
        <v>1816</v>
      </c>
      <c r="W4" s="104">
        <f>((W5*X5)+(W6*X6)+(W7*X7)+(W8*X8))/X4</f>
        <v>75967.756051257718</v>
      </c>
      <c r="X4" s="103">
        <f>SUM(X5:X8)</f>
        <v>2107</v>
      </c>
      <c r="Y4" s="104">
        <f>((Y5*Z5)+(Y6*Z6)+(Y7*Z7)+(Y8*Z8))/Z4</f>
        <v>80412.341121495323</v>
      </c>
      <c r="Z4" s="103">
        <f>SUM(Z5:Z8)</f>
        <v>2354</v>
      </c>
      <c r="AA4" s="109">
        <f>((AA5*AB5)+(AA6*AB6)+(AA7*AB7)+(AA8*AB8))/AB4</f>
        <v>58209.412732474964</v>
      </c>
      <c r="AB4" s="103">
        <f>SUM(AB5:AB8)</f>
        <v>1398</v>
      </c>
      <c r="AC4" s="104">
        <f>((AC5*AD5)+(AC6*AD6)+(AC7*AD7)+(AC8*AD8))/AD4</f>
        <v>59113.620027434845</v>
      </c>
      <c r="AD4" s="103">
        <f>SUM(AD5:AD8)</f>
        <v>1458</v>
      </c>
      <c r="AE4" s="104">
        <f>((AE5*AF5)+(AE6*AF6)+(AE7*AF7)+(AE8*AF8))/AF4</f>
        <v>60087.68837209302</v>
      </c>
      <c r="AF4" s="103">
        <f>SUM(AF5:AF8)</f>
        <v>1505</v>
      </c>
      <c r="AG4" s="188">
        <f>((AG5*AH5)+(AG6*AH6)+(AG7*AH7)+(AG8*AH8))/AH4</f>
        <v>59399.298371076678</v>
      </c>
      <c r="AH4" s="166">
        <f>SUM(AH5:AH8)</f>
        <v>2517</v>
      </c>
      <c r="AI4" s="104">
        <f>((AI5*AJ5)+(AI6*AJ6)+(AI7*AJ7)+(AI8*AJ8))/AJ4</f>
        <v>59829.878006872852</v>
      </c>
      <c r="AJ4" s="166">
        <f>SUM(AJ5:AJ8)</f>
        <v>2328</v>
      </c>
      <c r="AK4" s="104">
        <f>((AK5*AL5)+(AK6*AL6)+(AK7*AL7)+(AK8*AL8))/AL4</f>
        <v>60821.588308457714</v>
      </c>
      <c r="AL4" s="166">
        <f>SUM(AL5:AL8)</f>
        <v>2412</v>
      </c>
      <c r="AM4" s="109">
        <f>((AM5*AN5)+(AM6*AN6)+(AM7*AN7)+(AM8*AN8))/AN4</f>
        <v>58883.714136125651</v>
      </c>
      <c r="AN4" s="103">
        <f>SUM(AN5:AN8)</f>
        <v>955</v>
      </c>
      <c r="AO4" s="104">
        <f>((AO5*AP5)+(AO6*AP6)+(AO7*AP7)+(AO8*AP8))/AP4</f>
        <v>58133.687321258338</v>
      </c>
      <c r="AP4" s="103">
        <f>SUM(AP5:AP8)</f>
        <v>1049</v>
      </c>
      <c r="AQ4" s="104">
        <f>((AQ5*AR5)+(AQ6*AR6)+(AQ7*AR7)+(AQ8*AR8))/AR4</f>
        <v>58037.605000000003</v>
      </c>
      <c r="AR4" s="103">
        <f>SUM(AR5:AR8)</f>
        <v>1000</v>
      </c>
      <c r="AS4" s="109">
        <f>((AS5*AT5)+(AS6*AT6)+(AS7*AT7)+(AS8*AT8))/AT4</f>
        <v>56578.624137931038</v>
      </c>
      <c r="AT4" s="103">
        <f>SUM(AT5:AT8)</f>
        <v>290</v>
      </c>
      <c r="AU4" s="104">
        <f>((AU5*AV5)+(AU6*AV6)+(AU7*AV7)+(AU8*AV8))/AV4</f>
        <v>54020.889552238805</v>
      </c>
      <c r="AV4" s="103">
        <f>SUM(AV5:AV8)</f>
        <v>335</v>
      </c>
      <c r="AW4" s="104">
        <f>((AW5*AX5)+(AW6*AX6)+(AW7*AX7)+(AW8*AX8))/AX4</f>
        <v>55101.899665551842</v>
      </c>
      <c r="AX4" s="103">
        <f>SUM(AX5:AX8)</f>
        <v>299</v>
      </c>
      <c r="AY4" s="109"/>
      <c r="AZ4" s="103"/>
      <c r="BA4" s="104">
        <f>((BA5*BB5)+(BA6*BB6)+(BA7*BB7)+(BA8*BB8))/BB4</f>
        <v>56803.525252525251</v>
      </c>
      <c r="BB4" s="103">
        <f>SUM(BB5:BB8)</f>
        <v>99</v>
      </c>
      <c r="BC4" s="104">
        <f>((BC5*BD5)+(BC6*BD6)+(BC7*BD7)+(BC8*BD8))/BD4</f>
        <v>58512.469387755104</v>
      </c>
      <c r="BD4" s="103">
        <f>SUM(BD5:BD8)</f>
        <v>49</v>
      </c>
      <c r="BE4" s="104"/>
      <c r="BF4" s="103"/>
      <c r="BG4" s="104"/>
      <c r="BH4" s="103"/>
      <c r="BI4" s="104"/>
      <c r="BJ4" s="103"/>
    </row>
    <row r="5" spans="1:272">
      <c r="A5" s="219">
        <v>2</v>
      </c>
      <c r="B5" s="219">
        <v>1</v>
      </c>
      <c r="C5" s="11">
        <v>16</v>
      </c>
      <c r="D5" s="28" t="s">
        <v>19</v>
      </c>
      <c r="E5" s="28">
        <v>62672.464705882354</v>
      </c>
      <c r="F5" s="28">
        <v>1190</v>
      </c>
      <c r="G5" s="32">
        <v>63142.79239543726</v>
      </c>
      <c r="H5" s="28">
        <v>1315</v>
      </c>
      <c r="I5" s="32">
        <v>66108.96813902969</v>
      </c>
      <c r="J5" s="28">
        <v>1381</v>
      </c>
      <c r="K5" s="32"/>
      <c r="L5" s="28"/>
      <c r="M5" s="32"/>
      <c r="N5" s="28"/>
      <c r="O5" s="32">
        <v>67979.424311926603</v>
      </c>
      <c r="P5" s="28">
        <v>1308</v>
      </c>
      <c r="Q5" s="32"/>
      <c r="R5" s="28"/>
      <c r="S5" s="32">
        <v>73512.859311740889</v>
      </c>
      <c r="T5" s="28">
        <v>988</v>
      </c>
      <c r="U5" s="68">
        <v>77792.398809523816</v>
      </c>
      <c r="V5" s="28">
        <v>504</v>
      </c>
      <c r="W5" s="32">
        <v>76814.989399293292</v>
      </c>
      <c r="X5" s="28">
        <v>566</v>
      </c>
      <c r="Y5" s="32">
        <v>82035.19711538461</v>
      </c>
      <c r="Z5" s="28">
        <v>624</v>
      </c>
      <c r="AA5" s="68">
        <v>55339.580357142855</v>
      </c>
      <c r="AB5" s="28">
        <v>224</v>
      </c>
      <c r="AC5" s="32">
        <v>55584.086065573771</v>
      </c>
      <c r="AD5" s="28">
        <v>244</v>
      </c>
      <c r="AE5" s="32">
        <v>56583.795180722889</v>
      </c>
      <c r="AF5" s="28">
        <v>249</v>
      </c>
      <c r="AG5" s="68">
        <v>55950.455479452052</v>
      </c>
      <c r="AH5" s="28">
        <v>292</v>
      </c>
      <c r="AI5" s="32">
        <v>56815.399339933996</v>
      </c>
      <c r="AJ5" s="28">
        <v>303</v>
      </c>
      <c r="AK5" s="32">
        <v>58272.139610389611</v>
      </c>
      <c r="AL5" s="28">
        <v>308</v>
      </c>
      <c r="AM5" s="68">
        <v>58867.294117647056</v>
      </c>
      <c r="AN5" s="28">
        <v>119</v>
      </c>
      <c r="AO5" s="32">
        <v>57476.63636363636</v>
      </c>
      <c r="AP5" s="28">
        <v>143</v>
      </c>
      <c r="AQ5" s="32">
        <v>57976.901408450707</v>
      </c>
      <c r="AR5" s="28">
        <v>142</v>
      </c>
      <c r="AS5" s="353">
        <v>59121.35</v>
      </c>
      <c r="AT5" s="42">
        <v>20</v>
      </c>
      <c r="AU5" s="32">
        <v>51748.351351351354</v>
      </c>
      <c r="AV5" s="42">
        <v>37</v>
      </c>
      <c r="AW5" s="32">
        <v>56531</v>
      </c>
      <c r="AX5" s="42">
        <v>21</v>
      </c>
      <c r="AY5" s="353"/>
      <c r="AZ5" s="42"/>
      <c r="BA5" s="32">
        <v>0</v>
      </c>
      <c r="BB5" s="42">
        <v>0</v>
      </c>
      <c r="BC5" s="181">
        <v>0</v>
      </c>
      <c r="BD5" s="42">
        <v>0</v>
      </c>
      <c r="BE5" s="16"/>
      <c r="BF5" s="42"/>
      <c r="BG5" s="16"/>
      <c r="BH5" s="42"/>
      <c r="BI5" s="16"/>
      <c r="BJ5" s="42"/>
    </row>
    <row r="6" spans="1:272">
      <c r="A6" s="261">
        <v>3</v>
      </c>
      <c r="B6" s="219">
        <v>2</v>
      </c>
      <c r="C6" s="11">
        <v>23</v>
      </c>
      <c r="D6" s="11" t="s">
        <v>79</v>
      </c>
      <c r="E6" s="11">
        <v>59861.198603230034</v>
      </c>
      <c r="F6" s="11">
        <v>2291</v>
      </c>
      <c r="G6" s="32">
        <v>59919.668865435357</v>
      </c>
      <c r="H6" s="11">
        <v>2274</v>
      </c>
      <c r="I6" s="32">
        <v>61109.946937014669</v>
      </c>
      <c r="J6" s="11">
        <v>2318</v>
      </c>
      <c r="K6" s="32"/>
      <c r="L6" s="11"/>
      <c r="M6" s="32"/>
      <c r="N6" s="11"/>
      <c r="O6" s="32">
        <v>63707.622242647056</v>
      </c>
      <c r="P6" s="11">
        <v>2176</v>
      </c>
      <c r="Q6" s="32"/>
      <c r="R6" s="11"/>
      <c r="S6" s="32">
        <v>75065.053977272721</v>
      </c>
      <c r="T6" s="11">
        <v>1408</v>
      </c>
      <c r="U6" s="68">
        <v>82701.088669950739</v>
      </c>
      <c r="V6" s="11">
        <v>406</v>
      </c>
      <c r="W6" s="32">
        <v>80851.190687361421</v>
      </c>
      <c r="X6" s="11">
        <v>451</v>
      </c>
      <c r="Y6" s="32">
        <v>85417.548707753478</v>
      </c>
      <c r="Z6" s="11">
        <v>503</v>
      </c>
      <c r="AA6" s="68">
        <v>56765.775862068964</v>
      </c>
      <c r="AB6" s="11">
        <v>406</v>
      </c>
      <c r="AC6" s="32">
        <v>56615.30905077263</v>
      </c>
      <c r="AD6" s="11">
        <v>453</v>
      </c>
      <c r="AE6" s="32">
        <v>57777.352803738315</v>
      </c>
      <c r="AF6" s="11">
        <v>428</v>
      </c>
      <c r="AG6" s="68">
        <v>57465.107758620688</v>
      </c>
      <c r="AH6" s="28">
        <v>928</v>
      </c>
      <c r="AI6" s="32">
        <v>58027.853626943004</v>
      </c>
      <c r="AJ6" s="28">
        <v>772</v>
      </c>
      <c r="AK6" s="32">
        <v>58441.433333333334</v>
      </c>
      <c r="AL6" s="28">
        <v>810</v>
      </c>
      <c r="AM6" s="68">
        <v>59400.676549865231</v>
      </c>
      <c r="AN6" s="11">
        <v>371</v>
      </c>
      <c r="AO6" s="32">
        <v>57160.211340206188</v>
      </c>
      <c r="AP6" s="11">
        <v>388</v>
      </c>
      <c r="AQ6" s="32">
        <v>57434.372928176796</v>
      </c>
      <c r="AR6" s="11">
        <v>362</v>
      </c>
      <c r="AS6" s="353">
        <v>55173.113821138213</v>
      </c>
      <c r="AT6" s="42">
        <v>123</v>
      </c>
      <c r="AU6" s="32">
        <v>53773.472440944883</v>
      </c>
      <c r="AV6" s="42">
        <v>127</v>
      </c>
      <c r="AW6" s="32">
        <v>53840.191666666666</v>
      </c>
      <c r="AX6" s="42">
        <v>120</v>
      </c>
      <c r="AY6" s="353"/>
      <c r="AZ6" s="42"/>
      <c r="BA6" s="32">
        <v>59321.538461538461</v>
      </c>
      <c r="BB6" s="42">
        <v>52</v>
      </c>
      <c r="BC6" s="181">
        <v>59631</v>
      </c>
      <c r="BD6" s="42">
        <v>18</v>
      </c>
      <c r="BE6" s="16"/>
      <c r="BF6" s="42"/>
      <c r="BG6" s="16"/>
      <c r="BH6" s="42"/>
      <c r="BI6" s="16"/>
      <c r="BJ6" s="42"/>
    </row>
    <row r="7" spans="1:272">
      <c r="A7" s="219">
        <v>4</v>
      </c>
      <c r="B7" s="219">
        <v>3</v>
      </c>
      <c r="C7" s="11">
        <v>38</v>
      </c>
      <c r="D7" s="11" t="s">
        <v>22</v>
      </c>
      <c r="E7" s="11">
        <v>65744.728215767638</v>
      </c>
      <c r="F7" s="11">
        <v>482</v>
      </c>
      <c r="G7" s="32">
        <v>66001.524150268335</v>
      </c>
      <c r="H7" s="11">
        <v>559</v>
      </c>
      <c r="I7" s="32">
        <v>68239.690476190473</v>
      </c>
      <c r="J7" s="11">
        <v>588</v>
      </c>
      <c r="K7" s="32"/>
      <c r="L7" s="11"/>
      <c r="M7" s="32"/>
      <c r="N7" s="11"/>
      <c r="O7" s="32">
        <v>69755.881294964027</v>
      </c>
      <c r="P7" s="11">
        <v>556</v>
      </c>
      <c r="Q7" s="32"/>
      <c r="R7" s="11"/>
      <c r="S7" s="32">
        <v>76890.664473684214</v>
      </c>
      <c r="T7" s="11">
        <v>456</v>
      </c>
      <c r="U7" s="68">
        <v>83898.551999999996</v>
      </c>
      <c r="V7" s="11">
        <v>125</v>
      </c>
      <c r="W7" s="32">
        <v>82109.731543624162</v>
      </c>
      <c r="X7" s="11">
        <v>149</v>
      </c>
      <c r="Y7" s="32">
        <v>89254.694610778446</v>
      </c>
      <c r="Z7" s="11">
        <v>167</v>
      </c>
      <c r="AA7" s="68">
        <v>66588.433734939754</v>
      </c>
      <c r="AB7" s="11">
        <v>83</v>
      </c>
      <c r="AC7" s="32">
        <v>64704.365591397851</v>
      </c>
      <c r="AD7" s="11">
        <v>93</v>
      </c>
      <c r="AE7" s="32">
        <v>66455.789999999994</v>
      </c>
      <c r="AF7" s="11">
        <v>100</v>
      </c>
      <c r="AG7" s="68">
        <v>62153.150259067355</v>
      </c>
      <c r="AH7" s="28">
        <v>193</v>
      </c>
      <c r="AI7" s="32">
        <v>63359.409756097564</v>
      </c>
      <c r="AJ7" s="28">
        <v>205</v>
      </c>
      <c r="AK7" s="32">
        <v>64231.360189573461</v>
      </c>
      <c r="AL7" s="28">
        <v>211</v>
      </c>
      <c r="AM7" s="68">
        <v>60523.222222222219</v>
      </c>
      <c r="AN7" s="11">
        <v>63</v>
      </c>
      <c r="AO7" s="32">
        <v>61468.85</v>
      </c>
      <c r="AP7" s="11">
        <v>80</v>
      </c>
      <c r="AQ7" s="32">
        <v>62131.025641025641</v>
      </c>
      <c r="AR7" s="11">
        <v>78</v>
      </c>
      <c r="AS7" s="353"/>
      <c r="AT7" s="42"/>
      <c r="AU7" s="32">
        <v>0</v>
      </c>
      <c r="AV7" s="42">
        <v>0</v>
      </c>
      <c r="AW7" s="32">
        <v>46497</v>
      </c>
      <c r="AX7" s="42">
        <v>6</v>
      </c>
      <c r="AY7" s="353"/>
      <c r="AZ7" s="42"/>
      <c r="BA7" s="32">
        <v>0</v>
      </c>
      <c r="BB7" s="42">
        <v>0</v>
      </c>
      <c r="BC7" s="181">
        <v>0</v>
      </c>
      <c r="BD7" s="42">
        <v>0</v>
      </c>
      <c r="BE7" s="16"/>
      <c r="BF7" s="42"/>
      <c r="BG7" s="16"/>
      <c r="BH7" s="42"/>
      <c r="BI7" s="16"/>
      <c r="BJ7" s="42"/>
    </row>
    <row r="8" spans="1:272">
      <c r="A8" s="261">
        <v>5</v>
      </c>
      <c r="B8" s="219">
        <v>4</v>
      </c>
      <c r="C8" s="11">
        <v>50</v>
      </c>
      <c r="D8" s="11" t="s">
        <v>24</v>
      </c>
      <c r="E8" s="11">
        <v>61604.423149905124</v>
      </c>
      <c r="F8" s="11">
        <v>3162</v>
      </c>
      <c r="G8" s="32">
        <v>62072.090636254499</v>
      </c>
      <c r="H8" s="11">
        <v>3332</v>
      </c>
      <c r="I8" s="32">
        <v>63740.406000000003</v>
      </c>
      <c r="J8" s="11">
        <v>3500</v>
      </c>
      <c r="K8" s="32"/>
      <c r="L8" s="11"/>
      <c r="M8" s="32"/>
      <c r="N8" s="11"/>
      <c r="O8" s="32">
        <v>66129.239610963748</v>
      </c>
      <c r="P8" s="11">
        <v>3393</v>
      </c>
      <c r="Q8" s="32"/>
      <c r="R8" s="11"/>
      <c r="S8" s="32">
        <v>71614.409213051826</v>
      </c>
      <c r="T8" s="11">
        <v>2605</v>
      </c>
      <c r="U8" s="68">
        <v>72570.755441741363</v>
      </c>
      <c r="V8" s="11">
        <v>781</v>
      </c>
      <c r="W8" s="32">
        <v>72145.102019128593</v>
      </c>
      <c r="X8" s="11">
        <v>941</v>
      </c>
      <c r="Y8" s="32">
        <v>75688.799056603777</v>
      </c>
      <c r="Z8" s="11">
        <v>1060</v>
      </c>
      <c r="AA8" s="68">
        <v>58988.245255474452</v>
      </c>
      <c r="AB8" s="11">
        <v>685</v>
      </c>
      <c r="AC8" s="32">
        <v>61318.712574850302</v>
      </c>
      <c r="AD8" s="11">
        <v>668</v>
      </c>
      <c r="AE8" s="32">
        <v>61769.670329670327</v>
      </c>
      <c r="AF8" s="11">
        <v>728</v>
      </c>
      <c r="AG8" s="68">
        <v>61455.908514492752</v>
      </c>
      <c r="AH8" s="28">
        <v>1104</v>
      </c>
      <c r="AI8" s="32">
        <v>61338.461832061068</v>
      </c>
      <c r="AJ8" s="28">
        <v>1048</v>
      </c>
      <c r="AK8" s="32">
        <v>62662.487534626038</v>
      </c>
      <c r="AL8" s="28">
        <v>1083</v>
      </c>
      <c r="AM8" s="68">
        <v>58154.539800995022</v>
      </c>
      <c r="AN8" s="11">
        <v>402</v>
      </c>
      <c r="AO8" s="32">
        <v>58601.390410958906</v>
      </c>
      <c r="AP8" s="11">
        <v>438</v>
      </c>
      <c r="AQ8" s="32">
        <v>57816.799043062201</v>
      </c>
      <c r="AR8" s="11">
        <v>418</v>
      </c>
      <c r="AS8" s="353">
        <v>57408.714285714283</v>
      </c>
      <c r="AT8" s="42">
        <v>147</v>
      </c>
      <c r="AU8" s="32">
        <v>54696.362573099417</v>
      </c>
      <c r="AV8" s="42">
        <v>171</v>
      </c>
      <c r="AW8" s="32">
        <v>56240.210526315786</v>
      </c>
      <c r="AX8" s="42">
        <v>152</v>
      </c>
      <c r="AY8" s="353"/>
      <c r="AZ8" s="42"/>
      <c r="BA8" s="32">
        <v>54017.638297872341</v>
      </c>
      <c r="BB8" s="42">
        <v>47</v>
      </c>
      <c r="BC8" s="181">
        <v>57863</v>
      </c>
      <c r="BD8" s="42">
        <v>31</v>
      </c>
      <c r="BE8" s="16"/>
      <c r="BF8" s="42"/>
      <c r="BG8" s="16"/>
      <c r="BH8" s="42"/>
      <c r="BI8" s="16"/>
      <c r="BJ8" s="42"/>
    </row>
    <row r="9" spans="1:272">
      <c r="A9" s="219">
        <v>6</v>
      </c>
      <c r="C9" s="11"/>
      <c r="D9" s="11"/>
      <c r="E9" s="11"/>
      <c r="F9" s="11"/>
      <c r="G9" s="32"/>
      <c r="H9" s="11"/>
      <c r="I9" s="32"/>
      <c r="J9" s="11"/>
      <c r="K9" s="32"/>
      <c r="L9" s="11"/>
      <c r="M9" s="32"/>
      <c r="N9" s="11"/>
      <c r="O9" s="32"/>
      <c r="P9" s="11"/>
      <c r="Q9" s="32"/>
      <c r="R9" s="11"/>
      <c r="S9" s="32"/>
      <c r="T9" s="11"/>
      <c r="U9" s="68"/>
      <c r="V9" s="11"/>
      <c r="W9" s="32"/>
      <c r="X9" s="11"/>
      <c r="Y9" s="32"/>
      <c r="Z9" s="11"/>
      <c r="AA9" s="68"/>
      <c r="AB9" s="11"/>
      <c r="AC9" s="32"/>
      <c r="AD9" s="11"/>
      <c r="AE9" s="32"/>
      <c r="AF9" s="11"/>
      <c r="AG9" s="68"/>
      <c r="AH9" s="28"/>
      <c r="AI9" s="32"/>
      <c r="AJ9" s="28"/>
      <c r="AK9" s="32"/>
      <c r="AL9" s="28"/>
      <c r="AM9" s="68"/>
      <c r="AN9" s="11"/>
      <c r="AO9" s="32"/>
      <c r="AP9" s="11"/>
      <c r="AQ9" s="32"/>
      <c r="AR9" s="11"/>
      <c r="AS9" s="68"/>
      <c r="AT9" s="28"/>
      <c r="AU9" s="32"/>
      <c r="AV9" s="28"/>
      <c r="AW9" s="32"/>
      <c r="AX9" s="28"/>
      <c r="AY9" s="68"/>
      <c r="AZ9" s="28"/>
      <c r="BA9" s="32"/>
      <c r="BB9" s="28"/>
      <c r="BC9" s="32"/>
      <c r="BD9" s="28"/>
      <c r="BE9" s="15"/>
      <c r="BF9" s="28"/>
      <c r="BG9" s="15"/>
      <c r="BH9" s="28"/>
      <c r="BI9" s="15"/>
      <c r="BJ9" s="28"/>
    </row>
    <row r="10" spans="1:272" s="261" customFormat="1">
      <c r="A10" s="261">
        <v>7</v>
      </c>
      <c r="C10" s="103"/>
      <c r="D10" s="103" t="s">
        <v>26</v>
      </c>
      <c r="E10" s="111">
        <f>((E11*F11)+(E12*F12)+(E13*F13)+(E14*F14)+(E15*F15)+(E16*F16)+(E17*F17))/F10</f>
        <v>59060.013174317013</v>
      </c>
      <c r="F10" s="103">
        <f>SUM(F11:F17)</f>
        <v>7211</v>
      </c>
      <c r="G10" s="111">
        <f>((G11*H11)+(G12*H12)+(G13*H13)+(G14*H14)+(G15*H15)+(G16*H16)+(G17*H17))/H10</f>
        <v>68022.298011545863</v>
      </c>
      <c r="H10" s="103">
        <f>SUM(H11:H17)</f>
        <v>7795</v>
      </c>
      <c r="I10" s="111">
        <f>((I11*J11)+(I12*J12)+(I13*J13)+(I14*J14)+(I15*J15)+(I16*J16)+(I17*J17))/J10</f>
        <v>70546.377287143201</v>
      </c>
      <c r="J10" s="103">
        <f>SUM(J11:J17)</f>
        <v>8198</v>
      </c>
      <c r="K10" s="111" t="e">
        <f t="shared" ref="K10" si="8">((K11*L11)+(K12*L12)+(K13*L13)+(K14*L14)+(K15*L15)+(K16*L16)+(K17*L17))/L10</f>
        <v>#DIV/0!</v>
      </c>
      <c r="L10" s="103">
        <f t="shared" ref="L10" si="9">SUM(L11:L17)</f>
        <v>0</v>
      </c>
      <c r="M10" s="111" t="e">
        <f t="shared" ref="M10" si="10">((M11*N11)+(M12*N12)+(M13*N13)+(M14*N14)+(M15*N15)+(M16*N16)+(M17*N17))/N10</f>
        <v>#DIV/0!</v>
      </c>
      <c r="N10" s="103">
        <f t="shared" ref="N10" si="11">SUM(N11:N17)</f>
        <v>0</v>
      </c>
      <c r="O10" s="111">
        <f t="shared" ref="O10" si="12">((O11*P11)+(O12*P12)+(O13*P13)+(O14*P14)+(O15*P15)+(O16*P16)+(O17*P17))/P10</f>
        <v>74080.461328834674</v>
      </c>
      <c r="P10" s="103">
        <f t="shared" ref="P10:T10" si="13">SUM(P11:P17)</f>
        <v>7706</v>
      </c>
      <c r="Q10" s="113" t="e">
        <f t="shared" ref="Q10" si="14">((Q11*R11)+(Q12*R12)+(Q13*R13)+(Q14*R14)+(Q15*R15)+(Q16*R16)+(Q17*R17))/R10</f>
        <v>#DIV/0!</v>
      </c>
      <c r="R10" s="103">
        <f t="shared" si="13"/>
        <v>0</v>
      </c>
      <c r="S10" s="113">
        <f t="shared" ref="S10" si="15">((S11*T11)+(S12*T12)+(S13*T13)+(S14*T14)+(S15*T15)+(S16*T16)+(S17*T17))/T10</f>
        <v>79935.304610148509</v>
      </c>
      <c r="T10" s="103">
        <f t="shared" si="13"/>
        <v>6464</v>
      </c>
      <c r="U10" s="114">
        <f>((U11*V11)+(U12*V12)+(U13*V13)+(U14*V14)+(U15*V15)+(U16*V16)+(U17*V17))/V10</f>
        <v>77248.96636085627</v>
      </c>
      <c r="V10" s="103">
        <f>SUM(V11:V17)</f>
        <v>1962</v>
      </c>
      <c r="W10" s="111">
        <f>((W11*X11)+(W12*X12)+(W13*X13)+(W14*X14)+(W15*X15)+(W16*X16)+(W17*X17))/X10</f>
        <v>86633.385143838561</v>
      </c>
      <c r="X10" s="103">
        <f>SUM(X11:X17)</f>
        <v>2329</v>
      </c>
      <c r="Y10" s="111">
        <f>((Y11*Z11)+(Y12*Z12)+(Y13*Z13)+(Y14*Z14)+(Y15*Z15)+(Y16*Z16)+(Y17*Z17))/Z10</f>
        <v>90719.491208791209</v>
      </c>
      <c r="Z10" s="103">
        <f>SUM(Z11:Z17)</f>
        <v>2730</v>
      </c>
      <c r="AA10" s="114">
        <f>((AA11*AB11)+(AA12*AB12)+(AA13*AB13)+(AA14*AB14)+(AA15*AB15)+(AA16*AB16)+(AA17*AB17))/AB10</f>
        <v>57480.377810007252</v>
      </c>
      <c r="AB10" s="103">
        <f>SUM(AB11:AB17)</f>
        <v>1379</v>
      </c>
      <c r="AC10" s="111">
        <f>((AC11*AD11)+(AC12*AD12)+(AC13*AD13)+(AC14*AD14)+(AC15*AD15)+(AC16*AD16)+(AC17*AD17))/AD10</f>
        <v>67879.514136904763</v>
      </c>
      <c r="AD10" s="103">
        <f>SUM(AD11:AD17)</f>
        <v>1344</v>
      </c>
      <c r="AE10" s="111">
        <f>((AE11*AF11)+(AE12*AF12)+(AE13*AF13)+(AE14*AF14)+(AE15*AF15)+(AE16*AF16)+(AE17*AF17))/AF10</f>
        <v>69925.856077554068</v>
      </c>
      <c r="AF10" s="103">
        <f>SUM(AF11:AF17)</f>
        <v>1341</v>
      </c>
      <c r="AG10" s="114">
        <f>((AG11*AH11)+(AG12*AH12)+(AG13*AH13)+(AG14*AH14)+(AG15*AH15)+(AG16*AH16)+(AG17*AH17))/AH10</f>
        <v>56731.849012775841</v>
      </c>
      <c r="AH10" s="103">
        <f>SUM(AH11:AH17)</f>
        <v>2583</v>
      </c>
      <c r="AI10" s="111">
        <f>((AI11*AJ11)+(AI12*AJ12)+(AI13*AJ13)+(AI14*AJ14)+(AI15*AJ15)+(AI16*AJ16)+(AI17*AJ17))/AJ10</f>
        <v>64811.52474864656</v>
      </c>
      <c r="AJ10" s="103">
        <f>SUM(AJ11:AJ17)</f>
        <v>2586</v>
      </c>
      <c r="AK10" s="111">
        <f>((AK11*AL11)+(AK12*AL12)+(AK13*AL13)+(AK14*AL14)+(AK15*AL15)+(AK16*AL16)+(AK17*AL17))/AL10</f>
        <v>66419.022056074769</v>
      </c>
      <c r="AL10" s="103">
        <f>SUM(AL11:AL17)</f>
        <v>2675</v>
      </c>
      <c r="AM10" s="114">
        <f>((AM11*AN11)+(AM12*AN12)+(AM13*AN13)+(AM14*AN14)+(AM15*AN15)+(AM16*AN16)+(AM17*AN17))/AN10</f>
        <v>53061.847435897434</v>
      </c>
      <c r="AN10" s="103">
        <f>SUM(AN11:AN17)</f>
        <v>780</v>
      </c>
      <c r="AO10" s="111">
        <f>((AO11*AP11)+(AO12*AP12)+(AO13*AP13)+(AO14*AP14)+(AO15*AP15)+(AO16*AP16)+(AO17*AP17))/AP10</f>
        <v>62341.495604395604</v>
      </c>
      <c r="AP10" s="103">
        <f>SUM(AP11:AP17)</f>
        <v>910</v>
      </c>
      <c r="AQ10" s="111">
        <f>((AQ11*AR11)+(AQ12*AR12)+(AQ13*AR13)+(AQ14*AR14)+(AQ15*AR15)+(AQ16*AR16)+(AQ17*AR17))/AR10</f>
        <v>63315.477803738315</v>
      </c>
      <c r="AR10" s="103">
        <f>SUM(AR11:AR17)</f>
        <v>856</v>
      </c>
      <c r="AS10" s="114">
        <f>((AS11*AT11)+(AS12*AT12)+(AS13*AT13)+(AS14*AT14)+(AS15*AT15)+(AS16*AT16)+(AS17*AT17))/AT10</f>
        <v>52314.684210526313</v>
      </c>
      <c r="AT10" s="103">
        <f>SUM(AT11:AT17)</f>
        <v>228</v>
      </c>
      <c r="AU10" s="111">
        <f>((AU11*AV11)+(AU12*AV12)+(AU13*AV13)+(AU14*AV14)+(AU15*AV15)+(AU16*AV16)+(AU17*AV17))/AV10</f>
        <v>62004.872262773722</v>
      </c>
      <c r="AV10" s="103">
        <f>SUM(AV11:AV17)</f>
        <v>274</v>
      </c>
      <c r="AW10" s="111">
        <f>((AW11*AX11)+(AW12*AX12)+(AW13*AX13)+(AW14*AX14)+(AW15*AX15)+(AW16*AX16)+(AW17*AX17))/AX10</f>
        <v>61761.924686192469</v>
      </c>
      <c r="AX10" s="103">
        <f>SUM(AX11:AX17)</f>
        <v>239</v>
      </c>
      <c r="AY10" s="114"/>
      <c r="AZ10" s="103"/>
      <c r="BA10" s="111">
        <f>((BA11*BB11)+(BA12*BB12)+(BA13*BB13)+(BA14*BB14)+(BA15*BB15)+(BA16*BB16)+(BA17*BB17))/BB10</f>
        <v>62343.739130434784</v>
      </c>
      <c r="BB10" s="103">
        <f>SUM(BB11:BB17)</f>
        <v>46</v>
      </c>
      <c r="BC10" s="111">
        <f>IF(BD10&gt;0,((BC11*BD11)+(BC12*BD12)+(BC13*BD13)+(BC14*BD14)+(BC15*BD15)+(BC16*BD16)+(BC17*BD17))/BD10,)</f>
        <v>0</v>
      </c>
      <c r="BD10" s="103">
        <f>SUM(BD11:BD17)</f>
        <v>0</v>
      </c>
      <c r="BE10" s="111"/>
      <c r="BF10" s="103"/>
      <c r="BG10" s="111"/>
      <c r="BH10" s="103"/>
      <c r="BI10" s="111"/>
      <c r="BJ10" s="103"/>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c r="HW10" s="219"/>
      <c r="HX10" s="219"/>
      <c r="HY10" s="219"/>
      <c r="HZ10" s="219"/>
      <c r="IA10" s="219"/>
      <c r="IB10" s="219"/>
      <c r="IC10" s="219"/>
      <c r="ID10" s="219"/>
      <c r="IE10" s="219"/>
      <c r="IF10" s="219"/>
      <c r="IG10" s="219"/>
      <c r="IH10" s="219"/>
      <c r="II10" s="219"/>
      <c r="IJ10" s="219"/>
      <c r="IK10" s="219"/>
      <c r="IL10" s="219"/>
      <c r="IM10" s="219"/>
      <c r="IN10" s="219"/>
      <c r="IO10" s="219"/>
      <c r="IP10" s="219"/>
      <c r="IQ10" s="219"/>
      <c r="IR10" s="219"/>
      <c r="IS10" s="219"/>
      <c r="IT10" s="219"/>
      <c r="IU10" s="219"/>
      <c r="IV10" s="219"/>
      <c r="IW10" s="219"/>
      <c r="IX10" s="219"/>
      <c r="IY10" s="219"/>
      <c r="IZ10" s="219"/>
      <c r="JA10" s="219"/>
      <c r="JB10" s="219"/>
      <c r="JC10" s="219"/>
      <c r="JD10" s="219"/>
      <c r="JE10" s="219"/>
      <c r="JF10" s="219"/>
      <c r="JG10" s="219"/>
      <c r="JH10" s="219"/>
      <c r="JI10" s="219"/>
      <c r="JJ10" s="219"/>
      <c r="JK10" s="219"/>
      <c r="JL10" s="219"/>
    </row>
    <row r="11" spans="1:272">
      <c r="A11" s="219">
        <v>8</v>
      </c>
      <c r="B11" s="219">
        <v>5</v>
      </c>
      <c r="C11" s="11">
        <v>5</v>
      </c>
      <c r="D11" s="28" t="s">
        <v>28</v>
      </c>
      <c r="E11" s="28">
        <v>68649.211111111115</v>
      </c>
      <c r="F11" s="28">
        <v>270</v>
      </c>
      <c r="G11" s="32">
        <v>68286.969696969696</v>
      </c>
      <c r="H11" s="28">
        <v>330</v>
      </c>
      <c r="I11" s="32">
        <v>71282.469168900803</v>
      </c>
      <c r="J11" s="28">
        <v>373</v>
      </c>
      <c r="K11" s="32"/>
      <c r="L11" s="28"/>
      <c r="M11" s="32"/>
      <c r="N11" s="28"/>
      <c r="O11" s="32">
        <v>76098.493670886077</v>
      </c>
      <c r="P11" s="28">
        <v>395</v>
      </c>
      <c r="Q11" s="32"/>
      <c r="R11" s="28"/>
      <c r="S11" s="32">
        <v>82637.710801393725</v>
      </c>
      <c r="T11" s="28">
        <v>287</v>
      </c>
      <c r="U11" s="68">
        <v>84814.965714285718</v>
      </c>
      <c r="V11" s="28">
        <v>175</v>
      </c>
      <c r="W11" s="32">
        <v>83612.057971014496</v>
      </c>
      <c r="X11" s="28">
        <v>207</v>
      </c>
      <c r="Y11" s="32">
        <v>87863.930041152256</v>
      </c>
      <c r="Z11" s="28">
        <v>243</v>
      </c>
      <c r="AA11" s="68">
        <v>49763.457142857143</v>
      </c>
      <c r="AB11" s="28">
        <v>35</v>
      </c>
      <c r="AC11" s="32">
        <v>63745</v>
      </c>
      <c r="AD11" s="28">
        <v>8</v>
      </c>
      <c r="AE11" s="32">
        <v>0</v>
      </c>
      <c r="AF11" s="28">
        <v>0</v>
      </c>
      <c r="AG11" s="68">
        <v>54695.56</v>
      </c>
      <c r="AH11" s="28">
        <v>25</v>
      </c>
      <c r="AI11" s="32">
        <v>59233.148148148146</v>
      </c>
      <c r="AJ11" s="28">
        <v>54</v>
      </c>
      <c r="AK11" s="32">
        <v>61106.142857142855</v>
      </c>
      <c r="AL11" s="28">
        <v>56</v>
      </c>
      <c r="AM11" s="68"/>
      <c r="AN11" s="28"/>
      <c r="AO11" s="32">
        <v>52970</v>
      </c>
      <c r="AP11" s="28">
        <v>20</v>
      </c>
      <c r="AQ11" s="32">
        <v>57507.269230769234</v>
      </c>
      <c r="AR11" s="28">
        <v>26</v>
      </c>
      <c r="AS11" s="353"/>
      <c r="AT11" s="42"/>
      <c r="AU11" s="32">
        <v>0</v>
      </c>
      <c r="AV11" s="42">
        <v>0</v>
      </c>
      <c r="AW11" s="32">
        <v>0</v>
      </c>
      <c r="AX11" s="42">
        <v>0</v>
      </c>
      <c r="AY11" s="353"/>
      <c r="AZ11" s="42"/>
      <c r="BA11" s="32">
        <v>0</v>
      </c>
      <c r="BB11" s="42">
        <v>0</v>
      </c>
      <c r="BC11" s="181">
        <v>0</v>
      </c>
      <c r="BD11" s="42">
        <v>0</v>
      </c>
      <c r="BE11" s="16"/>
      <c r="BF11" s="42"/>
      <c r="BG11" s="16"/>
      <c r="BH11" s="42"/>
      <c r="BI11" s="16"/>
      <c r="BJ11" s="42"/>
    </row>
    <row r="12" spans="1:272">
      <c r="A12" s="261">
        <v>9</v>
      </c>
      <c r="B12" s="219">
        <v>6</v>
      </c>
      <c r="C12" s="11">
        <v>19</v>
      </c>
      <c r="D12" s="11" t="s">
        <v>30</v>
      </c>
      <c r="E12" s="11">
        <v>62474.021956087825</v>
      </c>
      <c r="F12" s="11">
        <v>501</v>
      </c>
      <c r="G12" s="32">
        <v>62832.24476987448</v>
      </c>
      <c r="H12" s="11">
        <v>478</v>
      </c>
      <c r="I12" s="32">
        <v>64370.481481481482</v>
      </c>
      <c r="J12" s="11">
        <v>486</v>
      </c>
      <c r="K12" s="32"/>
      <c r="L12" s="11"/>
      <c r="M12" s="32"/>
      <c r="N12" s="11"/>
      <c r="O12" s="32">
        <v>67457.412322274875</v>
      </c>
      <c r="P12" s="11">
        <v>422</v>
      </c>
      <c r="Q12" s="32"/>
      <c r="R12" s="11"/>
      <c r="S12" s="32">
        <v>78419.352303523032</v>
      </c>
      <c r="T12" s="11">
        <v>369</v>
      </c>
      <c r="U12" s="68">
        <v>81153</v>
      </c>
      <c r="V12" s="11">
        <v>141</v>
      </c>
      <c r="W12" s="32">
        <v>81764.404411764699</v>
      </c>
      <c r="X12" s="11">
        <v>136</v>
      </c>
      <c r="Y12" s="32">
        <v>83517.423076923078</v>
      </c>
      <c r="Z12" s="11">
        <v>156</v>
      </c>
      <c r="AA12" s="68">
        <v>61526.572413793103</v>
      </c>
      <c r="AB12" s="11">
        <v>145</v>
      </c>
      <c r="AC12" s="32">
        <v>59686.764227642278</v>
      </c>
      <c r="AD12" s="11">
        <v>123</v>
      </c>
      <c r="AE12" s="32">
        <v>60144.924369747896</v>
      </c>
      <c r="AF12" s="11">
        <v>119</v>
      </c>
      <c r="AG12" s="68">
        <v>54440.624309392268</v>
      </c>
      <c r="AH12" s="28">
        <v>181</v>
      </c>
      <c r="AI12" s="32">
        <v>55290.775147928995</v>
      </c>
      <c r="AJ12" s="28">
        <v>169</v>
      </c>
      <c r="AK12" s="32">
        <v>56317.512048192773</v>
      </c>
      <c r="AL12" s="28">
        <v>166</v>
      </c>
      <c r="AM12" s="68"/>
      <c r="AN12" s="11"/>
      <c r="AO12" s="32">
        <v>0</v>
      </c>
      <c r="AP12" s="11">
        <v>0</v>
      </c>
      <c r="AQ12" s="32">
        <v>0</v>
      </c>
      <c r="AR12" s="11">
        <v>0</v>
      </c>
      <c r="AS12" s="353"/>
      <c r="AT12" s="42"/>
      <c r="AU12" s="32">
        <v>0</v>
      </c>
      <c r="AV12" s="42">
        <v>0</v>
      </c>
      <c r="AW12" s="32">
        <v>0</v>
      </c>
      <c r="AX12" s="42">
        <v>0</v>
      </c>
      <c r="AY12" s="353"/>
      <c r="AZ12" s="42"/>
      <c r="BA12" s="32">
        <v>0</v>
      </c>
      <c r="BB12" s="42">
        <v>0</v>
      </c>
      <c r="BC12" s="181">
        <v>0</v>
      </c>
      <c r="BD12" s="42">
        <v>0</v>
      </c>
      <c r="BE12" s="16"/>
      <c r="BF12" s="42"/>
      <c r="BG12" s="16"/>
      <c r="BH12" s="42"/>
      <c r="BI12" s="16"/>
      <c r="BJ12" s="42"/>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c r="JE12" s="261"/>
      <c r="JF12" s="261"/>
      <c r="JG12" s="261"/>
      <c r="JH12" s="261"/>
      <c r="JI12" s="261"/>
      <c r="JJ12" s="261"/>
      <c r="JK12" s="261"/>
      <c r="JL12" s="261"/>
    </row>
    <row r="13" spans="1:272">
      <c r="A13" s="219">
        <v>10</v>
      </c>
      <c r="B13" s="219">
        <v>7</v>
      </c>
      <c r="C13" s="11">
        <v>43</v>
      </c>
      <c r="D13" s="11" t="s">
        <v>32</v>
      </c>
      <c r="E13" s="11">
        <v>65960.807432432426</v>
      </c>
      <c r="F13" s="11">
        <v>296</v>
      </c>
      <c r="G13" s="32">
        <v>66413.710801393725</v>
      </c>
      <c r="H13" s="11">
        <v>287</v>
      </c>
      <c r="I13" s="32">
        <v>67217.013377926414</v>
      </c>
      <c r="J13" s="11">
        <v>299</v>
      </c>
      <c r="K13" s="32"/>
      <c r="L13" s="11"/>
      <c r="M13" s="32"/>
      <c r="N13" s="11"/>
      <c r="O13" s="32">
        <v>67755.633757961783</v>
      </c>
      <c r="P13" s="11">
        <v>314</v>
      </c>
      <c r="Q13" s="32"/>
      <c r="R13" s="11"/>
      <c r="S13" s="32">
        <v>73354.139737991267</v>
      </c>
      <c r="T13" s="11">
        <v>229</v>
      </c>
      <c r="U13" s="68"/>
      <c r="V13" s="11"/>
      <c r="W13" s="32">
        <v>0</v>
      </c>
      <c r="X13" s="11">
        <v>0</v>
      </c>
      <c r="Y13" s="32">
        <v>74377.965517241377</v>
      </c>
      <c r="Z13" s="11">
        <v>29</v>
      </c>
      <c r="AA13" s="68">
        <v>73345.666666666672</v>
      </c>
      <c r="AB13" s="11">
        <v>24</v>
      </c>
      <c r="AC13" s="32">
        <v>0</v>
      </c>
      <c r="AD13" s="11">
        <v>0</v>
      </c>
      <c r="AE13" s="32">
        <v>0</v>
      </c>
      <c r="AF13" s="11">
        <v>0</v>
      </c>
      <c r="AG13" s="68">
        <v>67919.700680272115</v>
      </c>
      <c r="AH13" s="28">
        <v>147</v>
      </c>
      <c r="AI13" s="32">
        <v>68839.458064516133</v>
      </c>
      <c r="AJ13" s="28">
        <v>155</v>
      </c>
      <c r="AK13" s="32">
        <v>68479.245161290324</v>
      </c>
      <c r="AL13" s="28">
        <v>155</v>
      </c>
      <c r="AM13" s="68">
        <v>63245.808510638301</v>
      </c>
      <c r="AN13" s="11">
        <v>47</v>
      </c>
      <c r="AO13" s="32">
        <v>64734.86363636364</v>
      </c>
      <c r="AP13" s="11">
        <v>44</v>
      </c>
      <c r="AQ13" s="32">
        <v>63162.288461538461</v>
      </c>
      <c r="AR13" s="11">
        <v>52</v>
      </c>
      <c r="AS13" s="353"/>
      <c r="AT13" s="42"/>
      <c r="AU13" s="32">
        <v>0</v>
      </c>
      <c r="AV13" s="42">
        <v>0</v>
      </c>
      <c r="AW13" s="32">
        <v>0</v>
      </c>
      <c r="AX13" s="42">
        <v>0</v>
      </c>
      <c r="AY13" s="353"/>
      <c r="AZ13" s="42"/>
      <c r="BA13" s="32">
        <v>0</v>
      </c>
      <c r="BB13" s="42">
        <v>0</v>
      </c>
      <c r="BC13" s="181">
        <v>0</v>
      </c>
      <c r="BD13" s="42">
        <v>0</v>
      </c>
      <c r="BE13" s="16"/>
      <c r="BF13" s="42"/>
      <c r="BG13" s="16"/>
      <c r="BH13" s="42"/>
      <c r="BI13" s="16"/>
      <c r="BJ13" s="42"/>
    </row>
    <row r="14" spans="1:272">
      <c r="A14" s="261">
        <v>11</v>
      </c>
      <c r="B14" s="219">
        <v>8</v>
      </c>
      <c r="C14" s="11">
        <v>42</v>
      </c>
      <c r="D14" s="11" t="s">
        <v>34</v>
      </c>
      <c r="E14" s="11">
        <v>68797.57686676427</v>
      </c>
      <c r="F14" s="11">
        <v>1366</v>
      </c>
      <c r="G14" s="32">
        <v>69673.385026737975</v>
      </c>
      <c r="H14" s="11">
        <v>1496</v>
      </c>
      <c r="I14" s="32">
        <v>72712.992405063298</v>
      </c>
      <c r="J14" s="11">
        <v>1580</v>
      </c>
      <c r="K14" s="32"/>
      <c r="L14" s="11"/>
      <c r="M14" s="32"/>
      <c r="N14" s="11"/>
      <c r="O14" s="32">
        <v>74691.925824175822</v>
      </c>
      <c r="P14" s="11">
        <v>1456</v>
      </c>
      <c r="Q14" s="32"/>
      <c r="R14" s="11"/>
      <c r="S14" s="32">
        <v>81652.783247612053</v>
      </c>
      <c r="T14" s="11">
        <v>1361</v>
      </c>
      <c r="U14" s="68">
        <v>92483.313609467456</v>
      </c>
      <c r="V14" s="11">
        <v>338</v>
      </c>
      <c r="W14" s="32">
        <v>89628.761538461535</v>
      </c>
      <c r="X14" s="11">
        <v>390</v>
      </c>
      <c r="Y14" s="32">
        <v>94786.232067510544</v>
      </c>
      <c r="Z14" s="11">
        <v>474</v>
      </c>
      <c r="AA14" s="68">
        <v>70799.808080808085</v>
      </c>
      <c r="AB14" s="11">
        <v>297</v>
      </c>
      <c r="AC14" s="32">
        <v>70832.327702702707</v>
      </c>
      <c r="AD14" s="11">
        <v>296</v>
      </c>
      <c r="AE14" s="32">
        <v>73699.039999999994</v>
      </c>
      <c r="AF14" s="11">
        <v>300</v>
      </c>
      <c r="AG14" s="68">
        <v>66506.908366533869</v>
      </c>
      <c r="AH14" s="28">
        <v>502</v>
      </c>
      <c r="AI14" s="32">
        <v>67212.782196969696</v>
      </c>
      <c r="AJ14" s="28">
        <v>528</v>
      </c>
      <c r="AK14" s="32">
        <v>68963.773408239707</v>
      </c>
      <c r="AL14" s="28">
        <v>534</v>
      </c>
      <c r="AM14" s="68">
        <v>62058.680272108846</v>
      </c>
      <c r="AN14" s="11">
        <v>147</v>
      </c>
      <c r="AO14" s="32">
        <v>62683.326315789476</v>
      </c>
      <c r="AP14" s="11">
        <v>190</v>
      </c>
      <c r="AQ14" s="32">
        <v>64074.822085889573</v>
      </c>
      <c r="AR14" s="11">
        <v>163</v>
      </c>
      <c r="AS14" s="353">
        <v>61843.357142857145</v>
      </c>
      <c r="AT14" s="42">
        <v>56</v>
      </c>
      <c r="AU14" s="32">
        <v>62659.508196721312</v>
      </c>
      <c r="AV14" s="42">
        <v>61</v>
      </c>
      <c r="AW14" s="32">
        <v>62079.558823529413</v>
      </c>
      <c r="AX14" s="42">
        <v>68</v>
      </c>
      <c r="AY14" s="353"/>
      <c r="AZ14" s="42"/>
      <c r="BA14" s="32">
        <v>0</v>
      </c>
      <c r="BB14" s="42">
        <v>0</v>
      </c>
      <c r="BC14" s="181">
        <v>0</v>
      </c>
      <c r="BD14" s="42">
        <v>0</v>
      </c>
      <c r="BE14" s="16"/>
      <c r="BF14" s="42"/>
      <c r="BG14" s="16"/>
      <c r="BH14" s="42"/>
      <c r="BI14" s="16"/>
      <c r="BJ14" s="42"/>
    </row>
    <row r="15" spans="1:272">
      <c r="A15" s="219">
        <v>12</v>
      </c>
      <c r="B15" s="219">
        <v>9</v>
      </c>
      <c r="C15" s="11">
        <v>44</v>
      </c>
      <c r="D15" s="11" t="s">
        <v>36</v>
      </c>
      <c r="E15" s="11">
        <v>68052.922953451038</v>
      </c>
      <c r="F15" s="11">
        <v>623</v>
      </c>
      <c r="G15" s="32">
        <v>67471.617391304346</v>
      </c>
      <c r="H15" s="11">
        <v>690</v>
      </c>
      <c r="I15" s="32">
        <v>69743.409340659346</v>
      </c>
      <c r="J15" s="11">
        <v>728</v>
      </c>
      <c r="K15" s="32"/>
      <c r="L15" s="11"/>
      <c r="M15" s="32"/>
      <c r="N15" s="11"/>
      <c r="O15" s="32">
        <v>72088.578078078077</v>
      </c>
      <c r="P15" s="11">
        <v>666</v>
      </c>
      <c r="Q15" s="32"/>
      <c r="R15" s="11"/>
      <c r="S15" s="32">
        <v>76602.677477477482</v>
      </c>
      <c r="T15" s="11">
        <v>555</v>
      </c>
      <c r="U15" s="68">
        <v>86320.712765957447</v>
      </c>
      <c r="V15" s="11">
        <v>188</v>
      </c>
      <c r="W15" s="32">
        <v>84326.6</v>
      </c>
      <c r="X15" s="11">
        <v>235</v>
      </c>
      <c r="Y15" s="32">
        <v>87887.4609375</v>
      </c>
      <c r="Z15" s="11">
        <v>256</v>
      </c>
      <c r="AA15" s="68">
        <v>63553.516853932582</v>
      </c>
      <c r="AB15" s="11">
        <v>89</v>
      </c>
      <c r="AC15" s="32">
        <v>65349.129411764705</v>
      </c>
      <c r="AD15" s="11">
        <v>85</v>
      </c>
      <c r="AE15" s="32">
        <v>66708.648351648357</v>
      </c>
      <c r="AF15" s="11">
        <v>91</v>
      </c>
      <c r="AG15" s="68">
        <v>67186.154471544709</v>
      </c>
      <c r="AH15" s="28">
        <v>246</v>
      </c>
      <c r="AI15" s="32">
        <v>65519.98755186722</v>
      </c>
      <c r="AJ15" s="28">
        <v>241</v>
      </c>
      <c r="AK15" s="32">
        <v>67645.423999999999</v>
      </c>
      <c r="AL15" s="28">
        <v>250</v>
      </c>
      <c r="AM15" s="68">
        <v>61244.416666666664</v>
      </c>
      <c r="AN15" s="11">
        <v>72</v>
      </c>
      <c r="AO15" s="32">
        <v>62314.41860465116</v>
      </c>
      <c r="AP15" s="11">
        <v>86</v>
      </c>
      <c r="AQ15" s="32">
        <v>64749.064102564102</v>
      </c>
      <c r="AR15" s="11">
        <v>78</v>
      </c>
      <c r="AS15" s="353">
        <v>54750</v>
      </c>
      <c r="AT15" s="42">
        <v>9</v>
      </c>
      <c r="AU15" s="32">
        <v>53780.916666666664</v>
      </c>
      <c r="AV15" s="42">
        <v>24</v>
      </c>
      <c r="AW15" s="32">
        <v>51898</v>
      </c>
      <c r="AX15" s="42">
        <v>14</v>
      </c>
      <c r="AY15" s="353"/>
      <c r="AZ15" s="42"/>
      <c r="BA15" s="32">
        <v>0</v>
      </c>
      <c r="BB15" s="42">
        <v>0</v>
      </c>
      <c r="BC15" s="181">
        <v>0</v>
      </c>
      <c r="BD15" s="42">
        <v>0</v>
      </c>
      <c r="BE15" s="16"/>
      <c r="BF15" s="42"/>
      <c r="BG15" s="16"/>
      <c r="BH15" s="42"/>
      <c r="BI15" s="16"/>
      <c r="BJ15" s="42"/>
    </row>
    <row r="16" spans="1:272">
      <c r="A16" s="261">
        <v>13</v>
      </c>
      <c r="B16" s="219">
        <v>10</v>
      </c>
      <c r="C16" s="11">
        <v>45</v>
      </c>
      <c r="D16" s="11" t="s">
        <v>37</v>
      </c>
      <c r="E16" s="11">
        <v>51554.433414700296</v>
      </c>
      <c r="F16" s="11">
        <v>3687</v>
      </c>
      <c r="G16" s="32">
        <v>68683.16916541729</v>
      </c>
      <c r="H16" s="11">
        <v>4002</v>
      </c>
      <c r="I16" s="32">
        <v>71256.649940546966</v>
      </c>
      <c r="J16" s="11">
        <v>4205</v>
      </c>
      <c r="K16" s="32"/>
      <c r="L16" s="11"/>
      <c r="M16" s="32"/>
      <c r="N16" s="11"/>
      <c r="O16" s="32">
        <v>75790.978529931803</v>
      </c>
      <c r="P16" s="11">
        <v>3959</v>
      </c>
      <c r="Q16" s="32"/>
      <c r="R16" s="11"/>
      <c r="S16" s="32">
        <v>80762.814338235301</v>
      </c>
      <c r="T16" s="11">
        <v>3264</v>
      </c>
      <c r="U16" s="68">
        <v>67985.261585993823</v>
      </c>
      <c r="V16" s="11">
        <v>971</v>
      </c>
      <c r="W16" s="32">
        <v>88297.44170212766</v>
      </c>
      <c r="X16" s="11">
        <v>1175</v>
      </c>
      <c r="Y16" s="32">
        <v>92571.254744525548</v>
      </c>
      <c r="Z16" s="11">
        <v>1370</v>
      </c>
      <c r="AA16" s="68">
        <v>49895.762237762239</v>
      </c>
      <c r="AB16" s="11">
        <v>715</v>
      </c>
      <c r="AC16" s="32">
        <v>68999.064304461936</v>
      </c>
      <c r="AD16" s="11">
        <v>762</v>
      </c>
      <c r="AE16" s="32">
        <v>71080.8533685601</v>
      </c>
      <c r="AF16" s="11">
        <v>757</v>
      </c>
      <c r="AG16" s="68">
        <v>49438.531914893618</v>
      </c>
      <c r="AH16" s="28">
        <v>1316</v>
      </c>
      <c r="AI16" s="32">
        <v>65185.309803921569</v>
      </c>
      <c r="AJ16" s="28">
        <v>1275</v>
      </c>
      <c r="AK16" s="32">
        <v>66779.461024498887</v>
      </c>
      <c r="AL16" s="28">
        <v>1347</v>
      </c>
      <c r="AM16" s="68">
        <v>46839.474835886213</v>
      </c>
      <c r="AN16" s="11">
        <v>457</v>
      </c>
      <c r="AO16" s="32">
        <v>62354.640625</v>
      </c>
      <c r="AP16" s="11">
        <v>512</v>
      </c>
      <c r="AQ16" s="32">
        <v>63189.171079429732</v>
      </c>
      <c r="AR16" s="11">
        <v>491</v>
      </c>
      <c r="AS16" s="353">
        <v>48906.564417177913</v>
      </c>
      <c r="AT16" s="42">
        <v>163</v>
      </c>
      <c r="AU16" s="32">
        <v>63485.485875706217</v>
      </c>
      <c r="AV16" s="42">
        <v>177</v>
      </c>
      <c r="AW16" s="32">
        <v>62503.936305732481</v>
      </c>
      <c r="AX16" s="42">
        <v>157</v>
      </c>
      <c r="AY16" s="353"/>
      <c r="AZ16" s="42"/>
      <c r="BA16" s="32">
        <v>62343.739130434784</v>
      </c>
      <c r="BB16" s="42">
        <v>46</v>
      </c>
      <c r="BC16" s="181">
        <v>0</v>
      </c>
      <c r="BD16" s="42">
        <v>0</v>
      </c>
      <c r="BE16" s="16"/>
      <c r="BF16" s="42"/>
      <c r="BG16" s="16"/>
      <c r="BH16" s="42"/>
      <c r="BI16" s="16"/>
      <c r="BJ16" s="42"/>
    </row>
    <row r="17" spans="1:272">
      <c r="A17" s="219">
        <v>14</v>
      </c>
      <c r="B17" s="219">
        <v>11</v>
      </c>
      <c r="C17" s="339">
        <v>44.07</v>
      </c>
      <c r="D17" s="11" t="s">
        <v>38</v>
      </c>
      <c r="E17" s="11">
        <v>64245.570512820515</v>
      </c>
      <c r="F17" s="11">
        <v>468</v>
      </c>
      <c r="G17" s="32">
        <v>64351.01953125</v>
      </c>
      <c r="H17" s="11">
        <v>512</v>
      </c>
      <c r="I17" s="32">
        <v>66555.89373814041</v>
      </c>
      <c r="J17" s="11">
        <v>527</v>
      </c>
      <c r="K17" s="32"/>
      <c r="L17" s="11"/>
      <c r="M17" s="32"/>
      <c r="N17" s="11"/>
      <c r="O17" s="32">
        <v>69319.659919028345</v>
      </c>
      <c r="P17" s="11">
        <v>494</v>
      </c>
      <c r="Q17" s="32"/>
      <c r="R17" s="11"/>
      <c r="S17" s="32">
        <v>75178.438596491222</v>
      </c>
      <c r="T17" s="11">
        <v>399</v>
      </c>
      <c r="U17" s="68">
        <v>79033.134228187919</v>
      </c>
      <c r="V17" s="11">
        <v>149</v>
      </c>
      <c r="W17" s="32">
        <v>79677.618279569899</v>
      </c>
      <c r="X17" s="11">
        <v>186</v>
      </c>
      <c r="Y17" s="32">
        <v>83550.069306930687</v>
      </c>
      <c r="Z17" s="11">
        <v>202</v>
      </c>
      <c r="AA17" s="68">
        <v>60578.310810810814</v>
      </c>
      <c r="AB17" s="11">
        <v>74</v>
      </c>
      <c r="AC17" s="32">
        <v>61147.185714285712</v>
      </c>
      <c r="AD17" s="11">
        <v>70</v>
      </c>
      <c r="AE17" s="32">
        <v>62498.945945945947</v>
      </c>
      <c r="AF17" s="11">
        <v>74</v>
      </c>
      <c r="AG17" s="68">
        <v>62395.530120481926</v>
      </c>
      <c r="AH17" s="28">
        <v>166</v>
      </c>
      <c r="AI17" s="32">
        <v>60974.512195121948</v>
      </c>
      <c r="AJ17" s="28">
        <v>164</v>
      </c>
      <c r="AK17" s="32">
        <v>63449.13173652695</v>
      </c>
      <c r="AL17" s="28">
        <v>167</v>
      </c>
      <c r="AM17" s="68">
        <v>61014.456140350878</v>
      </c>
      <c r="AN17" s="11">
        <v>57</v>
      </c>
      <c r="AO17" s="32">
        <v>62561.706896551725</v>
      </c>
      <c r="AP17" s="11">
        <v>58</v>
      </c>
      <c r="AQ17" s="32">
        <v>62998.15217391304</v>
      </c>
      <c r="AR17" s="11">
        <v>46</v>
      </c>
      <c r="AS17" s="357"/>
      <c r="AT17" s="160"/>
      <c r="AU17" s="32">
        <v>53286</v>
      </c>
      <c r="AV17" s="160">
        <v>12</v>
      </c>
      <c r="AW17" s="32">
        <v>0</v>
      </c>
      <c r="AX17" s="160">
        <v>0</v>
      </c>
      <c r="AY17" s="69"/>
      <c r="AZ17" s="51"/>
      <c r="BA17" s="32">
        <v>0</v>
      </c>
      <c r="BB17" s="51">
        <v>0</v>
      </c>
      <c r="BC17" s="35">
        <v>0</v>
      </c>
      <c r="BD17" s="51">
        <v>0</v>
      </c>
      <c r="BE17" s="19"/>
      <c r="BF17" s="51"/>
      <c r="BG17" s="19"/>
      <c r="BH17" s="51"/>
      <c r="BI17" s="19"/>
      <c r="BJ17" s="51"/>
    </row>
    <row r="18" spans="1:272">
      <c r="A18" s="261">
        <v>15</v>
      </c>
      <c r="C18" s="11"/>
      <c r="D18" s="11"/>
      <c r="E18" s="11"/>
      <c r="F18" s="11"/>
      <c r="G18" s="32"/>
      <c r="H18" s="11"/>
      <c r="I18" s="32"/>
      <c r="J18" s="11"/>
      <c r="K18" s="32"/>
      <c r="L18" s="11"/>
      <c r="M18" s="32"/>
      <c r="N18" s="11"/>
      <c r="O18" s="32"/>
      <c r="P18" s="11"/>
      <c r="Q18" s="32"/>
      <c r="R18" s="11"/>
      <c r="S18" s="32"/>
      <c r="T18" s="11"/>
      <c r="U18" s="68"/>
      <c r="V18" s="11"/>
      <c r="W18" s="32"/>
      <c r="X18" s="11"/>
      <c r="Y18" s="32"/>
      <c r="Z18" s="11"/>
      <c r="AA18" s="68"/>
      <c r="AB18" s="11"/>
      <c r="AC18" s="32"/>
      <c r="AD18" s="11"/>
      <c r="AE18" s="32"/>
      <c r="AF18" s="11"/>
      <c r="AG18" s="68"/>
      <c r="AH18" s="28"/>
      <c r="AI18" s="32"/>
      <c r="AJ18" s="28"/>
      <c r="AK18" s="32"/>
      <c r="AL18" s="28"/>
      <c r="AM18" s="68"/>
      <c r="AN18" s="11"/>
      <c r="AO18" s="32"/>
      <c r="AP18" s="11"/>
      <c r="AQ18" s="32"/>
      <c r="AR18" s="11"/>
      <c r="AS18" s="68"/>
      <c r="AT18" s="28"/>
      <c r="AU18" s="32"/>
      <c r="AV18" s="28"/>
      <c r="AW18" s="32"/>
      <c r="AX18" s="28"/>
      <c r="AY18" s="68"/>
      <c r="AZ18" s="28"/>
      <c r="BA18" s="32"/>
      <c r="BB18" s="28"/>
      <c r="BC18" s="32"/>
      <c r="BD18" s="28"/>
      <c r="BE18" s="15"/>
      <c r="BF18" s="28"/>
      <c r="BG18" s="15"/>
      <c r="BH18" s="28"/>
      <c r="BI18" s="15"/>
      <c r="BJ18" s="28"/>
    </row>
    <row r="19" spans="1:272" s="261" customFormat="1">
      <c r="A19" s="219">
        <v>16</v>
      </c>
      <c r="C19" s="103"/>
      <c r="D19" s="103" t="s">
        <v>39</v>
      </c>
      <c r="E19" s="111">
        <f>((E22*F22)+(E23*F23)+(E24*F24)+(E25*F25)+(E26*F26)+(E27*F27)+(E28*F28)+(E29*F29))/F19</f>
        <v>78011.699194605724</v>
      </c>
      <c r="F19" s="103">
        <f>SUM(F22:F29)</f>
        <v>10678</v>
      </c>
      <c r="G19" s="111">
        <f>((G22*H22)+(G23*H23)+(G24*H24)+(G25*H25)+(G26*H26)+(G27*H27)+(G28*H28)+(G29*H29))/H19</f>
        <v>78216.29348019186</v>
      </c>
      <c r="H19" s="103">
        <f>SUM(H22:H29)</f>
        <v>11258</v>
      </c>
      <c r="I19" s="111">
        <f>((I22*J22)+(I23*J23)+(I24*J24)+(I25*J25)+(I26*J26)+(I27*J27)+(I28*J28)+(I29*J29))/J19</f>
        <v>81673.244542223722</v>
      </c>
      <c r="J19" s="103">
        <f>SUM(J22:J29)</f>
        <v>11818</v>
      </c>
      <c r="K19" s="111" t="e">
        <f t="shared" ref="K19" si="16">((K22*L22)+(K23*L23)+(K24*L24)+(K25*L25)+(K26*L26)+(K27*L27)+(K28*L28)+(K29*L29))/L19</f>
        <v>#DIV/0!</v>
      </c>
      <c r="L19" s="103">
        <f t="shared" ref="L19" si="17">SUM(L22:L29)</f>
        <v>0</v>
      </c>
      <c r="M19" s="111" t="e">
        <f t="shared" ref="M19" si="18">((M22*N22)+(M23*N23)+(M24*N24)+(M25*N25)+(M26*N26)+(M27*N27)+(M28*N28)+(M29*N29))/N19</f>
        <v>#DIV/0!</v>
      </c>
      <c r="N19" s="103">
        <f t="shared" ref="N19" si="19">SUM(N22:N29)</f>
        <v>0</v>
      </c>
      <c r="O19" s="111">
        <f t="shared" ref="O19" si="20">((O22*P22)+(O23*P23)+(O24*P24)+(O25*P25)+(O26*P26)+(O27*P27)+(O28*P28)+(O29*P29))/P19</f>
        <v>85737.926653569084</v>
      </c>
      <c r="P19" s="103">
        <f t="shared" ref="P19:T19" si="21">SUM(P22:P29)</f>
        <v>12216</v>
      </c>
      <c r="Q19" s="113" t="e">
        <f t="shared" ref="Q19" si="22">((Q22*R22)+(Q23*R23)+(Q24*R24)+(Q25*R25)+(Q26*R26)+(Q27*R27)+(Q28*R28)+(Q29*R29))/R19</f>
        <v>#DIV/0!</v>
      </c>
      <c r="R19" s="103">
        <f t="shared" si="21"/>
        <v>0</v>
      </c>
      <c r="S19" s="113">
        <f t="shared" ref="S19" si="23">((S22*T22)+(S23*T23)+(S24*T24)+(S25*T25)+(S26*T26)+(S27*T27)+(S28*T28)+(S29*T29))/T19</f>
        <v>91085.934895350991</v>
      </c>
      <c r="T19" s="103">
        <f t="shared" si="21"/>
        <v>10798</v>
      </c>
      <c r="U19" s="114">
        <f>((U22*V22)+(U23*V23)+(U24*V24)+(U25*V25)+(U26*V26)+(U27*V27)+(U28*V28)+(U29*V29))/V19</f>
        <v>103062.58104469575</v>
      </c>
      <c r="V19" s="103">
        <f>SUM(V22:V29)</f>
        <v>3714</v>
      </c>
      <c r="W19" s="111">
        <f>((W22*X22)+(W23*X23)+(W24*X24)+(W25*X25)+(W26*X26)+(W27*X27)+(W28*X28)+(W29*X29))/X19</f>
        <v>100343.94181646168</v>
      </c>
      <c r="X19" s="103">
        <f>SUM(X22:X29)</f>
        <v>4228</v>
      </c>
      <c r="Y19" s="111">
        <f>((Y22*Z22)+(Y23*Z23)+(Y24*Z24)+(Y25*Z25)+(Y26*Z26)+(Y27*Z27)+(Y28*Z28)+(Y29*Z29))/Z19</f>
        <v>105102.39813122081</v>
      </c>
      <c r="Z19" s="103">
        <f>SUM(Z22:Z29)</f>
        <v>4923</v>
      </c>
      <c r="AA19" s="114">
        <f>((AA22*AB22)+(AA23*AB23)+(AA24*AB24)+(AA25*AB25)+(AA26*AB26)+(AA27*AB27)+(AA28*AB28)+(AA29*AB29))/AB19</f>
        <v>76533.583201267829</v>
      </c>
      <c r="AB19" s="103">
        <f>SUM(AB22:AB29)</f>
        <v>1893</v>
      </c>
      <c r="AC19" s="111">
        <f>((AC22*AD22)+(AC23*AD23)+(AC24*AD24)+(AC25*AD25)+(AC26*AD26)+(AC27*AD27)+(AC28*AD28)+(AC29*AD29))/AD19</f>
        <v>78949.134382022472</v>
      </c>
      <c r="AD19" s="103">
        <f>SUM(AD22:AD29)</f>
        <v>2225</v>
      </c>
      <c r="AE19" s="111">
        <f>((AE22*AF22)+(AE23*AF23)+(AE24*AF24)+(AE25*AF25)+(AE26*AF26)+(AE27*AF27)+(AE28*AF28)+(AE29*AF29))/AF19</f>
        <v>79376.417745803352</v>
      </c>
      <c r="AF19" s="103">
        <f>SUM(AF22:AF29)</f>
        <v>2085</v>
      </c>
      <c r="AG19" s="114">
        <f>((AG22*AH22)+(AG23*AH23)+(AG24*AH24)+(AG25*AH25)+(AG26*AH26)+(AG27*AH27)+(AG28*AH28)+(AG29*AH29))/AH19</f>
        <v>69618.46129374337</v>
      </c>
      <c r="AH19" s="103">
        <f>SUM(AH22:AH29)</f>
        <v>2829</v>
      </c>
      <c r="AI19" s="111">
        <f>((AI22*AJ22)+(AI23*AJ23)+(AI24*AJ24)+(AI25*AJ25)+(AI26*AJ26)+(AI27*AJ27)+(AI28*AJ28)+(AI29*AJ29))/AJ19</f>
        <v>70384.789272030655</v>
      </c>
      <c r="AJ19" s="103">
        <f>SUM(AJ22:AJ29)</f>
        <v>2610</v>
      </c>
      <c r="AK19" s="111">
        <f>((AK22*AL22)+(AK23*AL23)+(AK24*AL24)+(AK25*AL25)+(AK26*AL26)+(AK27*AL27)+(AK28*AL28)+(AK29*AL29))/AL19</f>
        <v>72520.427533599708</v>
      </c>
      <c r="AL19" s="103">
        <f>SUM(AL22:AL29)</f>
        <v>2753</v>
      </c>
      <c r="AM19" s="114">
        <f>((AM22*AN22)+(AM23*AN23)+(AM24*AN24)+(AM25*AN25)+(AM26*AN26)+(AM27*AN27)+(AM28*AN28)+(AM29*AN29))/AN19</f>
        <v>67008.522241992876</v>
      </c>
      <c r="AN19" s="103">
        <f>SUM(AN22:AN29)</f>
        <v>1124</v>
      </c>
      <c r="AO19" s="111">
        <f>((AO22*AP22)+(AO23*AP23)+(AO24*AP24)+(AO25*AP25)+(AO26*AP26)+(AO27*AP27)+(AO28*AP28)+(AO29*AP29))/AP19</f>
        <v>64745.739573679333</v>
      </c>
      <c r="AP19" s="103">
        <f>SUM(AP22:AP29)</f>
        <v>1079</v>
      </c>
      <c r="AQ19" s="111">
        <f>((AQ22*AR22)+(AQ23*AR23)+(AQ24*AR24)+(AQ25*AR25)+(AQ26*AR26)+(AQ27*AR27)+(AQ28*AR28)+(AQ29*AR29))/AR19</f>
        <v>64636.842650103521</v>
      </c>
      <c r="AR19" s="103">
        <f>SUM(AR22:AR29)</f>
        <v>966</v>
      </c>
      <c r="AS19" s="114">
        <f>((AS22*AT22)+(AS23*AT23)+(AS24*AT24)+(AS25*AT25)+(AS26*AT26)+(AS27*AT27)+(AS28*AT28)+(AS29*AT29))/AT19</f>
        <v>63559.016393442624</v>
      </c>
      <c r="AT19" s="103">
        <f>SUM(AT22:AT29)</f>
        <v>244</v>
      </c>
      <c r="AU19" s="111">
        <f>((AU22*AV22)+(AU23*AV23)+(AU24*AV24)+(AU25*AV25)+(AU26*AV26)+(AU27*AV27)+(AU28*AV28)+(AU29*AV29))/AV19</f>
        <v>59467.497142857144</v>
      </c>
      <c r="AV19" s="103">
        <f>SUM(AV22:AV29)</f>
        <v>350</v>
      </c>
      <c r="AW19" s="111">
        <f>((AW22*AX22)+(AW23*AX23)+(AW24*AX24)+(AW25*AX25)+(AW26*AX26)+(AW27*AX27)+(AW28*AX28)+(AW29*AX29))/AX19</f>
        <v>60931.504477611939</v>
      </c>
      <c r="AX19" s="103">
        <f>SUM(AX22:AX29)</f>
        <v>335</v>
      </c>
      <c r="AY19" s="114"/>
      <c r="AZ19" s="103"/>
      <c r="BA19" s="111">
        <f>((BA22*BB22)+(BA23*BB23)+(BA24*BB24)+(BA25*BB25)+(BA26*BB26)+(BA27*BB27)+(BA28*BB28)+(BA29*BB29))/BB19</f>
        <v>68158.566666666666</v>
      </c>
      <c r="BB19" s="103">
        <f>SUM(BB22:BB29)</f>
        <v>60</v>
      </c>
      <c r="BC19" s="111">
        <f>((BC22*BD22)+(BC23*BD23)+(BC24*BD24)+(BC25*BD25)+(BC26*BD26)+(BC27*BD27)+(BC28*BD28)+(BC29*BD29))/BD19</f>
        <v>67448.056603773584</v>
      </c>
      <c r="BD19" s="103">
        <f>SUM(BD22:BD29)</f>
        <v>53</v>
      </c>
      <c r="BE19" s="111"/>
      <c r="BF19" s="105"/>
      <c r="BG19" s="111"/>
      <c r="BH19" s="105"/>
      <c r="BI19" s="111"/>
      <c r="BJ19" s="105"/>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19"/>
      <c r="CL19" s="219"/>
      <c r="CM19" s="219"/>
      <c r="CN19" s="219"/>
      <c r="CO19" s="219"/>
      <c r="CP19" s="219"/>
      <c r="CQ19" s="219"/>
      <c r="CR19" s="219"/>
      <c r="CS19" s="219"/>
      <c r="CT19" s="219"/>
      <c r="CU19" s="219"/>
      <c r="CV19" s="219"/>
      <c r="CW19" s="219"/>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19"/>
      <c r="DX19" s="219"/>
      <c r="DY19" s="219"/>
      <c r="DZ19" s="219"/>
      <c r="EA19" s="219"/>
      <c r="EB19" s="219"/>
      <c r="EC19" s="219"/>
      <c r="ED19" s="219"/>
      <c r="EE19" s="219"/>
      <c r="EF19" s="219"/>
      <c r="EG19" s="219"/>
      <c r="EH19" s="219"/>
      <c r="EI19" s="219"/>
      <c r="EJ19" s="219"/>
      <c r="EK19" s="219"/>
      <c r="EL19" s="219"/>
      <c r="EM19" s="219"/>
      <c r="EN19" s="219"/>
      <c r="EO19" s="219"/>
      <c r="EP19" s="219"/>
      <c r="EQ19" s="219"/>
      <c r="ER19" s="219"/>
      <c r="ES19" s="219"/>
      <c r="ET19" s="219"/>
      <c r="EU19" s="219"/>
      <c r="EV19" s="219"/>
      <c r="EW19" s="219"/>
      <c r="EX19" s="219"/>
      <c r="EY19" s="219"/>
      <c r="EZ19" s="219"/>
      <c r="FA19" s="219"/>
      <c r="FB19" s="219"/>
      <c r="FC19" s="219"/>
      <c r="FD19" s="219"/>
      <c r="FE19" s="219"/>
      <c r="FF19" s="219"/>
      <c r="FG19" s="219"/>
      <c r="FH19" s="219"/>
      <c r="FI19" s="219"/>
      <c r="FJ19" s="219"/>
      <c r="FK19" s="219"/>
      <c r="FL19" s="219"/>
      <c r="FM19" s="219"/>
      <c r="FN19" s="219"/>
      <c r="FO19" s="219"/>
      <c r="FP19" s="219"/>
      <c r="FQ19" s="219"/>
      <c r="FR19" s="219"/>
      <c r="FS19" s="219"/>
      <c r="FT19" s="219"/>
      <c r="FU19" s="219"/>
      <c r="FV19" s="219"/>
      <c r="FW19" s="219"/>
      <c r="FX19" s="219"/>
      <c r="FY19" s="219"/>
      <c r="FZ19" s="219"/>
      <c r="GA19" s="219"/>
      <c r="GB19" s="219"/>
      <c r="GC19" s="219"/>
      <c r="GD19" s="219"/>
      <c r="GE19" s="219"/>
      <c r="GF19" s="219"/>
      <c r="GG19" s="219"/>
      <c r="GH19" s="219"/>
      <c r="GI19" s="219"/>
      <c r="GJ19" s="219"/>
      <c r="GK19" s="219"/>
      <c r="GL19" s="219"/>
      <c r="GM19" s="219"/>
      <c r="GN19" s="219"/>
      <c r="GO19" s="219"/>
      <c r="GP19" s="219"/>
      <c r="GQ19" s="219"/>
      <c r="GR19" s="219"/>
      <c r="GS19" s="219"/>
      <c r="GT19" s="219"/>
      <c r="GU19" s="219"/>
      <c r="GV19" s="219"/>
      <c r="GW19" s="219"/>
      <c r="GX19" s="219"/>
      <c r="GY19" s="219"/>
      <c r="GZ19" s="219"/>
      <c r="HA19" s="219"/>
      <c r="HB19" s="219"/>
      <c r="HC19" s="219"/>
      <c r="HD19" s="219"/>
      <c r="HE19" s="219"/>
      <c r="HF19" s="219"/>
      <c r="HG19" s="219"/>
      <c r="HH19" s="219"/>
      <c r="HI19" s="219"/>
      <c r="HJ19" s="219"/>
      <c r="HK19" s="219"/>
      <c r="HL19" s="219"/>
      <c r="HM19" s="219"/>
      <c r="HN19" s="219"/>
      <c r="HO19" s="219"/>
      <c r="HP19" s="219"/>
      <c r="HQ19" s="219"/>
      <c r="HR19" s="219"/>
      <c r="HS19" s="219"/>
      <c r="HT19" s="219"/>
      <c r="HU19" s="219"/>
      <c r="HV19" s="219"/>
      <c r="HW19" s="219"/>
      <c r="HX19" s="219"/>
      <c r="HY19" s="219"/>
      <c r="HZ19" s="219"/>
      <c r="IA19" s="219"/>
      <c r="IB19" s="219"/>
      <c r="IC19" s="219"/>
      <c r="ID19" s="219"/>
      <c r="IE19" s="219"/>
      <c r="IF19" s="219"/>
      <c r="IG19" s="219"/>
      <c r="IH19" s="219"/>
      <c r="II19" s="219"/>
      <c r="IJ19" s="219"/>
      <c r="IK19" s="219"/>
      <c r="IL19" s="219"/>
      <c r="IM19" s="219"/>
      <c r="IN19" s="219"/>
      <c r="IO19" s="219"/>
      <c r="IP19" s="219"/>
      <c r="IQ19" s="219"/>
      <c r="IR19" s="219"/>
      <c r="IS19" s="219"/>
      <c r="IT19" s="219"/>
      <c r="IU19" s="219"/>
      <c r="IV19" s="219"/>
      <c r="IW19" s="219"/>
      <c r="IX19" s="219"/>
      <c r="IY19" s="219"/>
      <c r="IZ19" s="219"/>
      <c r="JA19" s="219"/>
      <c r="JB19" s="219"/>
      <c r="JC19" s="219"/>
      <c r="JD19" s="219"/>
      <c r="JE19" s="219"/>
      <c r="JF19" s="219"/>
      <c r="JG19" s="219"/>
      <c r="JH19" s="219"/>
      <c r="JI19" s="219"/>
      <c r="JJ19" s="219"/>
      <c r="JK19" s="219"/>
      <c r="JL19" s="219"/>
    </row>
    <row r="20" spans="1:272" s="273" customFormat="1">
      <c r="A20" s="261">
        <v>17</v>
      </c>
      <c r="C20" s="120">
        <v>1</v>
      </c>
      <c r="D20" s="121" t="s">
        <v>41</v>
      </c>
      <c r="E20" s="121"/>
      <c r="F20" s="121"/>
      <c r="G20" s="127"/>
      <c r="H20" s="121"/>
      <c r="I20" s="127"/>
      <c r="J20" s="121"/>
      <c r="K20" s="127"/>
      <c r="L20" s="121"/>
      <c r="M20" s="127"/>
      <c r="N20" s="121"/>
      <c r="O20" s="127"/>
      <c r="P20" s="121"/>
      <c r="Q20" s="127"/>
      <c r="R20" s="121"/>
      <c r="S20" s="127"/>
      <c r="T20" s="121"/>
      <c r="U20" s="126"/>
      <c r="V20" s="121"/>
      <c r="W20" s="127"/>
      <c r="X20" s="121"/>
      <c r="Y20" s="127"/>
      <c r="Z20" s="121"/>
      <c r="AA20" s="126"/>
      <c r="AB20" s="121"/>
      <c r="AC20" s="127"/>
      <c r="AD20" s="121"/>
      <c r="AE20" s="127"/>
      <c r="AF20" s="121"/>
      <c r="AG20" s="126"/>
      <c r="AH20" s="121"/>
      <c r="AI20" s="127"/>
      <c r="AJ20" s="121"/>
      <c r="AK20" s="127"/>
      <c r="AL20" s="121"/>
      <c r="AM20" s="126"/>
      <c r="AN20" s="121"/>
      <c r="AO20" s="127"/>
      <c r="AP20" s="121"/>
      <c r="AQ20" s="127"/>
      <c r="AR20" s="121"/>
      <c r="AS20" s="362"/>
      <c r="AT20" s="121"/>
      <c r="AU20" s="127"/>
      <c r="AV20" s="121"/>
      <c r="AW20" s="127"/>
      <c r="AX20" s="121"/>
      <c r="AY20" s="126"/>
      <c r="AZ20" s="121"/>
      <c r="BA20" s="127"/>
      <c r="BB20" s="121"/>
      <c r="BC20" s="127"/>
      <c r="BD20" s="121"/>
      <c r="BE20" s="122"/>
      <c r="BF20" s="121"/>
      <c r="BG20" s="122"/>
      <c r="BH20" s="121"/>
      <c r="BI20" s="122"/>
      <c r="BJ20" s="121"/>
      <c r="BK20" s="219"/>
      <c r="BL20" s="219"/>
      <c r="BM20" s="219"/>
      <c r="BN20" s="219"/>
      <c r="BO20" s="219"/>
      <c r="BP20" s="219"/>
      <c r="BQ20" s="219"/>
      <c r="BR20" s="219"/>
      <c r="BS20" s="219"/>
      <c r="BT20" s="219"/>
      <c r="BU20" s="219"/>
      <c r="BV20" s="219"/>
      <c r="BW20" s="219"/>
      <c r="BX20" s="219"/>
      <c r="BY20" s="219"/>
      <c r="BZ20" s="219"/>
      <c r="CA20" s="219"/>
      <c r="CB20" s="219"/>
      <c r="CC20" s="219"/>
      <c r="CD20" s="219"/>
      <c r="CE20" s="219"/>
      <c r="CF20" s="219"/>
      <c r="CG20" s="219"/>
      <c r="CH20" s="219"/>
      <c r="CI20" s="219"/>
      <c r="CJ20" s="219"/>
      <c r="CK20" s="219"/>
      <c r="CL20" s="219"/>
      <c r="CM20" s="219"/>
      <c r="CN20" s="219"/>
      <c r="CO20" s="219"/>
      <c r="CP20" s="219"/>
      <c r="CQ20" s="219"/>
      <c r="CR20" s="219"/>
      <c r="CS20" s="219"/>
      <c r="CT20" s="219"/>
      <c r="CU20" s="219"/>
      <c r="CV20" s="219"/>
      <c r="CW20" s="219"/>
      <c r="CX20" s="219"/>
      <c r="CY20" s="219"/>
      <c r="CZ20" s="219"/>
      <c r="DA20" s="219"/>
      <c r="DB20" s="219"/>
      <c r="DC20" s="219"/>
      <c r="DD20" s="219"/>
      <c r="DE20" s="219"/>
      <c r="DF20" s="219"/>
      <c r="DG20" s="219"/>
      <c r="DH20" s="219"/>
      <c r="DI20" s="219"/>
      <c r="DJ20" s="219"/>
      <c r="DK20" s="219"/>
      <c r="DL20" s="219"/>
      <c r="DM20" s="219"/>
      <c r="DN20" s="219"/>
      <c r="DO20" s="219"/>
      <c r="DP20" s="219"/>
      <c r="DQ20" s="219"/>
      <c r="DR20" s="219"/>
      <c r="DS20" s="219"/>
      <c r="DT20" s="219"/>
      <c r="DU20" s="219"/>
      <c r="DV20" s="219"/>
      <c r="DW20" s="219"/>
      <c r="DX20" s="219"/>
      <c r="DY20" s="219"/>
      <c r="DZ20" s="219"/>
      <c r="EA20" s="219"/>
      <c r="EB20" s="219"/>
      <c r="EC20" s="219"/>
      <c r="ED20" s="219"/>
      <c r="EE20" s="219"/>
      <c r="EF20" s="219"/>
      <c r="EG20" s="219"/>
      <c r="EH20" s="219"/>
      <c r="EI20" s="219"/>
      <c r="EJ20" s="219"/>
      <c r="EK20" s="219"/>
      <c r="EL20" s="219"/>
      <c r="EM20" s="219"/>
      <c r="EN20" s="219"/>
      <c r="EO20" s="219"/>
      <c r="EP20" s="219"/>
      <c r="EQ20" s="219"/>
      <c r="ER20" s="219"/>
      <c r="ES20" s="219"/>
      <c r="ET20" s="219"/>
      <c r="EU20" s="219"/>
      <c r="EV20" s="219"/>
      <c r="EW20" s="219"/>
      <c r="EX20" s="219"/>
      <c r="EY20" s="219"/>
      <c r="EZ20" s="219"/>
      <c r="FA20" s="219"/>
      <c r="FB20" s="219"/>
      <c r="FC20" s="219"/>
      <c r="FD20" s="219"/>
      <c r="FE20" s="219"/>
      <c r="FF20" s="219"/>
      <c r="FG20" s="219"/>
      <c r="FH20" s="219"/>
      <c r="FI20" s="219"/>
      <c r="FJ20" s="219"/>
      <c r="FK20" s="219"/>
      <c r="FL20" s="219"/>
      <c r="FM20" s="219"/>
      <c r="FN20" s="219"/>
      <c r="FO20" s="219"/>
      <c r="FP20" s="219"/>
      <c r="FQ20" s="219"/>
      <c r="FR20" s="219"/>
      <c r="FS20" s="219"/>
      <c r="FT20" s="219"/>
      <c r="FU20" s="219"/>
      <c r="FV20" s="219"/>
      <c r="FW20" s="219"/>
      <c r="FX20" s="219"/>
      <c r="FY20" s="219"/>
      <c r="FZ20" s="219"/>
      <c r="GA20" s="219"/>
      <c r="GB20" s="219"/>
      <c r="GC20" s="219"/>
      <c r="GD20" s="219"/>
      <c r="GE20" s="219"/>
      <c r="GF20" s="219"/>
      <c r="GG20" s="219"/>
      <c r="GH20" s="219"/>
      <c r="GI20" s="219"/>
      <c r="GJ20" s="219"/>
      <c r="GK20" s="219"/>
      <c r="GL20" s="219"/>
      <c r="GM20" s="219"/>
      <c r="GN20" s="219"/>
      <c r="GO20" s="219"/>
      <c r="GP20" s="219"/>
      <c r="GQ20" s="219"/>
      <c r="GR20" s="219"/>
      <c r="GS20" s="219"/>
      <c r="GT20" s="219"/>
      <c r="GU20" s="219"/>
      <c r="GV20" s="219"/>
      <c r="GW20" s="219"/>
      <c r="GX20" s="219"/>
      <c r="GY20" s="219"/>
      <c r="GZ20" s="219"/>
      <c r="HA20" s="219"/>
      <c r="HB20" s="219"/>
      <c r="HC20" s="219"/>
      <c r="HD20" s="219"/>
      <c r="HE20" s="219"/>
      <c r="HF20" s="219"/>
      <c r="HG20" s="219"/>
      <c r="HH20" s="219"/>
      <c r="HI20" s="219"/>
      <c r="HJ20" s="219"/>
      <c r="HK20" s="219"/>
      <c r="HL20" s="219"/>
      <c r="HM20" s="219"/>
      <c r="HN20" s="219"/>
      <c r="HO20" s="219"/>
      <c r="HP20" s="219"/>
      <c r="HQ20" s="219"/>
      <c r="HR20" s="219"/>
      <c r="HS20" s="219"/>
      <c r="HT20" s="219"/>
      <c r="HU20" s="219"/>
      <c r="HV20" s="219"/>
      <c r="HW20" s="219"/>
      <c r="HX20" s="219"/>
      <c r="HY20" s="219"/>
      <c r="HZ20" s="219"/>
      <c r="IA20" s="219"/>
      <c r="IB20" s="219"/>
      <c r="IC20" s="219"/>
      <c r="ID20" s="219"/>
      <c r="IE20" s="219"/>
      <c r="IF20" s="219"/>
      <c r="IG20" s="219"/>
      <c r="IH20" s="219"/>
      <c r="II20" s="219"/>
      <c r="IJ20" s="219"/>
      <c r="IK20" s="219"/>
      <c r="IL20" s="219"/>
      <c r="IM20" s="219"/>
      <c r="IN20" s="219"/>
      <c r="IO20" s="219"/>
      <c r="IP20" s="219"/>
      <c r="IQ20" s="219"/>
      <c r="IR20" s="219"/>
      <c r="IS20" s="219"/>
      <c r="IT20" s="219"/>
      <c r="IU20" s="219"/>
      <c r="IV20" s="219"/>
      <c r="IW20" s="219"/>
      <c r="IX20" s="219"/>
      <c r="IY20" s="219"/>
      <c r="IZ20" s="219"/>
      <c r="JA20" s="219"/>
      <c r="JB20" s="219"/>
      <c r="JC20" s="219"/>
      <c r="JD20" s="219"/>
      <c r="JE20" s="219"/>
      <c r="JF20" s="219"/>
      <c r="JG20" s="219"/>
      <c r="JH20" s="219"/>
      <c r="JI20" s="219"/>
      <c r="JJ20" s="219"/>
      <c r="JK20" s="219"/>
      <c r="JL20" s="219"/>
    </row>
    <row r="21" spans="1:272" s="273" customFormat="1">
      <c r="A21" s="219">
        <v>18</v>
      </c>
      <c r="C21" s="120">
        <v>2</v>
      </c>
      <c r="D21" s="120" t="s">
        <v>43</v>
      </c>
      <c r="E21" s="120"/>
      <c r="F21" s="120"/>
      <c r="G21" s="127"/>
      <c r="H21" s="120"/>
      <c r="I21" s="127"/>
      <c r="J21" s="120"/>
      <c r="K21" s="127"/>
      <c r="L21" s="120"/>
      <c r="M21" s="127"/>
      <c r="N21" s="120"/>
      <c r="O21" s="127"/>
      <c r="P21" s="120"/>
      <c r="Q21" s="127"/>
      <c r="R21" s="120"/>
      <c r="S21" s="127"/>
      <c r="T21" s="120"/>
      <c r="U21" s="126"/>
      <c r="V21" s="120"/>
      <c r="W21" s="127"/>
      <c r="X21" s="120"/>
      <c r="Y21" s="127"/>
      <c r="Z21" s="120"/>
      <c r="AA21" s="126"/>
      <c r="AB21" s="120"/>
      <c r="AC21" s="127"/>
      <c r="AD21" s="120"/>
      <c r="AE21" s="127"/>
      <c r="AF21" s="120"/>
      <c r="AG21" s="126"/>
      <c r="AH21" s="121"/>
      <c r="AI21" s="127"/>
      <c r="AJ21" s="121"/>
      <c r="AK21" s="127"/>
      <c r="AL21" s="121"/>
      <c r="AM21" s="126"/>
      <c r="AN21" s="120"/>
      <c r="AO21" s="127"/>
      <c r="AP21" s="120"/>
      <c r="AQ21" s="127"/>
      <c r="AR21" s="120"/>
      <c r="AS21" s="355"/>
      <c r="AT21" s="135"/>
      <c r="AU21" s="127"/>
      <c r="AV21" s="135"/>
      <c r="AW21" s="127"/>
      <c r="AX21" s="135"/>
      <c r="AY21" s="355"/>
      <c r="AZ21" s="135"/>
      <c r="BA21" s="127"/>
      <c r="BB21" s="135"/>
      <c r="BC21" s="361"/>
      <c r="BD21" s="135"/>
      <c r="BE21" s="131"/>
      <c r="BF21" s="135"/>
      <c r="BG21" s="131"/>
      <c r="BH21" s="135"/>
      <c r="BI21" s="131"/>
      <c r="BJ21" s="135"/>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row>
    <row r="22" spans="1:272" s="276" customFormat="1">
      <c r="A22" s="261">
        <v>19</v>
      </c>
      <c r="B22" s="276">
        <v>12</v>
      </c>
      <c r="C22" s="117" t="s">
        <v>94</v>
      </c>
      <c r="D22" s="117" t="s">
        <v>121</v>
      </c>
      <c r="E22" s="117">
        <v>76618.556008146639</v>
      </c>
      <c r="F22" s="117">
        <v>491</v>
      </c>
      <c r="G22" s="191">
        <v>76150.663316582912</v>
      </c>
      <c r="H22" s="117">
        <v>398</v>
      </c>
      <c r="I22" s="191">
        <v>79239.730198019795</v>
      </c>
      <c r="J22" s="117">
        <v>404</v>
      </c>
      <c r="K22" s="191"/>
      <c r="L22" s="117"/>
      <c r="M22" s="191"/>
      <c r="N22" s="117"/>
      <c r="O22" s="191">
        <v>84488.461883408076</v>
      </c>
      <c r="P22" s="117">
        <v>446</v>
      </c>
      <c r="Q22" s="191"/>
      <c r="R22" s="117"/>
      <c r="S22" s="191">
        <v>86261.206093189961</v>
      </c>
      <c r="T22" s="117">
        <v>558</v>
      </c>
      <c r="U22" s="189"/>
      <c r="V22" s="117"/>
      <c r="W22" s="191">
        <v>0</v>
      </c>
      <c r="X22" s="117">
        <v>0</v>
      </c>
      <c r="Y22" s="191">
        <v>0</v>
      </c>
      <c r="Z22" s="117">
        <v>0</v>
      </c>
      <c r="AA22" s="189"/>
      <c r="AB22" s="117"/>
      <c r="AC22" s="191">
        <v>0</v>
      </c>
      <c r="AD22" s="117">
        <v>0</v>
      </c>
      <c r="AE22" s="191">
        <v>0</v>
      </c>
      <c r="AF22" s="117">
        <v>0</v>
      </c>
      <c r="AG22" s="189">
        <v>67418.007874015748</v>
      </c>
      <c r="AH22" s="156">
        <v>127</v>
      </c>
      <c r="AI22" s="191">
        <v>60580.285714285717</v>
      </c>
      <c r="AJ22" s="156">
        <v>28</v>
      </c>
      <c r="AK22" s="191">
        <v>61752.9</v>
      </c>
      <c r="AL22" s="156">
        <v>30</v>
      </c>
      <c r="AM22" s="189"/>
      <c r="AN22" s="117"/>
      <c r="AO22" s="191">
        <v>61225</v>
      </c>
      <c r="AP22" s="117">
        <v>10</v>
      </c>
      <c r="AQ22" s="191">
        <v>0</v>
      </c>
      <c r="AR22" s="117">
        <v>0</v>
      </c>
      <c r="AS22" s="189"/>
      <c r="AT22" s="156"/>
      <c r="AU22" s="191">
        <v>0</v>
      </c>
      <c r="AV22" s="156">
        <v>0</v>
      </c>
      <c r="AW22" s="191">
        <v>0</v>
      </c>
      <c r="AX22" s="156">
        <v>0</v>
      </c>
      <c r="AY22" s="189"/>
      <c r="AZ22" s="156"/>
      <c r="BA22" s="191">
        <v>0</v>
      </c>
      <c r="BB22" s="156">
        <v>0</v>
      </c>
      <c r="BC22" s="191">
        <v>0</v>
      </c>
      <c r="BD22" s="117">
        <v>0</v>
      </c>
      <c r="BE22" s="118"/>
      <c r="BF22" s="117"/>
      <c r="BG22" s="118"/>
      <c r="BH22" s="117"/>
      <c r="BI22" s="118"/>
      <c r="BJ22" s="117"/>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c r="DX22" s="219"/>
      <c r="DY22" s="219"/>
      <c r="DZ22" s="219"/>
      <c r="EA22" s="219"/>
      <c r="EB22" s="219"/>
      <c r="EC22" s="219"/>
      <c r="ED22" s="219"/>
      <c r="EE22" s="219"/>
      <c r="EF22" s="219"/>
      <c r="EG22" s="219"/>
      <c r="EH22" s="219"/>
      <c r="EI22" s="219"/>
      <c r="EJ22" s="219"/>
      <c r="EK22" s="219"/>
      <c r="EL22" s="219"/>
      <c r="EM22" s="219"/>
      <c r="EN22" s="219"/>
      <c r="EO22" s="219"/>
      <c r="EP22" s="219"/>
      <c r="EQ22" s="219"/>
      <c r="ER22" s="219"/>
      <c r="ES22" s="219"/>
      <c r="ET22" s="219"/>
      <c r="EU22" s="219"/>
      <c r="EV22" s="219"/>
      <c r="EW22" s="219"/>
      <c r="EX22" s="219"/>
      <c r="EY22" s="219"/>
      <c r="EZ22" s="219"/>
      <c r="FA22" s="219"/>
      <c r="FB22" s="219"/>
      <c r="FC22" s="219"/>
      <c r="FD22" s="219"/>
      <c r="FE22" s="219"/>
      <c r="FF22" s="219"/>
      <c r="FG22" s="219"/>
      <c r="FH22" s="219"/>
      <c r="FI22" s="219"/>
      <c r="FJ22" s="219"/>
      <c r="FK22" s="219"/>
      <c r="FL22" s="219"/>
      <c r="FM22" s="219"/>
      <c r="FN22" s="219"/>
      <c r="FO22" s="219"/>
      <c r="FP22" s="219"/>
      <c r="FQ22" s="219"/>
      <c r="FR22" s="219"/>
      <c r="FS22" s="219"/>
      <c r="FT22" s="219"/>
      <c r="FU22" s="219"/>
      <c r="FV22" s="219"/>
      <c r="FW22" s="219"/>
      <c r="FX22" s="219"/>
      <c r="FY22" s="219"/>
      <c r="FZ22" s="219"/>
      <c r="GA22" s="219"/>
      <c r="GB22" s="219"/>
      <c r="GC22" s="219"/>
      <c r="GD22" s="219"/>
      <c r="GE22" s="219"/>
      <c r="GF22" s="219"/>
      <c r="GG22" s="219"/>
      <c r="GH22" s="219"/>
      <c r="GI22" s="219"/>
      <c r="GJ22" s="219"/>
      <c r="GK22" s="219"/>
      <c r="GL22" s="219"/>
      <c r="GM22" s="219"/>
      <c r="GN22" s="219"/>
      <c r="GO22" s="219"/>
      <c r="GP22" s="219"/>
      <c r="GQ22" s="219"/>
      <c r="GR22" s="219"/>
      <c r="GS22" s="219"/>
      <c r="GT22" s="219"/>
      <c r="GU22" s="219"/>
      <c r="GV22" s="219"/>
      <c r="GW22" s="219"/>
      <c r="GX22" s="219"/>
      <c r="GY22" s="219"/>
      <c r="GZ22" s="219"/>
      <c r="HA22" s="219"/>
      <c r="HB22" s="219"/>
      <c r="HC22" s="219"/>
      <c r="HD22" s="219"/>
      <c r="HE22" s="219"/>
      <c r="HF22" s="219"/>
      <c r="HG22" s="219"/>
      <c r="HH22" s="219"/>
      <c r="HI22" s="219"/>
      <c r="HJ22" s="219"/>
      <c r="HK22" s="219"/>
      <c r="HL22" s="219"/>
      <c r="HM22" s="219"/>
      <c r="HN22" s="219"/>
      <c r="HO22" s="219"/>
      <c r="HP22" s="219"/>
      <c r="HQ22" s="219"/>
      <c r="HR22" s="219"/>
      <c r="HS22" s="219"/>
      <c r="HT22" s="219"/>
      <c r="HU22" s="219"/>
      <c r="HV22" s="219"/>
      <c r="HW22" s="219"/>
      <c r="HX22" s="219"/>
      <c r="HY22" s="219"/>
      <c r="HZ22" s="219"/>
      <c r="IA22" s="219"/>
      <c r="IB22" s="219"/>
      <c r="IC22" s="219"/>
      <c r="ID22" s="219"/>
      <c r="IE22" s="219"/>
      <c r="IF22" s="219"/>
      <c r="IG22" s="219"/>
      <c r="IH22" s="219"/>
      <c r="II22" s="219"/>
      <c r="IJ22" s="219"/>
      <c r="IK22" s="219"/>
      <c r="IL22" s="219"/>
      <c r="IM22" s="219"/>
      <c r="IN22" s="219"/>
      <c r="IO22" s="219"/>
      <c r="IP22" s="219"/>
      <c r="IQ22" s="219"/>
      <c r="IR22" s="219"/>
      <c r="IS22" s="219"/>
      <c r="IT22" s="219"/>
      <c r="IU22" s="219"/>
      <c r="IV22" s="219"/>
      <c r="IW22" s="219"/>
      <c r="IX22" s="219"/>
      <c r="IY22" s="219"/>
      <c r="IZ22" s="219"/>
      <c r="JA22" s="219"/>
      <c r="JB22" s="219"/>
      <c r="JC22" s="219"/>
      <c r="JD22" s="219"/>
      <c r="JE22" s="219"/>
      <c r="JF22" s="219"/>
      <c r="JG22" s="219"/>
      <c r="JH22" s="219"/>
      <c r="JI22" s="219"/>
      <c r="JJ22" s="219"/>
      <c r="JK22" s="219"/>
      <c r="JL22" s="219"/>
    </row>
    <row r="23" spans="1:272">
      <c r="A23" s="219">
        <v>20</v>
      </c>
      <c r="B23" s="219">
        <v>13</v>
      </c>
      <c r="C23" s="11">
        <v>4</v>
      </c>
      <c r="D23" s="11" t="s">
        <v>76</v>
      </c>
      <c r="E23" s="11">
        <v>73410.099706744862</v>
      </c>
      <c r="F23" s="11">
        <v>341</v>
      </c>
      <c r="G23" s="32">
        <v>73414.675977653635</v>
      </c>
      <c r="H23" s="11">
        <v>358</v>
      </c>
      <c r="I23" s="32">
        <v>78137.691906005217</v>
      </c>
      <c r="J23" s="11">
        <v>383</v>
      </c>
      <c r="K23" s="32"/>
      <c r="L23" s="11"/>
      <c r="M23" s="32"/>
      <c r="N23" s="11"/>
      <c r="O23" s="32">
        <v>82721.671957671962</v>
      </c>
      <c r="P23" s="11">
        <v>378</v>
      </c>
      <c r="Q23" s="32"/>
      <c r="R23" s="11"/>
      <c r="S23" s="32">
        <v>89232.542087542082</v>
      </c>
      <c r="T23" s="11">
        <v>297</v>
      </c>
      <c r="U23" s="68">
        <v>79970.752336448597</v>
      </c>
      <c r="V23" s="11">
        <v>214</v>
      </c>
      <c r="W23" s="32">
        <v>77985.838174273857</v>
      </c>
      <c r="X23" s="11">
        <v>241</v>
      </c>
      <c r="Y23" s="32">
        <v>83354.407407407401</v>
      </c>
      <c r="Z23" s="11">
        <v>270</v>
      </c>
      <c r="AA23" s="68">
        <v>61284.409090909088</v>
      </c>
      <c r="AB23" s="11">
        <v>66</v>
      </c>
      <c r="AC23" s="32">
        <v>71829.087912087911</v>
      </c>
      <c r="AD23" s="11">
        <v>91</v>
      </c>
      <c r="AE23" s="32">
        <v>72564.895833333328</v>
      </c>
      <c r="AF23" s="11">
        <v>96</v>
      </c>
      <c r="AG23" s="68"/>
      <c r="AH23" s="28"/>
      <c r="AI23" s="32">
        <v>0</v>
      </c>
      <c r="AJ23" s="28">
        <v>0</v>
      </c>
      <c r="AK23" s="32">
        <v>0</v>
      </c>
      <c r="AL23" s="28">
        <v>0</v>
      </c>
      <c r="AM23" s="68"/>
      <c r="AN23" s="11"/>
      <c r="AO23" s="32">
        <v>0</v>
      </c>
      <c r="AP23" s="11">
        <v>0</v>
      </c>
      <c r="AQ23" s="32">
        <v>0</v>
      </c>
      <c r="AR23" s="11">
        <v>0</v>
      </c>
      <c r="AS23" s="353"/>
      <c r="AT23" s="42"/>
      <c r="AU23" s="32">
        <v>0</v>
      </c>
      <c r="AV23" s="42">
        <v>0</v>
      </c>
      <c r="AW23" s="32">
        <v>0</v>
      </c>
      <c r="AX23" s="42">
        <v>0</v>
      </c>
      <c r="AY23" s="353"/>
      <c r="AZ23" s="42"/>
      <c r="BA23" s="32">
        <v>0</v>
      </c>
      <c r="BB23" s="42">
        <v>0</v>
      </c>
      <c r="BC23" s="181">
        <v>0</v>
      </c>
      <c r="BD23" s="42">
        <v>0</v>
      </c>
      <c r="BE23" s="16"/>
      <c r="BF23" s="42"/>
      <c r="BG23" s="16"/>
      <c r="BH23" s="42"/>
      <c r="BI23" s="16"/>
      <c r="BJ23" s="42"/>
    </row>
    <row r="24" spans="1:272">
      <c r="A24" s="261">
        <v>21</v>
      </c>
      <c r="B24" s="219">
        <v>14</v>
      </c>
      <c r="C24" s="11">
        <v>11</v>
      </c>
      <c r="D24" s="11" t="s">
        <v>47</v>
      </c>
      <c r="E24" s="11">
        <v>84509.390660592253</v>
      </c>
      <c r="F24" s="11">
        <v>878</v>
      </c>
      <c r="G24" s="32">
        <v>84618.58149779735</v>
      </c>
      <c r="H24" s="11">
        <v>908</v>
      </c>
      <c r="I24" s="32">
        <v>87918.015053763447</v>
      </c>
      <c r="J24" s="11">
        <v>930</v>
      </c>
      <c r="K24" s="32"/>
      <c r="L24" s="11"/>
      <c r="M24" s="32"/>
      <c r="N24" s="11"/>
      <c r="O24" s="32">
        <v>91934.002116402116</v>
      </c>
      <c r="P24" s="11">
        <v>945</v>
      </c>
      <c r="Q24" s="32"/>
      <c r="R24" s="11"/>
      <c r="S24" s="32">
        <v>101783.85217391304</v>
      </c>
      <c r="T24" s="11">
        <v>805</v>
      </c>
      <c r="U24" s="68">
        <v>104020.68932038835</v>
      </c>
      <c r="V24" s="11">
        <v>206</v>
      </c>
      <c r="W24" s="32">
        <v>100620.17063492064</v>
      </c>
      <c r="X24" s="11">
        <v>252</v>
      </c>
      <c r="Y24" s="32">
        <v>109423.72280701755</v>
      </c>
      <c r="Z24" s="11">
        <v>285</v>
      </c>
      <c r="AA24" s="68">
        <v>86571.255999999994</v>
      </c>
      <c r="AB24" s="11">
        <v>125</v>
      </c>
      <c r="AC24" s="32">
        <v>89948.871951219509</v>
      </c>
      <c r="AD24" s="11">
        <v>164</v>
      </c>
      <c r="AE24" s="32">
        <v>88556.859060402683</v>
      </c>
      <c r="AF24" s="11">
        <v>149</v>
      </c>
      <c r="AG24" s="68">
        <v>83441.849431818177</v>
      </c>
      <c r="AH24" s="28">
        <v>352</v>
      </c>
      <c r="AI24" s="32">
        <v>84168.626262626261</v>
      </c>
      <c r="AJ24" s="28">
        <v>297</v>
      </c>
      <c r="AK24" s="32">
        <v>86403.457317073175</v>
      </c>
      <c r="AL24" s="28">
        <v>328</v>
      </c>
      <c r="AM24" s="68">
        <v>82487.924369747896</v>
      </c>
      <c r="AN24" s="11">
        <v>119</v>
      </c>
      <c r="AO24" s="32">
        <v>79430.818181818177</v>
      </c>
      <c r="AP24" s="11">
        <v>110</v>
      </c>
      <c r="AQ24" s="32">
        <v>83737.444444444438</v>
      </c>
      <c r="AR24" s="11">
        <v>90</v>
      </c>
      <c r="AS24" s="353">
        <v>75931.450980392154</v>
      </c>
      <c r="AT24" s="42">
        <v>51</v>
      </c>
      <c r="AU24" s="32">
        <v>74666.28571428571</v>
      </c>
      <c r="AV24" s="42">
        <v>56</v>
      </c>
      <c r="AW24" s="32">
        <v>75815.207547169804</v>
      </c>
      <c r="AX24" s="42">
        <v>53</v>
      </c>
      <c r="AY24" s="353"/>
      <c r="AZ24" s="42"/>
      <c r="BA24" s="32">
        <v>0</v>
      </c>
      <c r="BB24" s="42">
        <v>0</v>
      </c>
      <c r="BC24" s="181">
        <v>0</v>
      </c>
      <c r="BD24" s="42">
        <v>0</v>
      </c>
      <c r="BE24" s="16"/>
      <c r="BF24" s="42"/>
      <c r="BG24" s="16"/>
      <c r="BH24" s="42"/>
      <c r="BI24" s="16"/>
      <c r="BJ24" s="42"/>
    </row>
    <row r="25" spans="1:272">
      <c r="A25" s="219">
        <v>22</v>
      </c>
      <c r="B25" s="219">
        <v>15</v>
      </c>
      <c r="C25" s="11">
        <v>14</v>
      </c>
      <c r="D25" s="11" t="s">
        <v>49</v>
      </c>
      <c r="E25" s="11">
        <v>95397.47713342763</v>
      </c>
      <c r="F25" s="11">
        <v>2121</v>
      </c>
      <c r="G25" s="32">
        <v>96772.797479747969</v>
      </c>
      <c r="H25" s="11">
        <v>2222</v>
      </c>
      <c r="I25" s="32">
        <v>101741.94582299421</v>
      </c>
      <c r="J25" s="11">
        <v>2418</v>
      </c>
      <c r="K25" s="32"/>
      <c r="L25" s="11"/>
      <c r="M25" s="32"/>
      <c r="N25" s="11"/>
      <c r="O25" s="32">
        <v>104506.49824150058</v>
      </c>
      <c r="P25" s="11">
        <v>2559</v>
      </c>
      <c r="Q25" s="32"/>
      <c r="R25" s="11"/>
      <c r="S25" s="32">
        <v>105754.93752206142</v>
      </c>
      <c r="T25" s="11">
        <v>2833</v>
      </c>
      <c r="U25" s="68">
        <v>113707.61657559198</v>
      </c>
      <c r="V25" s="11">
        <v>1098</v>
      </c>
      <c r="W25" s="32">
        <v>110921.03626107977</v>
      </c>
      <c r="X25" s="11">
        <v>1241</v>
      </c>
      <c r="Y25" s="32">
        <v>116690.28629579376</v>
      </c>
      <c r="Z25" s="11">
        <v>1474</v>
      </c>
      <c r="AA25" s="68">
        <v>87218.129310344826</v>
      </c>
      <c r="AB25" s="11">
        <v>464</v>
      </c>
      <c r="AC25" s="32">
        <v>90739.360824742267</v>
      </c>
      <c r="AD25" s="11">
        <v>582</v>
      </c>
      <c r="AE25" s="32">
        <v>91302.742056074771</v>
      </c>
      <c r="AF25" s="11">
        <v>535</v>
      </c>
      <c r="AG25" s="68">
        <v>82995.816129032261</v>
      </c>
      <c r="AH25" s="28">
        <v>310</v>
      </c>
      <c r="AI25" s="32">
        <v>89380.852517985608</v>
      </c>
      <c r="AJ25" s="28">
        <v>278</v>
      </c>
      <c r="AK25" s="32">
        <v>90551.719242902211</v>
      </c>
      <c r="AL25" s="28">
        <v>317</v>
      </c>
      <c r="AM25" s="68">
        <v>68246</v>
      </c>
      <c r="AN25" s="11">
        <v>72</v>
      </c>
      <c r="AO25" s="32">
        <v>0</v>
      </c>
      <c r="AP25" s="11">
        <v>0</v>
      </c>
      <c r="AQ25" s="32">
        <v>0</v>
      </c>
      <c r="AR25" s="11">
        <v>0</v>
      </c>
      <c r="AS25" s="353"/>
      <c r="AT25" s="42"/>
      <c r="AU25" s="32">
        <v>0</v>
      </c>
      <c r="AV25" s="42">
        <v>0</v>
      </c>
      <c r="AW25" s="32">
        <v>0</v>
      </c>
      <c r="AX25" s="42">
        <v>0</v>
      </c>
      <c r="AY25" s="353"/>
      <c r="AZ25" s="42"/>
      <c r="BA25" s="32">
        <v>0</v>
      </c>
      <c r="BB25" s="42">
        <v>0</v>
      </c>
      <c r="BC25" s="181">
        <v>0</v>
      </c>
      <c r="BD25" s="42">
        <v>0</v>
      </c>
      <c r="BE25" s="16"/>
      <c r="BF25" s="42"/>
      <c r="BG25" s="16"/>
      <c r="BH25" s="42"/>
      <c r="BI25" s="16"/>
      <c r="BJ25" s="42"/>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c r="JE25" s="261"/>
      <c r="JF25" s="261"/>
      <c r="JG25" s="261"/>
      <c r="JH25" s="261"/>
      <c r="JI25" s="261"/>
      <c r="JJ25" s="261"/>
      <c r="JK25" s="261"/>
      <c r="JL25" s="261"/>
    </row>
    <row r="26" spans="1:272">
      <c r="A26" s="261">
        <v>23</v>
      </c>
      <c r="B26" s="219">
        <v>16</v>
      </c>
      <c r="C26" s="11">
        <v>15</v>
      </c>
      <c r="D26" s="11" t="s">
        <v>51</v>
      </c>
      <c r="E26" s="11">
        <v>68389.508503401361</v>
      </c>
      <c r="F26" s="11">
        <v>588</v>
      </c>
      <c r="G26" s="32">
        <v>68174.595588235301</v>
      </c>
      <c r="H26" s="11">
        <v>544</v>
      </c>
      <c r="I26" s="32">
        <v>70213.450901803604</v>
      </c>
      <c r="J26" s="11">
        <v>499</v>
      </c>
      <c r="K26" s="32"/>
      <c r="L26" s="11"/>
      <c r="M26" s="32"/>
      <c r="N26" s="11"/>
      <c r="O26" s="32">
        <v>75597.383983572901</v>
      </c>
      <c r="P26" s="11">
        <v>487</v>
      </c>
      <c r="Q26" s="32"/>
      <c r="R26" s="11"/>
      <c r="S26" s="32">
        <v>85289.400442477883</v>
      </c>
      <c r="T26" s="11">
        <v>452</v>
      </c>
      <c r="U26" s="68"/>
      <c r="V26" s="11"/>
      <c r="W26" s="32">
        <v>0</v>
      </c>
      <c r="X26" s="11">
        <v>0</v>
      </c>
      <c r="Y26" s="32">
        <v>80897.603448275855</v>
      </c>
      <c r="Z26" s="11">
        <v>58</v>
      </c>
      <c r="AA26" s="68">
        <v>69443.723404255317</v>
      </c>
      <c r="AB26" s="11">
        <v>94</v>
      </c>
      <c r="AC26" s="32">
        <v>64664.464285714283</v>
      </c>
      <c r="AD26" s="11">
        <v>112</v>
      </c>
      <c r="AE26" s="32">
        <v>68091.736111111109</v>
      </c>
      <c r="AF26" s="11">
        <v>72</v>
      </c>
      <c r="AG26" s="68">
        <v>67477.787500000006</v>
      </c>
      <c r="AH26" s="28">
        <v>240</v>
      </c>
      <c r="AI26" s="32">
        <v>68339.340707964599</v>
      </c>
      <c r="AJ26" s="28">
        <v>226</v>
      </c>
      <c r="AK26" s="32">
        <v>70015.300429184543</v>
      </c>
      <c r="AL26" s="28">
        <v>233</v>
      </c>
      <c r="AM26" s="68">
        <v>73584.331034482762</v>
      </c>
      <c r="AN26" s="11">
        <v>145</v>
      </c>
      <c r="AO26" s="32">
        <v>72094.417391304349</v>
      </c>
      <c r="AP26" s="11">
        <v>115</v>
      </c>
      <c r="AQ26" s="32">
        <v>67372.05084745762</v>
      </c>
      <c r="AR26" s="11">
        <v>59</v>
      </c>
      <c r="AS26" s="353"/>
      <c r="AT26" s="42"/>
      <c r="AU26" s="32">
        <v>0</v>
      </c>
      <c r="AV26" s="42">
        <v>0</v>
      </c>
      <c r="AW26" s="32">
        <v>0</v>
      </c>
      <c r="AX26" s="42">
        <v>0</v>
      </c>
      <c r="AY26" s="353"/>
      <c r="AZ26" s="42"/>
      <c r="BA26" s="32">
        <v>0</v>
      </c>
      <c r="BB26" s="42">
        <v>0</v>
      </c>
      <c r="BC26" s="181">
        <v>0</v>
      </c>
      <c r="BD26" s="42">
        <v>0</v>
      </c>
      <c r="BE26" s="16"/>
      <c r="BF26" s="42"/>
      <c r="BG26" s="16"/>
      <c r="BH26" s="42"/>
      <c r="BI26" s="16"/>
      <c r="BJ26" s="42"/>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c r="IV26" s="273"/>
      <c r="IW26" s="273"/>
      <c r="IX26" s="273"/>
      <c r="IY26" s="273"/>
      <c r="IZ26" s="273"/>
      <c r="JA26" s="273"/>
      <c r="JB26" s="273"/>
      <c r="JC26" s="273"/>
      <c r="JD26" s="273"/>
      <c r="JE26" s="273"/>
      <c r="JF26" s="273"/>
      <c r="JG26" s="273"/>
      <c r="JH26" s="273"/>
      <c r="JI26" s="273"/>
      <c r="JJ26" s="273"/>
      <c r="JK26" s="273"/>
      <c r="JL26" s="273"/>
    </row>
    <row r="27" spans="1:272">
      <c r="A27" s="219">
        <v>24</v>
      </c>
      <c r="B27" s="219">
        <v>17</v>
      </c>
      <c r="C27" s="11">
        <v>26</v>
      </c>
      <c r="D27" s="11" t="s">
        <v>77</v>
      </c>
      <c r="E27" s="11">
        <v>76663.64766839378</v>
      </c>
      <c r="F27" s="11">
        <v>2316</v>
      </c>
      <c r="G27" s="32">
        <v>76016.29610696029</v>
      </c>
      <c r="H27" s="11">
        <v>2543</v>
      </c>
      <c r="I27" s="32">
        <v>79162.848620432516</v>
      </c>
      <c r="J27" s="11">
        <v>2682</v>
      </c>
      <c r="K27" s="32"/>
      <c r="L27" s="11"/>
      <c r="M27" s="32"/>
      <c r="N27" s="11"/>
      <c r="O27" s="32">
        <v>84342.273977433011</v>
      </c>
      <c r="P27" s="11">
        <v>2836</v>
      </c>
      <c r="Q27" s="32"/>
      <c r="R27" s="11"/>
      <c r="S27" s="32">
        <v>82719.646766169157</v>
      </c>
      <c r="T27" s="11">
        <v>2211</v>
      </c>
      <c r="U27" s="68">
        <v>101060.44754571703</v>
      </c>
      <c r="V27" s="11">
        <v>1039</v>
      </c>
      <c r="W27" s="32">
        <v>98928.017271157165</v>
      </c>
      <c r="X27" s="11">
        <v>1158</v>
      </c>
      <c r="Y27" s="32">
        <v>102921.60231660232</v>
      </c>
      <c r="Z27" s="11">
        <v>1295</v>
      </c>
      <c r="AA27" s="68">
        <v>78895.923705722074</v>
      </c>
      <c r="AB27" s="11">
        <v>367</v>
      </c>
      <c r="AC27" s="32">
        <v>76520.065116279075</v>
      </c>
      <c r="AD27" s="11">
        <v>430</v>
      </c>
      <c r="AE27" s="32">
        <v>75879.348130841128</v>
      </c>
      <c r="AF27" s="11">
        <v>428</v>
      </c>
      <c r="AG27" s="68">
        <v>65242.831282952546</v>
      </c>
      <c r="AH27" s="28">
        <v>569</v>
      </c>
      <c r="AI27" s="32">
        <v>65621.356489945159</v>
      </c>
      <c r="AJ27" s="28">
        <v>547</v>
      </c>
      <c r="AK27" s="32">
        <v>67890.069084628674</v>
      </c>
      <c r="AL27" s="28">
        <v>579</v>
      </c>
      <c r="AM27" s="68">
        <v>63229.678899082566</v>
      </c>
      <c r="AN27" s="11">
        <v>218</v>
      </c>
      <c r="AO27" s="32">
        <v>62083.881226053643</v>
      </c>
      <c r="AP27" s="11">
        <v>261</v>
      </c>
      <c r="AQ27" s="32">
        <v>62255.789256198346</v>
      </c>
      <c r="AR27" s="11">
        <v>242</v>
      </c>
      <c r="AS27" s="353">
        <v>60659.671641791043</v>
      </c>
      <c r="AT27" s="42">
        <v>67</v>
      </c>
      <c r="AU27" s="32">
        <v>56867</v>
      </c>
      <c r="AV27" s="42">
        <v>108</v>
      </c>
      <c r="AW27" s="32">
        <v>57284.961165048546</v>
      </c>
      <c r="AX27" s="42">
        <v>103</v>
      </c>
      <c r="AY27" s="353"/>
      <c r="AZ27" s="42"/>
      <c r="BA27" s="32">
        <v>67918.142857142855</v>
      </c>
      <c r="BB27" s="42">
        <v>28</v>
      </c>
      <c r="BC27" s="181">
        <v>0</v>
      </c>
      <c r="BD27" s="42">
        <v>0</v>
      </c>
      <c r="BE27" s="16"/>
      <c r="BF27" s="42"/>
      <c r="BG27" s="16"/>
      <c r="BH27" s="42"/>
      <c r="BI27" s="16"/>
      <c r="BJ27" s="42"/>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c r="IU27" s="273"/>
      <c r="IV27" s="273"/>
      <c r="IW27" s="273"/>
      <c r="IX27" s="273"/>
      <c r="IY27" s="273"/>
      <c r="IZ27" s="273"/>
      <c r="JA27" s="273"/>
      <c r="JB27" s="273"/>
      <c r="JC27" s="273"/>
      <c r="JD27" s="273"/>
      <c r="JE27" s="273"/>
      <c r="JF27" s="273"/>
      <c r="JG27" s="273"/>
      <c r="JH27" s="273"/>
      <c r="JI27" s="273"/>
      <c r="JJ27" s="273"/>
      <c r="JK27" s="273"/>
      <c r="JL27" s="273"/>
    </row>
    <row r="28" spans="1:272">
      <c r="A28" s="261">
        <v>25</v>
      </c>
      <c r="B28" s="219">
        <v>18</v>
      </c>
      <c r="C28" s="11">
        <v>27</v>
      </c>
      <c r="D28" s="11" t="s">
        <v>54</v>
      </c>
      <c r="E28" s="11">
        <v>67356.034037558682</v>
      </c>
      <c r="F28" s="11">
        <v>1704</v>
      </c>
      <c r="G28" s="32">
        <v>67469.126666666663</v>
      </c>
      <c r="H28" s="11">
        <v>1950</v>
      </c>
      <c r="I28" s="32">
        <v>70034.658025922239</v>
      </c>
      <c r="J28" s="11">
        <v>2006</v>
      </c>
      <c r="K28" s="32"/>
      <c r="L28" s="11"/>
      <c r="M28" s="32"/>
      <c r="N28" s="11"/>
      <c r="O28" s="32">
        <v>73179.561342013025</v>
      </c>
      <c r="P28" s="11">
        <v>1997</v>
      </c>
      <c r="Q28" s="32"/>
      <c r="R28" s="11"/>
      <c r="S28" s="32">
        <v>83072.603609625672</v>
      </c>
      <c r="T28" s="11">
        <v>1496</v>
      </c>
      <c r="U28" s="68">
        <v>96426.064301552105</v>
      </c>
      <c r="V28" s="11">
        <v>451</v>
      </c>
      <c r="W28" s="32">
        <v>93208.130434782608</v>
      </c>
      <c r="X28" s="11">
        <v>529</v>
      </c>
      <c r="Y28" s="32">
        <v>98272.742148760328</v>
      </c>
      <c r="Z28" s="11">
        <v>605</v>
      </c>
      <c r="AA28" s="68">
        <v>65966.40298507463</v>
      </c>
      <c r="AB28" s="11">
        <v>335</v>
      </c>
      <c r="AC28" s="32">
        <v>69137.362359550563</v>
      </c>
      <c r="AD28" s="11">
        <v>356</v>
      </c>
      <c r="AE28" s="32">
        <v>69516.41329479769</v>
      </c>
      <c r="AF28" s="11">
        <v>346</v>
      </c>
      <c r="AG28" s="68">
        <v>63916.796703296706</v>
      </c>
      <c r="AH28" s="11">
        <v>546</v>
      </c>
      <c r="AI28" s="32">
        <v>64162.082630691402</v>
      </c>
      <c r="AJ28" s="11">
        <v>593</v>
      </c>
      <c r="AK28" s="32">
        <v>65875.294320137691</v>
      </c>
      <c r="AL28" s="11">
        <v>581</v>
      </c>
      <c r="AM28" s="68">
        <v>62049.605839416057</v>
      </c>
      <c r="AN28" s="11">
        <v>274</v>
      </c>
      <c r="AO28" s="32">
        <v>61459</v>
      </c>
      <c r="AP28" s="11">
        <v>313</v>
      </c>
      <c r="AQ28" s="32">
        <v>61544.894557823129</v>
      </c>
      <c r="AR28" s="11">
        <v>294</v>
      </c>
      <c r="AS28" s="353">
        <v>58513.07317073171</v>
      </c>
      <c r="AT28" s="17">
        <v>41</v>
      </c>
      <c r="AU28" s="32">
        <v>53191.199999999997</v>
      </c>
      <c r="AV28" s="17">
        <v>95</v>
      </c>
      <c r="AW28" s="32">
        <v>54658.102040816324</v>
      </c>
      <c r="AX28" s="17">
        <v>98</v>
      </c>
      <c r="AY28" s="353"/>
      <c r="AZ28" s="17"/>
      <c r="BA28" s="32">
        <v>68368.9375</v>
      </c>
      <c r="BB28" s="17">
        <v>32</v>
      </c>
      <c r="BC28" s="181">
        <v>67448.056603773584</v>
      </c>
      <c r="BD28" s="42">
        <v>53</v>
      </c>
      <c r="BE28" s="16"/>
      <c r="BF28" s="42"/>
      <c r="BG28" s="16"/>
      <c r="BH28" s="42"/>
      <c r="BI28" s="16"/>
      <c r="BJ28" s="42"/>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c r="DO28" s="276"/>
      <c r="DP28" s="276"/>
      <c r="DQ28" s="276"/>
      <c r="DR28" s="276"/>
      <c r="DS28" s="276"/>
      <c r="DT28" s="276"/>
      <c r="DU28" s="276"/>
      <c r="DV28" s="276"/>
      <c r="DW28" s="276"/>
      <c r="DX28" s="276"/>
      <c r="DY28" s="276"/>
      <c r="DZ28" s="276"/>
      <c r="EA28" s="276"/>
      <c r="EB28" s="276"/>
      <c r="EC28" s="276"/>
      <c r="ED28" s="276"/>
      <c r="EE28" s="276"/>
      <c r="EF28" s="276"/>
      <c r="EG28" s="276"/>
      <c r="EH28" s="276"/>
      <c r="EI28" s="276"/>
      <c r="EJ28" s="276"/>
      <c r="EK28" s="276"/>
      <c r="EL28" s="276"/>
      <c r="EM28" s="276"/>
      <c r="EN28" s="276"/>
      <c r="EO28" s="276"/>
      <c r="EP28" s="276"/>
      <c r="EQ28" s="276"/>
      <c r="ER28" s="276"/>
      <c r="ES28" s="276"/>
      <c r="ET28" s="276"/>
      <c r="EU28" s="276"/>
      <c r="EV28" s="276"/>
      <c r="EW28" s="276"/>
      <c r="EX28" s="276"/>
      <c r="EY28" s="276"/>
      <c r="EZ28" s="276"/>
      <c r="FA28" s="276"/>
      <c r="FB28" s="276"/>
      <c r="FC28" s="276"/>
      <c r="FD28" s="276"/>
      <c r="FE28" s="276"/>
      <c r="FF28" s="276"/>
      <c r="FG28" s="276"/>
      <c r="FH28" s="276"/>
      <c r="FI28" s="276"/>
      <c r="FJ28" s="276"/>
      <c r="FK28" s="276"/>
      <c r="FL28" s="276"/>
      <c r="FM28" s="276"/>
      <c r="FN28" s="276"/>
      <c r="FO28" s="276"/>
      <c r="FP28" s="276"/>
      <c r="FQ28" s="276"/>
      <c r="FR28" s="276"/>
      <c r="FS28" s="276"/>
      <c r="FT28" s="276"/>
      <c r="FU28" s="276"/>
      <c r="FV28" s="276"/>
      <c r="FW28" s="276"/>
      <c r="FX28" s="276"/>
      <c r="FY28" s="276"/>
      <c r="FZ28" s="276"/>
      <c r="GA28" s="276"/>
      <c r="GB28" s="276"/>
      <c r="GC28" s="276"/>
      <c r="GD28" s="276"/>
      <c r="GE28" s="276"/>
      <c r="GF28" s="276"/>
      <c r="GG28" s="276"/>
      <c r="GH28" s="276"/>
      <c r="GI28" s="276"/>
      <c r="GJ28" s="276"/>
      <c r="GK28" s="276"/>
      <c r="GL28" s="276"/>
      <c r="GM28" s="276"/>
      <c r="GN28" s="276"/>
      <c r="GO28" s="276"/>
      <c r="GP28" s="276"/>
      <c r="GQ28" s="276"/>
      <c r="GR28" s="276"/>
      <c r="GS28" s="276"/>
      <c r="GT28" s="276"/>
      <c r="GU28" s="276"/>
      <c r="GV28" s="276"/>
      <c r="GW28" s="276"/>
      <c r="GX28" s="276"/>
      <c r="GY28" s="276"/>
      <c r="GZ28" s="276"/>
      <c r="HA28" s="276"/>
      <c r="HB28" s="276"/>
      <c r="HC28" s="276"/>
      <c r="HD28" s="276"/>
      <c r="HE28" s="276"/>
      <c r="HF28" s="276"/>
      <c r="HG28" s="276"/>
      <c r="HH28" s="276"/>
      <c r="HI28" s="276"/>
      <c r="HJ28" s="276"/>
      <c r="HK28" s="276"/>
      <c r="HL28" s="276"/>
      <c r="HM28" s="276"/>
      <c r="HN28" s="276"/>
      <c r="HO28" s="276"/>
      <c r="HP28" s="276"/>
      <c r="HQ28" s="276"/>
      <c r="HR28" s="276"/>
      <c r="HS28" s="276"/>
      <c r="HT28" s="276"/>
      <c r="HU28" s="276"/>
      <c r="HV28" s="276"/>
      <c r="HW28" s="276"/>
      <c r="HX28" s="276"/>
      <c r="HY28" s="276"/>
      <c r="HZ28" s="276"/>
      <c r="IA28" s="276"/>
      <c r="IB28" s="276"/>
      <c r="IC28" s="276"/>
      <c r="ID28" s="276"/>
      <c r="IE28" s="276"/>
      <c r="IF28" s="276"/>
      <c r="IG28" s="276"/>
      <c r="IH28" s="276"/>
      <c r="II28" s="276"/>
      <c r="IJ28" s="276"/>
      <c r="IK28" s="276"/>
      <c r="IL28" s="276"/>
      <c r="IM28" s="276"/>
      <c r="IN28" s="276"/>
      <c r="IO28" s="276"/>
      <c r="IP28" s="276"/>
      <c r="IQ28" s="276"/>
      <c r="IR28" s="276"/>
      <c r="IS28" s="276"/>
      <c r="IT28" s="276"/>
      <c r="IU28" s="276"/>
      <c r="IV28" s="276"/>
      <c r="IW28" s="276"/>
      <c r="IX28" s="276"/>
      <c r="IY28" s="276"/>
      <c r="IZ28" s="276"/>
      <c r="JA28" s="276"/>
      <c r="JB28" s="276"/>
      <c r="JC28" s="276"/>
      <c r="JD28" s="276"/>
      <c r="JE28" s="276"/>
      <c r="JF28" s="276"/>
      <c r="JG28" s="276"/>
      <c r="JH28" s="276"/>
      <c r="JI28" s="276"/>
      <c r="JJ28" s="276"/>
      <c r="JK28" s="276"/>
      <c r="JL28" s="276"/>
    </row>
    <row r="29" spans="1:272">
      <c r="A29" s="219">
        <v>26</v>
      </c>
      <c r="B29" s="219">
        <v>19</v>
      </c>
      <c r="C29" s="11">
        <v>40</v>
      </c>
      <c r="D29" s="11" t="s">
        <v>56</v>
      </c>
      <c r="E29" s="11">
        <v>72031.422063421167</v>
      </c>
      <c r="F29" s="11">
        <v>2239</v>
      </c>
      <c r="G29" s="32">
        <v>72867.052676659529</v>
      </c>
      <c r="H29" s="11">
        <v>2335</v>
      </c>
      <c r="I29" s="32">
        <v>75183.590544871797</v>
      </c>
      <c r="J29" s="11">
        <v>2496</v>
      </c>
      <c r="K29" s="32"/>
      <c r="L29" s="11"/>
      <c r="M29" s="32"/>
      <c r="N29" s="11"/>
      <c r="O29" s="32">
        <v>78646.3808411215</v>
      </c>
      <c r="P29" s="11">
        <v>2568</v>
      </c>
      <c r="Q29" s="32"/>
      <c r="R29" s="11"/>
      <c r="S29" s="32">
        <v>84645.761882572231</v>
      </c>
      <c r="T29" s="11">
        <v>2146</v>
      </c>
      <c r="U29" s="68">
        <v>100412.88951841359</v>
      </c>
      <c r="V29" s="11">
        <v>706</v>
      </c>
      <c r="W29" s="32">
        <v>97378.643122676585</v>
      </c>
      <c r="X29" s="11">
        <v>807</v>
      </c>
      <c r="Y29" s="32">
        <v>100743.19230769231</v>
      </c>
      <c r="Z29" s="11">
        <v>936</v>
      </c>
      <c r="AA29" s="68">
        <v>72310.914027149323</v>
      </c>
      <c r="AB29" s="11">
        <v>442</v>
      </c>
      <c r="AC29" s="32">
        <v>75111.234693877544</v>
      </c>
      <c r="AD29" s="11">
        <v>490</v>
      </c>
      <c r="AE29" s="32">
        <v>76383.479302832246</v>
      </c>
      <c r="AF29" s="11">
        <v>459</v>
      </c>
      <c r="AG29" s="68">
        <v>65798.386861313862</v>
      </c>
      <c r="AH29" s="28">
        <v>685</v>
      </c>
      <c r="AI29" s="32">
        <v>66730.741029641184</v>
      </c>
      <c r="AJ29" s="28">
        <v>641</v>
      </c>
      <c r="AK29" s="32">
        <v>68402.131386861307</v>
      </c>
      <c r="AL29" s="28">
        <v>685</v>
      </c>
      <c r="AM29" s="68">
        <v>64636.533783783787</v>
      </c>
      <c r="AN29" s="11">
        <v>296</v>
      </c>
      <c r="AO29" s="32">
        <v>62146.648148148146</v>
      </c>
      <c r="AP29" s="11">
        <v>270</v>
      </c>
      <c r="AQ29" s="32">
        <v>63230.494661921708</v>
      </c>
      <c r="AR29" s="11">
        <v>281</v>
      </c>
      <c r="AS29" s="353">
        <v>60854.847058823529</v>
      </c>
      <c r="AT29" s="42">
        <v>85</v>
      </c>
      <c r="AU29" s="32">
        <v>59752.879120879123</v>
      </c>
      <c r="AV29" s="42">
        <v>91</v>
      </c>
      <c r="AW29" s="32">
        <v>63419.790123456791</v>
      </c>
      <c r="AX29" s="42">
        <v>81</v>
      </c>
      <c r="AY29" s="353"/>
      <c r="AZ29" s="42"/>
      <c r="BA29" s="32">
        <v>0</v>
      </c>
      <c r="BB29" s="42">
        <v>0</v>
      </c>
      <c r="BC29" s="181">
        <v>0</v>
      </c>
      <c r="BD29" s="42">
        <v>0</v>
      </c>
      <c r="BE29" s="16"/>
      <c r="BF29" s="42"/>
      <c r="BG29" s="16"/>
      <c r="BH29" s="42"/>
      <c r="BI29" s="16"/>
      <c r="BJ29" s="42"/>
    </row>
    <row r="30" spans="1:272">
      <c r="A30" s="261">
        <v>27</v>
      </c>
      <c r="C30" s="11"/>
      <c r="D30" s="11"/>
      <c r="E30" s="11"/>
      <c r="F30" s="11"/>
      <c r="G30" s="32"/>
      <c r="H30" s="11"/>
      <c r="I30" s="32"/>
      <c r="J30" s="11"/>
      <c r="K30" s="32"/>
      <c r="L30" s="11"/>
      <c r="M30" s="32"/>
      <c r="N30" s="11"/>
      <c r="O30" s="32"/>
      <c r="P30" s="11"/>
      <c r="Q30" s="32"/>
      <c r="R30" s="11"/>
      <c r="S30" s="32"/>
      <c r="T30" s="11"/>
      <c r="U30" s="68"/>
      <c r="V30" s="11"/>
      <c r="W30" s="32"/>
      <c r="X30" s="11"/>
      <c r="Y30" s="32"/>
      <c r="Z30" s="11"/>
      <c r="AA30" s="68"/>
      <c r="AB30" s="11"/>
      <c r="AC30" s="32"/>
      <c r="AD30" s="11"/>
      <c r="AE30" s="32"/>
      <c r="AF30" s="11"/>
      <c r="AG30" s="68"/>
      <c r="AH30" s="28"/>
      <c r="AI30" s="32"/>
      <c r="AJ30" s="28"/>
      <c r="AK30" s="32"/>
      <c r="AL30" s="28"/>
      <c r="AM30" s="68"/>
      <c r="AN30" s="11"/>
      <c r="AO30" s="32"/>
      <c r="AP30" s="11"/>
      <c r="AQ30" s="32"/>
      <c r="AR30" s="11"/>
      <c r="AS30" s="68"/>
      <c r="AT30" s="28"/>
      <c r="AU30" s="32"/>
      <c r="AV30" s="28"/>
      <c r="AW30" s="32"/>
      <c r="AX30" s="28"/>
      <c r="AY30" s="68"/>
      <c r="AZ30" s="28"/>
      <c r="BA30" s="32"/>
      <c r="BB30" s="28"/>
      <c r="BC30" s="32"/>
      <c r="BD30" s="28"/>
      <c r="BE30" s="15"/>
      <c r="BF30" s="28"/>
      <c r="BG30" s="15"/>
      <c r="BH30" s="28"/>
      <c r="BI30" s="15"/>
      <c r="BJ30" s="28"/>
      <c r="BK30" s="261"/>
      <c r="BL30" s="261"/>
      <c r="BM30" s="261"/>
      <c r="BN30" s="261"/>
      <c r="BO30" s="261"/>
      <c r="BP30" s="261"/>
      <c r="BQ30" s="261"/>
      <c r="BR30" s="261"/>
      <c r="BS30" s="261"/>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c r="JE30" s="261"/>
      <c r="JF30" s="261"/>
      <c r="JG30" s="261"/>
      <c r="JH30" s="261"/>
      <c r="JI30" s="261"/>
      <c r="JJ30" s="261"/>
      <c r="JK30" s="261"/>
      <c r="JL30" s="261"/>
    </row>
    <row r="31" spans="1:272">
      <c r="A31" s="219">
        <v>28</v>
      </c>
      <c r="B31" s="219">
        <v>20</v>
      </c>
      <c r="C31" s="33">
        <v>52</v>
      </c>
      <c r="D31" s="33" t="s">
        <v>58</v>
      </c>
      <c r="E31" s="33">
        <v>97091.233588272778</v>
      </c>
      <c r="F31" s="33">
        <v>3138</v>
      </c>
      <c r="G31" s="26">
        <v>98344.562835020843</v>
      </c>
      <c r="H31" s="33">
        <v>3358</v>
      </c>
      <c r="I31" s="26">
        <v>102262.36535662299</v>
      </c>
      <c r="J31" s="33">
        <v>3435</v>
      </c>
      <c r="K31" s="26"/>
      <c r="L31" s="33"/>
      <c r="M31" s="26"/>
      <c r="N31" s="33"/>
      <c r="O31" s="26">
        <v>107426.70259779038</v>
      </c>
      <c r="P31" s="33">
        <v>3349</v>
      </c>
      <c r="Q31" s="26"/>
      <c r="R31" s="33"/>
      <c r="S31" s="26">
        <v>120029.40542549238</v>
      </c>
      <c r="T31" s="33">
        <v>2691</v>
      </c>
      <c r="U31" s="296">
        <v>136947.49729729729</v>
      </c>
      <c r="V31" s="33">
        <v>555</v>
      </c>
      <c r="W31" s="26">
        <v>129470.59580419581</v>
      </c>
      <c r="X31" s="33">
        <v>715</v>
      </c>
      <c r="Y31" s="26">
        <v>136612.14514145142</v>
      </c>
      <c r="Z31" s="33">
        <v>813</v>
      </c>
      <c r="AA31" s="67">
        <v>101388.70702541106</v>
      </c>
      <c r="AB31" s="33">
        <v>669</v>
      </c>
      <c r="AC31" s="26">
        <v>101917.92846497764</v>
      </c>
      <c r="AD31" s="33">
        <v>671</v>
      </c>
      <c r="AE31" s="26">
        <v>103891.58662613982</v>
      </c>
      <c r="AF31" s="33">
        <v>658</v>
      </c>
      <c r="AG31" s="67">
        <v>93310.741962077489</v>
      </c>
      <c r="AH31" s="33">
        <v>1213</v>
      </c>
      <c r="AI31" s="26">
        <v>97525.703287197233</v>
      </c>
      <c r="AJ31" s="33">
        <v>1156</v>
      </c>
      <c r="AK31" s="26">
        <v>98355.295081967211</v>
      </c>
      <c r="AL31" s="33">
        <v>1220</v>
      </c>
      <c r="AM31" s="67">
        <v>88985.741596638662</v>
      </c>
      <c r="AN31" s="33">
        <v>476</v>
      </c>
      <c r="AO31" s="26">
        <v>88124.675276752765</v>
      </c>
      <c r="AP31" s="33">
        <v>542</v>
      </c>
      <c r="AQ31" s="26">
        <v>90999.953346855982</v>
      </c>
      <c r="AR31" s="33">
        <v>493</v>
      </c>
      <c r="AS31" s="354">
        <v>84544.417808219179</v>
      </c>
      <c r="AT31" s="65">
        <v>146</v>
      </c>
      <c r="AU31" s="26">
        <v>81014.876146788985</v>
      </c>
      <c r="AV31" s="65">
        <v>218</v>
      </c>
      <c r="AW31" s="26">
        <v>83145.437185929652</v>
      </c>
      <c r="AX31" s="65">
        <v>199</v>
      </c>
      <c r="AY31" s="354"/>
      <c r="AZ31" s="65"/>
      <c r="BA31" s="26">
        <v>70322</v>
      </c>
      <c r="BB31" s="65">
        <v>13</v>
      </c>
      <c r="BC31" s="25">
        <v>75604.227272727279</v>
      </c>
      <c r="BD31" s="65">
        <v>22</v>
      </c>
      <c r="BE31" s="62"/>
      <c r="BF31" s="65"/>
      <c r="BG31" s="62"/>
      <c r="BH31" s="65"/>
      <c r="BI31" s="62"/>
      <c r="BJ31" s="222"/>
    </row>
    <row r="32" spans="1:272">
      <c r="A32" s="261">
        <v>29</v>
      </c>
      <c r="C32" s="11"/>
      <c r="D32" s="28"/>
      <c r="E32" s="28"/>
      <c r="F32" s="28"/>
      <c r="G32" s="32"/>
      <c r="H32" s="28"/>
      <c r="I32" s="32"/>
      <c r="J32" s="28"/>
      <c r="K32" s="32"/>
      <c r="L32" s="28"/>
      <c r="M32" s="32"/>
      <c r="N32" s="28"/>
      <c r="O32" s="32"/>
      <c r="P32" s="28"/>
      <c r="Q32" s="32"/>
      <c r="R32" s="28"/>
      <c r="S32" s="32"/>
      <c r="T32" s="28"/>
      <c r="U32" s="68"/>
      <c r="V32" s="28"/>
      <c r="W32" s="32"/>
      <c r="X32" s="28"/>
      <c r="Y32" s="32"/>
      <c r="Z32" s="28"/>
      <c r="AA32" s="68"/>
      <c r="AB32" s="28"/>
      <c r="AC32" s="32"/>
      <c r="AD32" s="28"/>
      <c r="AE32" s="32"/>
      <c r="AF32" s="28"/>
      <c r="AG32" s="68"/>
      <c r="AH32" s="28"/>
      <c r="AI32" s="32"/>
      <c r="AJ32" s="28"/>
      <c r="AK32" s="32"/>
      <c r="AL32" s="28"/>
      <c r="AM32" s="68"/>
      <c r="AN32" s="28"/>
      <c r="AO32" s="32"/>
      <c r="AP32" s="28"/>
      <c r="AQ32" s="32"/>
      <c r="AR32" s="28"/>
      <c r="AS32" s="68"/>
      <c r="AT32" s="28"/>
      <c r="AU32" s="32"/>
      <c r="AV32" s="28"/>
      <c r="AW32" s="32"/>
      <c r="AX32" s="28"/>
      <c r="AY32" s="68"/>
      <c r="AZ32" s="28"/>
      <c r="BA32" s="32"/>
      <c r="BB32" s="28"/>
      <c r="BC32" s="32"/>
      <c r="BD32" s="28"/>
      <c r="BE32" s="15"/>
      <c r="BF32" s="28"/>
      <c r="BG32" s="15"/>
      <c r="BH32" s="28"/>
      <c r="BI32" s="15"/>
      <c r="BJ32" s="28"/>
    </row>
    <row r="33" spans="1:272">
      <c r="A33" s="219">
        <v>30</v>
      </c>
      <c r="B33" s="219">
        <v>21</v>
      </c>
      <c r="C33" s="33">
        <v>13</v>
      </c>
      <c r="D33" s="33" t="s">
        <v>60</v>
      </c>
      <c r="E33" s="33">
        <v>62872.600739371534</v>
      </c>
      <c r="F33" s="33">
        <v>3246</v>
      </c>
      <c r="G33" s="26">
        <v>63544.835874439465</v>
      </c>
      <c r="H33" s="33">
        <v>3345</v>
      </c>
      <c r="I33" s="26">
        <v>65517.621991084692</v>
      </c>
      <c r="J33" s="33">
        <v>3365</v>
      </c>
      <c r="K33" s="26"/>
      <c r="L33" s="33"/>
      <c r="M33" s="26"/>
      <c r="N33" s="33"/>
      <c r="O33" s="26">
        <v>68451.436324937924</v>
      </c>
      <c r="P33" s="33">
        <v>2819</v>
      </c>
      <c r="Q33" s="26"/>
      <c r="R33" s="33"/>
      <c r="S33" s="26">
        <v>75627.643315018315</v>
      </c>
      <c r="T33" s="33">
        <v>2184</v>
      </c>
      <c r="U33" s="67">
        <v>81462.589981447119</v>
      </c>
      <c r="V33" s="33">
        <v>539</v>
      </c>
      <c r="W33" s="26">
        <v>79645.386329866276</v>
      </c>
      <c r="X33" s="33">
        <v>673</v>
      </c>
      <c r="Y33" s="26">
        <v>85267.145604395599</v>
      </c>
      <c r="Z33" s="33">
        <v>728</v>
      </c>
      <c r="AA33" s="67">
        <v>60965.183431952661</v>
      </c>
      <c r="AB33" s="33">
        <v>676</v>
      </c>
      <c r="AC33" s="26">
        <v>63198.777327935226</v>
      </c>
      <c r="AD33" s="33">
        <v>741</v>
      </c>
      <c r="AE33" s="26">
        <v>64347.972857142857</v>
      </c>
      <c r="AF33" s="33">
        <v>700</v>
      </c>
      <c r="AG33" s="67">
        <v>61080.928118393233</v>
      </c>
      <c r="AH33" s="33">
        <v>1419</v>
      </c>
      <c r="AI33" s="26">
        <v>61637.379826635144</v>
      </c>
      <c r="AJ33" s="33">
        <v>1269</v>
      </c>
      <c r="AK33" s="26">
        <v>62998.474085365851</v>
      </c>
      <c r="AL33" s="33">
        <v>1312</v>
      </c>
      <c r="AM33" s="67">
        <v>60028.249299719886</v>
      </c>
      <c r="AN33" s="33">
        <v>357</v>
      </c>
      <c r="AO33" s="26">
        <v>59321.91494845361</v>
      </c>
      <c r="AP33" s="33">
        <v>388</v>
      </c>
      <c r="AQ33" s="26">
        <v>59722.817663817666</v>
      </c>
      <c r="AR33" s="33">
        <v>351</v>
      </c>
      <c r="AS33" s="354">
        <v>59078.27368421053</v>
      </c>
      <c r="AT33" s="65">
        <v>190</v>
      </c>
      <c r="AU33" s="26">
        <v>56848.979591836738</v>
      </c>
      <c r="AV33" s="65">
        <v>196</v>
      </c>
      <c r="AW33" s="26">
        <v>58199.677595628418</v>
      </c>
      <c r="AX33" s="65">
        <v>183</v>
      </c>
      <c r="AY33" s="354"/>
      <c r="AZ33" s="65"/>
      <c r="BA33" s="26">
        <v>60763.933333333334</v>
      </c>
      <c r="BB33" s="65">
        <v>30</v>
      </c>
      <c r="BC33" s="25">
        <v>71469.65217391304</v>
      </c>
      <c r="BD33" s="65">
        <v>23</v>
      </c>
      <c r="BE33" s="62"/>
      <c r="BF33" s="65"/>
      <c r="BG33" s="62"/>
      <c r="BH33" s="65"/>
      <c r="BI33" s="62"/>
      <c r="BJ33" s="65"/>
    </row>
    <row r="34" spans="1:272">
      <c r="A34" s="261">
        <v>31</v>
      </c>
      <c r="C34" s="11"/>
      <c r="D34" s="28"/>
      <c r="E34" s="28"/>
      <c r="F34" s="28"/>
      <c r="G34" s="32"/>
      <c r="H34" s="28"/>
      <c r="I34" s="32"/>
      <c r="J34" s="28"/>
      <c r="K34" s="32"/>
      <c r="L34" s="28"/>
      <c r="M34" s="32"/>
      <c r="N34" s="28"/>
      <c r="O34" s="32"/>
      <c r="P34" s="28"/>
      <c r="Q34" s="32"/>
      <c r="R34" s="28"/>
      <c r="S34" s="32"/>
      <c r="T34" s="28"/>
      <c r="U34" s="68"/>
      <c r="V34" s="28"/>
      <c r="W34" s="32"/>
      <c r="X34" s="28"/>
      <c r="Y34" s="32"/>
      <c r="Z34" s="28"/>
      <c r="AA34" s="68"/>
      <c r="AB34" s="28"/>
      <c r="AC34" s="32"/>
      <c r="AD34" s="28"/>
      <c r="AE34" s="32"/>
      <c r="AF34" s="28"/>
      <c r="AG34" s="68"/>
      <c r="AH34" s="28"/>
      <c r="AI34" s="32"/>
      <c r="AJ34" s="28"/>
      <c r="AK34" s="32"/>
      <c r="AL34" s="28"/>
      <c r="AM34" s="68"/>
      <c r="AN34" s="28"/>
      <c r="AO34" s="32"/>
      <c r="AP34" s="28"/>
      <c r="AQ34" s="32"/>
      <c r="AR34" s="28"/>
      <c r="AS34" s="68"/>
      <c r="AT34" s="28"/>
      <c r="AU34" s="32"/>
      <c r="AV34" s="28"/>
      <c r="AW34" s="32"/>
      <c r="AX34" s="28"/>
      <c r="AY34" s="68"/>
      <c r="AZ34" s="28"/>
      <c r="BA34" s="32"/>
      <c r="BB34" s="28"/>
      <c r="BC34" s="32"/>
      <c r="BD34" s="28"/>
      <c r="BE34" s="15"/>
      <c r="BF34" s="28"/>
      <c r="BG34" s="15"/>
      <c r="BH34" s="28"/>
      <c r="BI34" s="15"/>
      <c r="BJ34" s="28"/>
    </row>
    <row r="35" spans="1:272">
      <c r="A35" s="219">
        <v>32</v>
      </c>
      <c r="B35" s="219">
        <v>22</v>
      </c>
      <c r="C35" s="340">
        <v>51.1601</v>
      </c>
      <c r="D35" s="33" t="s">
        <v>62</v>
      </c>
      <c r="E35" s="33">
        <v>64258.768518518518</v>
      </c>
      <c r="F35" s="33">
        <v>1188</v>
      </c>
      <c r="G35" s="26">
        <v>63959.583629893241</v>
      </c>
      <c r="H35" s="33">
        <v>1124</v>
      </c>
      <c r="I35" s="26">
        <v>64991.327557755772</v>
      </c>
      <c r="J35" s="33">
        <v>1212</v>
      </c>
      <c r="K35" s="26"/>
      <c r="L35" s="33"/>
      <c r="M35" s="26"/>
      <c r="N35" s="33"/>
      <c r="O35" s="26">
        <v>72179.95800144822</v>
      </c>
      <c r="P35" s="33">
        <v>1381</v>
      </c>
      <c r="Q35" s="26"/>
      <c r="R35" s="33"/>
      <c r="S35" s="26">
        <v>82863.327978580986</v>
      </c>
      <c r="T35" s="33">
        <v>747</v>
      </c>
      <c r="U35" s="67">
        <v>77437.470802919706</v>
      </c>
      <c r="V35" s="33">
        <v>274</v>
      </c>
      <c r="W35" s="26">
        <v>78217.204819277104</v>
      </c>
      <c r="X35" s="33">
        <v>166</v>
      </c>
      <c r="Y35" s="26">
        <v>84016.420765027317</v>
      </c>
      <c r="Z35" s="33">
        <v>183</v>
      </c>
      <c r="AA35" s="67">
        <v>63689.606060606064</v>
      </c>
      <c r="AB35" s="33">
        <v>264</v>
      </c>
      <c r="AC35" s="26">
        <v>65300.921348314609</v>
      </c>
      <c r="AD35" s="33">
        <v>267</v>
      </c>
      <c r="AE35" s="26">
        <v>64614.317406143346</v>
      </c>
      <c r="AF35" s="33">
        <v>293</v>
      </c>
      <c r="AG35" s="67">
        <v>63065.809876543208</v>
      </c>
      <c r="AH35" s="33">
        <v>405</v>
      </c>
      <c r="AI35" s="26">
        <v>62028.281842818426</v>
      </c>
      <c r="AJ35" s="33">
        <v>369</v>
      </c>
      <c r="AK35" s="26">
        <v>62679.068877551021</v>
      </c>
      <c r="AL35" s="33">
        <v>392</v>
      </c>
      <c r="AM35" s="67">
        <v>57227.577639751551</v>
      </c>
      <c r="AN35" s="33">
        <v>161</v>
      </c>
      <c r="AO35" s="26">
        <v>65100.171875</v>
      </c>
      <c r="AP35" s="33">
        <v>128</v>
      </c>
      <c r="AQ35" s="26">
        <v>64633.26315789474</v>
      </c>
      <c r="AR35" s="33">
        <v>133</v>
      </c>
      <c r="AS35" s="354">
        <v>0</v>
      </c>
      <c r="AT35" s="65">
        <v>0</v>
      </c>
      <c r="AU35" s="26">
        <v>0</v>
      </c>
      <c r="AV35" s="65">
        <v>0</v>
      </c>
      <c r="AW35" s="26">
        <v>59760</v>
      </c>
      <c r="AX35" s="65">
        <v>29</v>
      </c>
      <c r="AY35" s="354"/>
      <c r="AZ35" s="65"/>
      <c r="BA35" s="26">
        <v>0</v>
      </c>
      <c r="BB35" s="65">
        <v>0</v>
      </c>
      <c r="BC35" s="25">
        <v>0</v>
      </c>
      <c r="BD35" s="65">
        <v>0</v>
      </c>
      <c r="BE35" s="62"/>
      <c r="BF35" s="65"/>
      <c r="BG35" s="62"/>
      <c r="BH35" s="65"/>
      <c r="BI35" s="62"/>
      <c r="BJ35" s="65"/>
    </row>
    <row r="36" spans="1:272" s="47" customFormat="1">
      <c r="A36" s="261">
        <v>33</v>
      </c>
      <c r="C36" s="28"/>
      <c r="D36" s="28"/>
      <c r="E36" s="28"/>
      <c r="F36" s="28"/>
      <c r="G36" s="32"/>
      <c r="H36" s="28"/>
      <c r="I36" s="32"/>
      <c r="J36" s="28"/>
      <c r="K36" s="32"/>
      <c r="L36" s="28"/>
      <c r="M36" s="32"/>
      <c r="N36" s="28"/>
      <c r="O36" s="32"/>
      <c r="P36" s="28"/>
      <c r="Q36" s="32"/>
      <c r="R36" s="28"/>
      <c r="S36" s="32"/>
      <c r="T36" s="28"/>
      <c r="U36" s="68"/>
      <c r="V36" s="28"/>
      <c r="W36" s="32"/>
      <c r="X36" s="28"/>
      <c r="Y36" s="32"/>
      <c r="Z36" s="28"/>
      <c r="AA36" s="68"/>
      <c r="AB36" s="28"/>
      <c r="AC36" s="32"/>
      <c r="AD36" s="28"/>
      <c r="AE36" s="32"/>
      <c r="AF36" s="28"/>
      <c r="AG36" s="68"/>
      <c r="AH36" s="28"/>
      <c r="AI36" s="32"/>
      <c r="AJ36" s="28"/>
      <c r="AK36" s="32"/>
      <c r="AL36" s="28"/>
      <c r="AM36" s="68"/>
      <c r="AN36" s="28"/>
      <c r="AO36" s="32"/>
      <c r="AP36" s="28"/>
      <c r="AQ36" s="32"/>
      <c r="AR36" s="28"/>
      <c r="AS36" s="353"/>
      <c r="AT36" s="42"/>
      <c r="AU36" s="32"/>
      <c r="AV36" s="42"/>
      <c r="AW36" s="32"/>
      <c r="AX36" s="42"/>
      <c r="AY36" s="353"/>
      <c r="AZ36" s="42"/>
      <c r="BA36" s="32"/>
      <c r="BB36" s="42"/>
      <c r="BC36" s="181"/>
      <c r="BD36" s="42"/>
      <c r="BE36" s="16"/>
      <c r="BF36" s="42"/>
      <c r="BG36" s="16"/>
      <c r="BH36" s="42"/>
      <c r="BI36" s="16"/>
      <c r="BJ36" s="42"/>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c r="EO36" s="219"/>
      <c r="EP36" s="219"/>
      <c r="EQ36" s="219"/>
      <c r="ER36" s="219"/>
      <c r="ES36" s="219"/>
      <c r="ET36" s="219"/>
      <c r="EU36" s="219"/>
      <c r="EV36" s="219"/>
      <c r="EW36" s="219"/>
      <c r="EX36" s="219"/>
      <c r="EY36" s="219"/>
      <c r="EZ36" s="219"/>
      <c r="FA36" s="219"/>
      <c r="FB36" s="219"/>
      <c r="FC36" s="219"/>
      <c r="FD36" s="219"/>
      <c r="FE36" s="219"/>
      <c r="FF36" s="219"/>
      <c r="FG36" s="219"/>
      <c r="FH36" s="219"/>
      <c r="FI36" s="219"/>
      <c r="FJ36" s="219"/>
      <c r="FK36" s="219"/>
      <c r="FL36" s="219"/>
      <c r="FM36" s="219"/>
      <c r="FN36" s="219"/>
      <c r="FO36" s="219"/>
      <c r="FP36" s="219"/>
      <c r="FQ36" s="219"/>
      <c r="FR36" s="219"/>
      <c r="FS36" s="219"/>
      <c r="FT36" s="219"/>
      <c r="FU36" s="219"/>
      <c r="FV36" s="219"/>
      <c r="FW36" s="219"/>
      <c r="FX36" s="219"/>
      <c r="FY36" s="219"/>
      <c r="FZ36" s="219"/>
      <c r="GA36" s="219"/>
      <c r="GB36" s="219"/>
      <c r="GC36" s="219"/>
      <c r="GD36" s="219"/>
      <c r="GE36" s="219"/>
      <c r="GF36" s="219"/>
      <c r="GG36" s="219"/>
      <c r="GH36" s="219"/>
      <c r="GI36" s="219"/>
      <c r="GJ36" s="219"/>
      <c r="GK36" s="219"/>
      <c r="GL36" s="219"/>
      <c r="GM36" s="219"/>
      <c r="GN36" s="219"/>
      <c r="GO36" s="219"/>
      <c r="GP36" s="219"/>
      <c r="GQ36" s="219"/>
      <c r="GR36" s="219"/>
      <c r="GS36" s="219"/>
      <c r="GT36" s="219"/>
      <c r="GU36" s="219"/>
      <c r="GV36" s="219"/>
      <c r="GW36" s="219"/>
      <c r="GX36" s="219"/>
      <c r="GY36" s="219"/>
      <c r="GZ36" s="219"/>
      <c r="HA36" s="219"/>
      <c r="HB36" s="219"/>
      <c r="HC36" s="219"/>
      <c r="HD36" s="219"/>
      <c r="HE36" s="219"/>
      <c r="HF36" s="219"/>
      <c r="HG36" s="219"/>
      <c r="HH36" s="219"/>
      <c r="HI36" s="219"/>
      <c r="HJ36" s="219"/>
      <c r="HK36" s="219"/>
      <c r="HL36" s="219"/>
      <c r="HM36" s="219"/>
      <c r="HN36" s="219"/>
      <c r="HO36" s="219"/>
      <c r="HP36" s="219"/>
      <c r="HQ36" s="219"/>
      <c r="HR36" s="219"/>
      <c r="HS36" s="219"/>
      <c r="HT36" s="219"/>
      <c r="HU36" s="219"/>
      <c r="HV36" s="219"/>
      <c r="HW36" s="219"/>
      <c r="HX36" s="219"/>
      <c r="HY36" s="219"/>
      <c r="HZ36" s="219"/>
      <c r="IA36" s="219"/>
      <c r="IB36" s="219"/>
      <c r="IC36" s="219"/>
      <c r="ID36" s="219"/>
      <c r="IE36" s="219"/>
      <c r="IF36" s="219"/>
      <c r="IG36" s="219"/>
      <c r="IH36" s="219"/>
      <c r="II36" s="219"/>
      <c r="IJ36" s="219"/>
      <c r="IK36" s="219"/>
      <c r="IL36" s="219"/>
      <c r="IM36" s="219"/>
      <c r="IN36" s="219"/>
      <c r="IO36" s="219"/>
      <c r="IP36" s="219"/>
      <c r="IQ36" s="219"/>
      <c r="IR36" s="219"/>
      <c r="IS36" s="219"/>
      <c r="IT36" s="219"/>
      <c r="IU36" s="219"/>
      <c r="IV36" s="219"/>
      <c r="IW36" s="219"/>
      <c r="IX36" s="219"/>
      <c r="IY36" s="219"/>
      <c r="IZ36" s="219"/>
      <c r="JA36" s="219"/>
      <c r="JB36" s="219"/>
      <c r="JC36" s="219"/>
      <c r="JD36" s="219"/>
      <c r="JE36" s="219"/>
      <c r="JF36" s="219"/>
      <c r="JG36" s="219"/>
      <c r="JH36" s="219"/>
      <c r="JI36" s="219"/>
      <c r="JJ36" s="219"/>
      <c r="JK36" s="219"/>
      <c r="JL36" s="219"/>
    </row>
    <row r="37" spans="1:272" s="261" customFormat="1">
      <c r="A37" s="219">
        <v>34</v>
      </c>
      <c r="C37" s="103"/>
      <c r="D37" s="103" t="s">
        <v>63</v>
      </c>
      <c r="E37" s="103"/>
      <c r="F37" s="103"/>
      <c r="G37" s="113"/>
      <c r="H37" s="103"/>
      <c r="I37" s="113"/>
      <c r="J37" s="103"/>
      <c r="K37" s="113"/>
      <c r="L37" s="103"/>
      <c r="M37" s="113"/>
      <c r="N37" s="103"/>
      <c r="O37" s="113"/>
      <c r="P37" s="103"/>
      <c r="Q37" s="113"/>
      <c r="R37" s="103"/>
      <c r="S37" s="113"/>
      <c r="T37" s="103"/>
      <c r="U37" s="114"/>
      <c r="V37" s="103"/>
      <c r="W37" s="113"/>
      <c r="X37" s="103"/>
      <c r="Y37" s="113"/>
      <c r="Z37" s="103"/>
      <c r="AA37" s="114"/>
      <c r="AB37" s="103"/>
      <c r="AC37" s="113"/>
      <c r="AD37" s="103"/>
      <c r="AE37" s="113"/>
      <c r="AF37" s="103"/>
      <c r="AG37" s="114"/>
      <c r="AH37" s="103"/>
      <c r="AI37" s="113"/>
      <c r="AJ37" s="103"/>
      <c r="AK37" s="113"/>
      <c r="AL37" s="103"/>
      <c r="AM37" s="114"/>
      <c r="AN37" s="103"/>
      <c r="AO37" s="113"/>
      <c r="AP37" s="103"/>
      <c r="AQ37" s="113"/>
      <c r="AR37" s="103"/>
      <c r="AS37" s="114"/>
      <c r="AT37" s="103"/>
      <c r="AU37" s="113"/>
      <c r="AV37" s="103"/>
      <c r="AW37" s="113"/>
      <c r="AX37" s="103"/>
      <c r="AY37" s="114"/>
      <c r="AZ37" s="103"/>
      <c r="BA37" s="113"/>
      <c r="BB37" s="103"/>
      <c r="BC37" s="113"/>
      <c r="BD37" s="103"/>
      <c r="BE37" s="111"/>
      <c r="BF37" s="103"/>
      <c r="BG37" s="111"/>
      <c r="BH37" s="103"/>
      <c r="BI37" s="111"/>
      <c r="BJ37" s="103"/>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c r="IU37" s="219"/>
      <c r="IV37" s="219"/>
      <c r="IW37" s="219"/>
      <c r="IX37" s="219"/>
      <c r="IY37" s="219"/>
      <c r="IZ37" s="219"/>
      <c r="JA37" s="219"/>
      <c r="JB37" s="219"/>
      <c r="JC37" s="219"/>
      <c r="JD37" s="219"/>
      <c r="JE37" s="219"/>
      <c r="JF37" s="219"/>
      <c r="JG37" s="219"/>
      <c r="JH37" s="219"/>
      <c r="JI37" s="219"/>
      <c r="JJ37" s="219"/>
      <c r="JK37" s="219"/>
      <c r="JL37" s="219"/>
    </row>
    <row r="38" spans="1:272">
      <c r="A38" s="261">
        <v>35</v>
      </c>
      <c r="B38" s="219">
        <v>23</v>
      </c>
      <c r="C38" s="11">
        <v>9</v>
      </c>
      <c r="D38" s="28" t="s">
        <v>65</v>
      </c>
      <c r="E38" s="28">
        <v>62904.299521531102</v>
      </c>
      <c r="F38" s="28">
        <v>1045</v>
      </c>
      <c r="G38" s="32">
        <v>62434.455919395463</v>
      </c>
      <c r="H38" s="28">
        <v>1191</v>
      </c>
      <c r="I38" s="32">
        <v>63210.913180741911</v>
      </c>
      <c r="J38" s="28">
        <v>1267</v>
      </c>
      <c r="K38" s="32"/>
      <c r="L38" s="28"/>
      <c r="M38" s="32"/>
      <c r="N38" s="28"/>
      <c r="O38" s="32">
        <v>65589.342787682341</v>
      </c>
      <c r="P38" s="28">
        <v>1234</v>
      </c>
      <c r="Q38" s="32"/>
      <c r="R38" s="28"/>
      <c r="S38" s="32">
        <v>75392.245161290324</v>
      </c>
      <c r="T38" s="28">
        <v>930</v>
      </c>
      <c r="U38" s="68">
        <v>82367.068702290082</v>
      </c>
      <c r="V38" s="28">
        <v>262</v>
      </c>
      <c r="W38" s="32">
        <v>80838.813114754099</v>
      </c>
      <c r="X38" s="28">
        <v>305</v>
      </c>
      <c r="Y38" s="32">
        <v>83024.129370629365</v>
      </c>
      <c r="Z38" s="28">
        <v>286</v>
      </c>
      <c r="AA38" s="68">
        <v>61293.205607476637</v>
      </c>
      <c r="AB38" s="28">
        <v>214</v>
      </c>
      <c r="AC38" s="32">
        <v>60335.65581395349</v>
      </c>
      <c r="AD38" s="28">
        <v>215</v>
      </c>
      <c r="AE38" s="32">
        <v>58436.274074074077</v>
      </c>
      <c r="AF38" s="28">
        <v>270</v>
      </c>
      <c r="AG38" s="68">
        <v>59836.895652173916</v>
      </c>
      <c r="AH38" s="28">
        <v>345</v>
      </c>
      <c r="AI38" s="32">
        <v>60609.338461538464</v>
      </c>
      <c r="AJ38" s="28">
        <v>390</v>
      </c>
      <c r="AK38" s="32">
        <v>62571.408551068882</v>
      </c>
      <c r="AL38" s="28">
        <v>421</v>
      </c>
      <c r="AM38" s="68">
        <v>56893.444444444445</v>
      </c>
      <c r="AN38" s="28">
        <v>144</v>
      </c>
      <c r="AO38" s="32">
        <v>57599.884615384617</v>
      </c>
      <c r="AP38" s="28">
        <v>182</v>
      </c>
      <c r="AQ38" s="32">
        <v>58329.844919786097</v>
      </c>
      <c r="AR38" s="28">
        <v>187</v>
      </c>
      <c r="AS38" s="353">
        <v>62189.816326530614</v>
      </c>
      <c r="AT38" s="42">
        <v>49</v>
      </c>
      <c r="AU38" s="32">
        <v>53340.973333333335</v>
      </c>
      <c r="AV38" s="42">
        <v>75</v>
      </c>
      <c r="AW38" s="32">
        <v>55081.620253164554</v>
      </c>
      <c r="AX38" s="42">
        <v>79</v>
      </c>
      <c r="AY38" s="353"/>
      <c r="AZ38" s="42"/>
      <c r="BA38" s="32">
        <v>0</v>
      </c>
      <c r="BB38" s="42">
        <v>0</v>
      </c>
      <c r="BC38" s="181">
        <v>0</v>
      </c>
      <c r="BD38" s="42">
        <v>0</v>
      </c>
      <c r="BE38" s="16"/>
      <c r="BF38" s="42"/>
      <c r="BG38" s="16"/>
      <c r="BH38" s="42"/>
      <c r="BI38" s="16"/>
      <c r="BJ38" s="42"/>
    </row>
    <row r="39" spans="1:272">
      <c r="A39" s="219">
        <v>36</v>
      </c>
      <c r="B39" s="219">
        <v>24</v>
      </c>
      <c r="C39" s="341">
        <v>22.010100000000001</v>
      </c>
      <c r="D39" s="11" t="s">
        <v>67</v>
      </c>
      <c r="E39" s="11">
        <v>128286.05714285714</v>
      </c>
      <c r="F39" s="11">
        <v>350</v>
      </c>
      <c r="G39" s="32">
        <v>123792.38781163435</v>
      </c>
      <c r="H39" s="11">
        <v>361</v>
      </c>
      <c r="I39" s="32">
        <v>133196.84459459459</v>
      </c>
      <c r="J39" s="11">
        <v>444</v>
      </c>
      <c r="K39" s="32"/>
      <c r="L39" s="11"/>
      <c r="M39" s="32"/>
      <c r="N39" s="11"/>
      <c r="O39" s="32">
        <v>128695.72236503856</v>
      </c>
      <c r="P39" s="11">
        <v>389</v>
      </c>
      <c r="Q39" s="32"/>
      <c r="R39" s="11"/>
      <c r="S39" s="32">
        <v>148718.71812080537</v>
      </c>
      <c r="T39" s="11">
        <v>298</v>
      </c>
      <c r="U39" s="68">
        <v>162412.43715846995</v>
      </c>
      <c r="V39" s="11">
        <v>183</v>
      </c>
      <c r="W39" s="32">
        <v>161611.59574468085</v>
      </c>
      <c r="X39" s="11">
        <v>188</v>
      </c>
      <c r="Y39" s="32">
        <v>156789.87323943662</v>
      </c>
      <c r="Z39" s="11">
        <v>284</v>
      </c>
      <c r="AA39" s="68">
        <v>105079.83486238532</v>
      </c>
      <c r="AB39" s="11">
        <v>109</v>
      </c>
      <c r="AC39" s="32">
        <v>104665.6507936508</v>
      </c>
      <c r="AD39" s="11">
        <v>126</v>
      </c>
      <c r="AE39" s="32">
        <v>108356.34426229508</v>
      </c>
      <c r="AF39" s="11">
        <v>122</v>
      </c>
      <c r="AG39" s="68"/>
      <c r="AH39" s="28"/>
      <c r="AI39" s="32">
        <v>0</v>
      </c>
      <c r="AJ39" s="28">
        <v>0</v>
      </c>
      <c r="AK39" s="32">
        <v>0</v>
      </c>
      <c r="AL39" s="28">
        <v>0</v>
      </c>
      <c r="AM39" s="68"/>
      <c r="AN39" s="11"/>
      <c r="AO39" s="32">
        <v>0</v>
      </c>
      <c r="AP39" s="11">
        <v>0</v>
      </c>
      <c r="AQ39" s="32">
        <v>0</v>
      </c>
      <c r="AR39" s="11">
        <v>0</v>
      </c>
      <c r="AS39" s="353"/>
      <c r="AT39" s="42"/>
      <c r="AU39" s="32">
        <v>0</v>
      </c>
      <c r="AV39" s="42">
        <v>0</v>
      </c>
      <c r="AW39" s="32">
        <v>0</v>
      </c>
      <c r="AX39" s="42">
        <v>0</v>
      </c>
      <c r="AY39" s="353"/>
      <c r="AZ39" s="42"/>
      <c r="BA39" s="32">
        <v>0</v>
      </c>
      <c r="BB39" s="42">
        <v>0</v>
      </c>
      <c r="BC39" s="181">
        <v>0</v>
      </c>
      <c r="BD39" s="42">
        <v>0</v>
      </c>
      <c r="BE39" s="16"/>
      <c r="BF39" s="42"/>
      <c r="BG39" s="16"/>
      <c r="BH39" s="42"/>
      <c r="BI39" s="16"/>
      <c r="BJ39" s="42"/>
    </row>
    <row r="40" spans="1:272">
      <c r="A40" s="261">
        <v>37</v>
      </c>
      <c r="B40" s="219">
        <v>25</v>
      </c>
      <c r="C40" s="11">
        <v>25</v>
      </c>
      <c r="D40" s="11" t="s">
        <v>78</v>
      </c>
      <c r="E40" s="11">
        <v>62080.83969465649</v>
      </c>
      <c r="F40" s="11">
        <v>131</v>
      </c>
      <c r="G40" s="32">
        <v>60509.78231292517</v>
      </c>
      <c r="H40" s="11">
        <v>147</v>
      </c>
      <c r="I40" s="32">
        <v>61810.072727272731</v>
      </c>
      <c r="J40" s="11">
        <v>165</v>
      </c>
      <c r="K40" s="32"/>
      <c r="L40" s="11"/>
      <c r="M40" s="32"/>
      <c r="N40" s="11"/>
      <c r="O40" s="32">
        <v>69430.280821917811</v>
      </c>
      <c r="P40" s="11">
        <v>146</v>
      </c>
      <c r="Q40" s="32"/>
      <c r="R40" s="11"/>
      <c r="S40" s="32">
        <v>71922.226666666669</v>
      </c>
      <c r="T40" s="11">
        <v>150</v>
      </c>
      <c r="U40" s="68"/>
      <c r="V40" s="11"/>
      <c r="W40" s="32">
        <v>0</v>
      </c>
      <c r="X40" s="11">
        <v>0</v>
      </c>
      <c r="Y40" s="32">
        <v>0</v>
      </c>
      <c r="Z40" s="11">
        <v>0</v>
      </c>
      <c r="AA40" s="68"/>
      <c r="AB40" s="11"/>
      <c r="AC40" s="32">
        <v>0</v>
      </c>
      <c r="AD40" s="11">
        <v>0</v>
      </c>
      <c r="AE40" s="32">
        <v>0</v>
      </c>
      <c r="AF40" s="11">
        <v>0</v>
      </c>
      <c r="AG40" s="68"/>
      <c r="AH40" s="28"/>
      <c r="AI40" s="32">
        <v>0</v>
      </c>
      <c r="AJ40" s="28">
        <v>0</v>
      </c>
      <c r="AK40" s="32">
        <v>0</v>
      </c>
      <c r="AL40" s="28">
        <v>0</v>
      </c>
      <c r="AM40" s="68"/>
      <c r="AN40" s="11"/>
      <c r="AO40" s="32">
        <v>0</v>
      </c>
      <c r="AP40" s="11">
        <v>0</v>
      </c>
      <c r="AQ40" s="32">
        <v>0</v>
      </c>
      <c r="AR40" s="11">
        <v>0</v>
      </c>
      <c r="AS40" s="353"/>
      <c r="AT40" s="42"/>
      <c r="AU40" s="32">
        <v>0</v>
      </c>
      <c r="AV40" s="42">
        <v>0</v>
      </c>
      <c r="AW40" s="32">
        <v>0</v>
      </c>
      <c r="AX40" s="42">
        <v>0</v>
      </c>
      <c r="AY40" s="353"/>
      <c r="AZ40" s="42"/>
      <c r="BA40" s="32">
        <v>0</v>
      </c>
      <c r="BB40" s="42">
        <v>0</v>
      </c>
      <c r="BC40" s="181">
        <v>0</v>
      </c>
      <c r="BD40" s="42">
        <v>0</v>
      </c>
      <c r="BE40" s="16"/>
      <c r="BF40" s="42"/>
      <c r="BG40" s="16"/>
      <c r="BH40" s="288"/>
      <c r="BI40" s="263"/>
    </row>
    <row r="41" spans="1:272">
      <c r="A41" s="219">
        <v>38</v>
      </c>
      <c r="B41" s="219">
        <v>26</v>
      </c>
      <c r="C41" s="33">
        <v>30</v>
      </c>
      <c r="D41" s="33" t="s">
        <v>71</v>
      </c>
      <c r="E41" s="33">
        <v>73498.571428571435</v>
      </c>
      <c r="F41" s="33">
        <v>119</v>
      </c>
      <c r="G41" s="26">
        <v>68533.274999999994</v>
      </c>
      <c r="H41" s="33">
        <v>80</v>
      </c>
      <c r="I41" s="26">
        <v>74930.230769230766</v>
      </c>
      <c r="J41" s="33">
        <v>117</v>
      </c>
      <c r="K41" s="26"/>
      <c r="L41" s="33"/>
      <c r="M41" s="26"/>
      <c r="N41" s="33"/>
      <c r="O41" s="26">
        <v>81146.771186440674</v>
      </c>
      <c r="P41" s="33">
        <v>118</v>
      </c>
      <c r="Q41" s="26"/>
      <c r="R41" s="33"/>
      <c r="S41" s="26">
        <v>92000.225000000006</v>
      </c>
      <c r="T41" s="33">
        <v>80</v>
      </c>
      <c r="U41" s="67"/>
      <c r="V41" s="33"/>
      <c r="W41" s="26">
        <v>0</v>
      </c>
      <c r="X41" s="33">
        <v>0</v>
      </c>
      <c r="Y41" s="26">
        <v>118601.5</v>
      </c>
      <c r="Z41" s="33">
        <v>34</v>
      </c>
      <c r="AA41" s="67">
        <v>106599</v>
      </c>
      <c r="AB41" s="33">
        <v>11</v>
      </c>
      <c r="AC41" s="26">
        <v>0</v>
      </c>
      <c r="AD41" s="33">
        <v>0</v>
      </c>
      <c r="AE41" s="26">
        <v>0</v>
      </c>
      <c r="AF41" s="33">
        <v>0</v>
      </c>
      <c r="AG41" s="67"/>
      <c r="AH41" s="33"/>
      <c r="AI41" s="26">
        <v>0</v>
      </c>
      <c r="AJ41" s="33">
        <v>0</v>
      </c>
      <c r="AK41" s="26">
        <v>72669.125</v>
      </c>
      <c r="AL41" s="33">
        <v>24</v>
      </c>
      <c r="AM41" s="67"/>
      <c r="AN41" s="33"/>
      <c r="AO41" s="26">
        <v>0</v>
      </c>
      <c r="AP41" s="33">
        <v>0</v>
      </c>
      <c r="AQ41" s="26">
        <v>0</v>
      </c>
      <c r="AR41" s="33">
        <v>0</v>
      </c>
      <c r="AS41" s="354"/>
      <c r="AT41" s="65"/>
      <c r="AU41" s="26">
        <v>0</v>
      </c>
      <c r="AV41" s="65">
        <v>0</v>
      </c>
      <c r="AW41" s="26">
        <v>0</v>
      </c>
      <c r="AX41" s="65">
        <v>0</v>
      </c>
      <c r="AY41" s="354"/>
      <c r="AZ41" s="65"/>
      <c r="BA41" s="26">
        <v>0</v>
      </c>
      <c r="BB41" s="65">
        <v>0</v>
      </c>
      <c r="BC41" s="25">
        <v>0</v>
      </c>
      <c r="BD41" s="65">
        <v>0</v>
      </c>
      <c r="BE41" s="62"/>
      <c r="BF41" s="65"/>
      <c r="BG41" s="62"/>
      <c r="BH41" s="65"/>
      <c r="BI41" s="62"/>
      <c r="BJ41" s="65"/>
    </row>
    <row r="42" spans="1:272">
      <c r="B42" s="262"/>
      <c r="C42" s="11"/>
      <c r="D42" s="144" t="s">
        <v>100</v>
      </c>
      <c r="E42" s="144"/>
      <c r="F42" s="143">
        <f>F4+F10+F19+F31+F33+F35+F38+F39+F40+F41</f>
        <v>34231</v>
      </c>
      <c r="G42" s="359"/>
      <c r="H42" s="143">
        <f>H4+H10+H19+H31+H33+H35+H38+H39+H40+H41</f>
        <v>36139</v>
      </c>
      <c r="I42" s="359"/>
      <c r="J42" s="143">
        <f>J4+J10+J19+J31+J33+J35+J38+J39+J40+J41</f>
        <v>37808</v>
      </c>
      <c r="K42" s="371"/>
      <c r="L42" s="143">
        <f>L4+L10+L19+L31+L33+L35+L38+L39+L40+L41</f>
        <v>0</v>
      </c>
      <c r="M42" s="371"/>
      <c r="N42" s="143">
        <f>N4+N10+N19+N31+N33+N35+N38+N39+N40+N41</f>
        <v>0</v>
      </c>
      <c r="O42" s="371"/>
      <c r="P42" s="143">
        <f>P4+P10+P19+P31+P33+P35+P38+P39+P40+P41</f>
        <v>36791</v>
      </c>
      <c r="Q42" s="143"/>
      <c r="R42" s="143">
        <f>R4+R10+R19+R31+R33+R35+R38+R39+R40+R41</f>
        <v>0</v>
      </c>
      <c r="S42" s="143"/>
      <c r="T42" s="143">
        <f>T4+T10+T19+T31+T33+T35+T38+T39+T40+T41</f>
        <v>29799</v>
      </c>
      <c r="U42" s="68"/>
      <c r="V42" s="143">
        <f>V4+V10+V19+V31+V33+V35+V38+V39+V40+V41</f>
        <v>9305</v>
      </c>
      <c r="W42" s="359"/>
      <c r="X42" s="143">
        <f>X4+X10+X19+X31+X33+X35+X38+X39+X40+X41</f>
        <v>10711</v>
      </c>
      <c r="Y42" s="359"/>
      <c r="Z42" s="143">
        <f>Z4+Z10+Z19+Z31+Z33+Z35+Z38+Z39+Z40+Z41</f>
        <v>12335</v>
      </c>
      <c r="AA42" s="68"/>
      <c r="AB42" s="143">
        <f>AB4+AB10+AB19+AB31+AB33+AB35+AB38+AB39+AB40+AB41</f>
        <v>6613</v>
      </c>
      <c r="AC42" s="359"/>
      <c r="AD42" s="143">
        <f>AD4+AD10+AD19+AD31+AD33+AD35+AD38+AD39+AD40+AD41</f>
        <v>7047</v>
      </c>
      <c r="AE42" s="359"/>
      <c r="AF42" s="143">
        <f>AF4+AF10+AF19+AF31+AF33+AF35+AF38+AF39+AF40+AF41</f>
        <v>6974</v>
      </c>
      <c r="AG42" s="68"/>
      <c r="AH42" s="145">
        <f>AH4+AH10+AH19+AH31+AH33+AH35+AH38+AH39+AH40+AH41</f>
        <v>11311</v>
      </c>
      <c r="AI42" s="359"/>
      <c r="AJ42" s="145">
        <f>AJ4+AJ10+AJ19+AJ31+AJ33+AJ35+AJ38+AJ39+AJ40+AJ41</f>
        <v>10708</v>
      </c>
      <c r="AK42" s="359"/>
      <c r="AL42" s="145">
        <f>AL4+AL10+AL19+AL31+AL33+AL35+AL38+AL39+AL40+AL41</f>
        <v>11209</v>
      </c>
      <c r="AM42" s="68"/>
      <c r="AN42" s="143">
        <f>AN4+AN10+AN19+AN31+AN33+AN35+AN38+AN39+AN40+AN41</f>
        <v>3997</v>
      </c>
      <c r="AO42" s="359"/>
      <c r="AP42" s="143">
        <f>AP4+AP10+AP19+AP31+AP33+AP35+AP38+AP39+AP40+AP41</f>
        <v>4278</v>
      </c>
      <c r="AQ42" s="359"/>
      <c r="AR42" s="143">
        <f>AR4+AR10+AR19+AR31+AR33+AR35+AR38+AR39+AR40+AR41</f>
        <v>3986</v>
      </c>
      <c r="AS42" s="68"/>
      <c r="AT42" s="143">
        <f>AT4+AT10+AT19+AT31+AT33+AT35+AT38+AT39+AT40+AT41</f>
        <v>1147</v>
      </c>
      <c r="AU42" s="359"/>
      <c r="AV42" s="143">
        <f>AV4+AV10+AV19+AV31+AV33+AV35+AV38+AV39+AV40+AV41</f>
        <v>1448</v>
      </c>
      <c r="AW42" s="359"/>
      <c r="AX42" s="143">
        <f>AX4+AX10+AX19+AX31+AX33+AX35+AX38+AX39+AX40+AX41</f>
        <v>1363</v>
      </c>
      <c r="AY42" s="68"/>
      <c r="AZ42" s="143">
        <f>AZ4+AZ10+AZ19+AZ31+AZ33+AZ35+AZ38+AZ39+AZ40+AZ41</f>
        <v>0</v>
      </c>
      <c r="BA42" s="359"/>
      <c r="BB42" s="143">
        <f>BB4+BB10+BB19+BB31+BB33+BB35+BB38+BB39+BB40+BB41</f>
        <v>248</v>
      </c>
      <c r="BC42" s="32"/>
      <c r="BD42" s="143">
        <f>BD4+BD10+BD19+BD31+BD33+BD35+BD38+BD39+BD40+BD41</f>
        <v>147</v>
      </c>
      <c r="BE42" s="28"/>
      <c r="BF42" s="143"/>
      <c r="BG42" s="28"/>
      <c r="BH42" s="143"/>
      <c r="BI42" s="28"/>
      <c r="BJ42" s="143"/>
    </row>
    <row r="43" spans="1:272">
      <c r="B43" s="262"/>
      <c r="G43" s="47"/>
      <c r="U43" s="350"/>
      <c r="W43" s="47"/>
      <c r="AA43" s="350"/>
      <c r="AB43" s="47"/>
      <c r="AC43" s="47"/>
      <c r="AG43" s="350"/>
      <c r="AM43" s="350"/>
      <c r="AS43" s="350"/>
      <c r="AY43" s="350"/>
      <c r="BA43" s="219"/>
      <c r="BB43" s="219"/>
    </row>
    <row r="44" spans="1:272">
      <c r="B44" s="262"/>
      <c r="C44" s="521"/>
      <c r="D44" s="521"/>
      <c r="E44" s="521"/>
      <c r="F44" s="521"/>
      <c r="G44" s="521"/>
      <c r="H44" s="521"/>
      <c r="I44" s="521"/>
      <c r="J44" s="521"/>
      <c r="K44" s="521"/>
      <c r="L44" s="521"/>
      <c r="M44" s="521"/>
      <c r="N44" s="521"/>
      <c r="O44" s="521"/>
      <c r="P44" s="521"/>
      <c r="Q44" s="521"/>
      <c r="R44" s="521"/>
      <c r="S44" s="521"/>
      <c r="T44" s="521"/>
      <c r="U44" s="521"/>
      <c r="V44" s="521"/>
      <c r="W44" s="521"/>
      <c r="X44" s="521"/>
      <c r="Y44" s="521"/>
      <c r="Z44" s="521"/>
      <c r="AA44" s="521"/>
      <c r="AB44" s="521"/>
      <c r="AC44" s="521"/>
      <c r="AD44" s="521"/>
      <c r="AE44" s="521"/>
      <c r="AF44" s="521"/>
      <c r="AG44" s="521"/>
      <c r="AH44" s="521"/>
      <c r="AI44" s="521"/>
      <c r="AJ44" s="521"/>
      <c r="AK44" s="521"/>
      <c r="AL44" s="521"/>
      <c r="AM44" s="521"/>
    </row>
  </sheetData>
  <sortState ref="A4:JF42">
    <sortCondition ref="A4:A42"/>
  </sortState>
  <mergeCells count="1">
    <mergeCell ref="C44:AM4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33399"/>
  </sheetPr>
  <dimension ref="A1:JL44"/>
  <sheetViews>
    <sheetView topLeftCell="B1" workbookViewId="0">
      <pane xSplit="3" ySplit="3" topLeftCell="E4" activePane="bottomRight" state="frozen"/>
      <selection activeCell="B1" sqref="B1"/>
      <selection pane="topRight" activeCell="E1" sqref="E1"/>
      <selection pane="bottomLeft" activeCell="B4" sqref="B4"/>
      <selection pane="bottomRight" activeCell="T26" sqref="T26"/>
    </sheetView>
  </sheetViews>
  <sheetFormatPr defaultColWidth="12.5703125" defaultRowHeight="12.75"/>
  <cols>
    <col min="1" max="1" width="0" style="219" hidden="1" customWidth="1"/>
    <col min="2" max="2" width="8.42578125" style="219" customWidth="1"/>
    <col min="3" max="3" width="9.42578125" style="219" customWidth="1"/>
    <col min="4" max="4" width="15.5703125" style="219" customWidth="1"/>
    <col min="5" max="5" width="11.28515625" style="219" bestFit="1" customWidth="1"/>
    <col min="6" max="6" width="8.28515625" style="219" bestFit="1" customWidth="1"/>
    <col min="7" max="16" width="8.28515625" style="219" customWidth="1"/>
    <col min="17" max="20" width="9.42578125" style="219" customWidth="1"/>
    <col min="21" max="21" width="11.28515625" style="219" bestFit="1" customWidth="1"/>
    <col min="22" max="22" width="8.28515625" style="219" bestFit="1" customWidth="1"/>
    <col min="23" max="26" width="8.28515625" style="219" customWidth="1"/>
    <col min="27" max="27" width="11.28515625" style="219" bestFit="1" customWidth="1"/>
    <col min="28" max="28" width="8.28515625" style="219" bestFit="1" customWidth="1"/>
    <col min="29" max="32" width="8.28515625" style="219" customWidth="1"/>
    <col min="33" max="33" width="11.28515625" style="47" bestFit="1" customWidth="1"/>
    <col min="34" max="34" width="8.28515625" style="47" bestFit="1" customWidth="1"/>
    <col min="35" max="38" width="8.28515625" style="47" customWidth="1"/>
    <col min="39" max="39" width="11.28515625" style="47" bestFit="1" customWidth="1"/>
    <col min="40" max="40" width="8.28515625" style="219" bestFit="1" customWidth="1"/>
    <col min="41" max="44" width="8.28515625" style="219" customWidth="1"/>
    <col min="45" max="45" width="11.28515625" style="219" bestFit="1" customWidth="1"/>
    <col min="46" max="46" width="8.28515625" style="219" bestFit="1" customWidth="1"/>
    <col min="47" max="50" width="8.28515625" style="219" customWidth="1"/>
    <col min="51" max="51" width="11.28515625" style="219" bestFit="1" customWidth="1"/>
    <col min="52" max="52" width="8.28515625" style="219" bestFit="1" customWidth="1"/>
    <col min="53" max="62" width="12.5703125" style="47" customWidth="1"/>
    <col min="63" max="16384" width="12.5703125" style="219"/>
  </cols>
  <sheetData>
    <row r="1" spans="1:272" s="258" customFormat="1">
      <c r="C1" s="241"/>
      <c r="D1" s="241"/>
      <c r="E1" s="240" t="s">
        <v>134</v>
      </c>
      <c r="F1" s="242"/>
      <c r="G1" s="242"/>
      <c r="H1" s="242"/>
      <c r="I1" s="242"/>
      <c r="J1" s="242"/>
      <c r="K1" s="242"/>
      <c r="L1" s="242"/>
      <c r="M1" s="242"/>
      <c r="N1" s="242"/>
      <c r="O1" s="242"/>
      <c r="P1" s="242"/>
      <c r="Q1" s="13"/>
      <c r="R1" s="13"/>
      <c r="S1" s="13"/>
      <c r="T1" s="13"/>
      <c r="U1" s="244" t="s">
        <v>4</v>
      </c>
      <c r="V1" s="242"/>
      <c r="W1" s="242"/>
      <c r="X1" s="242"/>
      <c r="Y1" s="242"/>
      <c r="Z1" s="242"/>
      <c r="AA1" s="244" t="s">
        <v>5</v>
      </c>
      <c r="AB1" s="242"/>
      <c r="AC1" s="242"/>
      <c r="AD1" s="242"/>
      <c r="AE1" s="242"/>
      <c r="AF1" s="242"/>
      <c r="AG1" s="244" t="s">
        <v>6</v>
      </c>
      <c r="AH1" s="242"/>
      <c r="AI1" s="242"/>
      <c r="AJ1" s="242"/>
      <c r="AK1" s="242"/>
      <c r="AL1" s="242"/>
      <c r="AM1" s="358" t="s">
        <v>7</v>
      </c>
      <c r="AN1" s="242"/>
      <c r="AO1" s="242"/>
      <c r="AP1" s="242"/>
      <c r="AQ1" s="242"/>
      <c r="AR1" s="242"/>
      <c r="AS1" s="244" t="s">
        <v>8</v>
      </c>
      <c r="AT1" s="242"/>
      <c r="AU1" s="242"/>
      <c r="AV1" s="242"/>
      <c r="AW1" s="242"/>
      <c r="AX1" s="242"/>
      <c r="AY1" s="244" t="s">
        <v>9</v>
      </c>
      <c r="AZ1" s="242"/>
      <c r="BA1" s="242"/>
      <c r="BB1" s="242"/>
      <c r="BC1" s="242"/>
      <c r="BD1" s="242"/>
      <c r="BE1" s="242"/>
      <c r="BF1" s="242"/>
      <c r="BG1" s="242"/>
      <c r="BH1" s="242"/>
      <c r="BI1" s="242"/>
      <c r="BJ1" s="242"/>
    </row>
    <row r="2" spans="1:272" s="308" customFormat="1">
      <c r="A2" s="260"/>
      <c r="C2" s="309"/>
      <c r="D2" s="310"/>
      <c r="E2" s="14" t="s">
        <v>125</v>
      </c>
      <c r="F2" s="13"/>
      <c r="G2" s="14" t="s">
        <v>137</v>
      </c>
      <c r="H2" s="13"/>
      <c r="I2" s="14" t="s">
        <v>140</v>
      </c>
      <c r="J2" s="13"/>
      <c r="K2" s="187" t="s">
        <v>148</v>
      </c>
      <c r="L2" s="13"/>
      <c r="M2" s="187" t="s">
        <v>149</v>
      </c>
      <c r="N2" s="13"/>
      <c r="O2" s="187" t="s">
        <v>150</v>
      </c>
      <c r="P2" s="13"/>
      <c r="Q2" s="13" t="s">
        <v>157</v>
      </c>
      <c r="R2" s="13"/>
      <c r="S2" s="13" t="s">
        <v>158</v>
      </c>
      <c r="T2" s="13"/>
      <c r="U2" s="352" t="s">
        <v>125</v>
      </c>
      <c r="V2" s="13"/>
      <c r="W2" s="14" t="s">
        <v>137</v>
      </c>
      <c r="X2" s="13"/>
      <c r="Y2" s="14" t="s">
        <v>140</v>
      </c>
      <c r="Z2" s="13"/>
      <c r="AA2" s="352" t="s">
        <v>125</v>
      </c>
      <c r="AB2" s="13"/>
      <c r="AC2" s="14" t="s">
        <v>137</v>
      </c>
      <c r="AD2" s="13"/>
      <c r="AE2" s="14" t="s">
        <v>140</v>
      </c>
      <c r="AF2" s="13"/>
      <c r="AG2" s="352" t="s">
        <v>125</v>
      </c>
      <c r="AH2" s="13"/>
      <c r="AI2" s="14" t="s">
        <v>137</v>
      </c>
      <c r="AJ2" s="13"/>
      <c r="AK2" s="14" t="s">
        <v>140</v>
      </c>
      <c r="AL2" s="13"/>
      <c r="AM2" s="352" t="s">
        <v>125</v>
      </c>
      <c r="AN2" s="13"/>
      <c r="AO2" s="14" t="s">
        <v>137</v>
      </c>
      <c r="AP2" s="13"/>
      <c r="AQ2" s="14" t="s">
        <v>140</v>
      </c>
      <c r="AR2" s="13"/>
      <c r="AS2" s="352" t="s">
        <v>125</v>
      </c>
      <c r="AT2" s="13"/>
      <c r="AU2" s="14" t="s">
        <v>137</v>
      </c>
      <c r="AV2" s="13"/>
      <c r="AW2" s="14" t="s">
        <v>140</v>
      </c>
      <c r="AX2" s="13"/>
      <c r="AY2" s="352" t="s">
        <v>125</v>
      </c>
      <c r="AZ2" s="13"/>
      <c r="BA2" s="14" t="s">
        <v>137</v>
      </c>
      <c r="BB2" s="13"/>
      <c r="BC2" s="14" t="s">
        <v>140</v>
      </c>
      <c r="BD2" s="13"/>
      <c r="BE2" s="312" t="s">
        <v>141</v>
      </c>
      <c r="BF2" s="311"/>
      <c r="BG2" s="312"/>
      <c r="BH2" s="311"/>
      <c r="BI2" s="312"/>
      <c r="BJ2" s="311"/>
    </row>
    <row r="3" spans="1:272">
      <c r="A3" s="219" t="s">
        <v>139</v>
      </c>
      <c r="B3" s="219" t="s">
        <v>93</v>
      </c>
      <c r="C3" s="33" t="s">
        <v>92</v>
      </c>
      <c r="D3" s="33"/>
      <c r="E3" s="30" t="s">
        <v>10</v>
      </c>
      <c r="F3" s="74" t="s">
        <v>15</v>
      </c>
      <c r="G3" s="190" t="s">
        <v>10</v>
      </c>
      <c r="H3" s="74" t="s">
        <v>15</v>
      </c>
      <c r="I3" s="190" t="s">
        <v>10</v>
      </c>
      <c r="J3" s="74" t="s">
        <v>15</v>
      </c>
      <c r="K3" s="190" t="s">
        <v>10</v>
      </c>
      <c r="L3" s="74" t="s">
        <v>15</v>
      </c>
      <c r="M3" s="190" t="s">
        <v>10</v>
      </c>
      <c r="N3" s="74" t="s">
        <v>15</v>
      </c>
      <c r="O3" s="190" t="s">
        <v>10</v>
      </c>
      <c r="P3" s="74" t="s">
        <v>15</v>
      </c>
      <c r="Q3" s="190" t="s">
        <v>10</v>
      </c>
      <c r="R3" s="74" t="s">
        <v>15</v>
      </c>
      <c r="S3" s="190" t="s">
        <v>10</v>
      </c>
      <c r="T3" s="74" t="s">
        <v>15</v>
      </c>
      <c r="U3" s="76" t="s">
        <v>10</v>
      </c>
      <c r="V3" s="74" t="s">
        <v>15</v>
      </c>
      <c r="W3" s="190" t="s">
        <v>10</v>
      </c>
      <c r="X3" s="74" t="s">
        <v>15</v>
      </c>
      <c r="Y3" s="190" t="s">
        <v>10</v>
      </c>
      <c r="Z3" s="74" t="s">
        <v>15</v>
      </c>
      <c r="AA3" s="76" t="s">
        <v>10</v>
      </c>
      <c r="AB3" s="74" t="s">
        <v>15</v>
      </c>
      <c r="AC3" s="190" t="s">
        <v>10</v>
      </c>
      <c r="AD3" s="74" t="s">
        <v>15</v>
      </c>
      <c r="AE3" s="190" t="s">
        <v>10</v>
      </c>
      <c r="AF3" s="74" t="s">
        <v>15</v>
      </c>
      <c r="AG3" s="76" t="s">
        <v>10</v>
      </c>
      <c r="AH3" s="74" t="s">
        <v>15</v>
      </c>
      <c r="AI3" s="190" t="s">
        <v>10</v>
      </c>
      <c r="AJ3" s="75" t="s">
        <v>15</v>
      </c>
      <c r="AK3" s="190" t="s">
        <v>10</v>
      </c>
      <c r="AL3" s="74" t="s">
        <v>15</v>
      </c>
      <c r="AM3" s="76" t="s">
        <v>10</v>
      </c>
      <c r="AN3" s="74" t="s">
        <v>15</v>
      </c>
      <c r="AO3" s="190" t="s">
        <v>10</v>
      </c>
      <c r="AP3" s="74" t="s">
        <v>15</v>
      </c>
      <c r="AQ3" s="190" t="s">
        <v>10</v>
      </c>
      <c r="AR3" s="74" t="s">
        <v>15</v>
      </c>
      <c r="AS3" s="76" t="s">
        <v>10</v>
      </c>
      <c r="AT3" s="74" t="s">
        <v>15</v>
      </c>
      <c r="AU3" s="190" t="s">
        <v>10</v>
      </c>
      <c r="AV3" s="74" t="s">
        <v>15</v>
      </c>
      <c r="AW3" s="190" t="s">
        <v>10</v>
      </c>
      <c r="AX3" s="74" t="s">
        <v>15</v>
      </c>
      <c r="AY3" s="76" t="s">
        <v>10</v>
      </c>
      <c r="AZ3" s="74" t="s">
        <v>15</v>
      </c>
      <c r="BA3" s="190" t="s">
        <v>10</v>
      </c>
      <c r="BB3" s="74" t="s">
        <v>15</v>
      </c>
      <c r="BC3" s="190" t="s">
        <v>10</v>
      </c>
      <c r="BD3" s="74" t="s">
        <v>15</v>
      </c>
      <c r="BE3" s="30"/>
      <c r="BF3" s="74"/>
      <c r="BG3" s="30"/>
      <c r="BH3" s="74"/>
      <c r="BI3" s="30"/>
      <c r="BJ3" s="74"/>
    </row>
    <row r="4" spans="1:272" s="261" customFormat="1">
      <c r="A4" s="261">
        <v>1</v>
      </c>
      <c r="C4" s="103"/>
      <c r="D4" s="103" t="s">
        <v>17</v>
      </c>
      <c r="E4" s="106">
        <f>IF(F4&gt;0,((E5*F5)+(E6*F6)+(E7*F7)+(E8*F8))/F4,)</f>
        <v>72318.732161323685</v>
      </c>
      <c r="F4" s="103">
        <f>SUM(F5:F8)</f>
        <v>2901</v>
      </c>
      <c r="G4" s="106">
        <f>IF(H4&gt;0,((G5*H5)+(G6*H6)+(G7*H7)+(G8*H8))/H4,)</f>
        <v>77323.272897196264</v>
      </c>
      <c r="H4" s="103">
        <f>SUM(H5:H8)</f>
        <v>2675</v>
      </c>
      <c r="I4" s="106">
        <f>IF(J4&gt;0,((I5*J5)+(I6*J6)+(I7*J7)+(I8*J8))/J4,)</f>
        <v>78943.893328576523</v>
      </c>
      <c r="J4" s="103">
        <f>SUM(J5:J8)</f>
        <v>2803</v>
      </c>
      <c r="K4" s="106">
        <f t="shared" ref="K4" si="0">IF(L4&gt;0,((K5*L5)+(K6*L6)+(K7*L7)+(K8*L8))/L4,)</f>
        <v>0</v>
      </c>
      <c r="L4" s="103">
        <f t="shared" ref="L4" si="1">SUM(L5:L8)</f>
        <v>0</v>
      </c>
      <c r="M4" s="106">
        <f t="shared" ref="M4" si="2">IF(N4&gt;0,((M5*N5)+(M6*N6)+(M7*N7)+(M8*N8))/N4,)</f>
        <v>0</v>
      </c>
      <c r="N4" s="103">
        <f t="shared" ref="N4" si="3">SUM(N5:N8)</f>
        <v>0</v>
      </c>
      <c r="O4" s="106">
        <f t="shared" ref="O4" si="4">IF(P4&gt;0,((O5*P5)+(O6*P6)+(O7*P7)+(O8*P8))/P4,)</f>
        <v>80800.298650568177</v>
      </c>
      <c r="P4" s="103">
        <f t="shared" ref="P4:T4" si="5">SUM(P5:P8)</f>
        <v>2816</v>
      </c>
      <c r="Q4" s="112">
        <f t="shared" ref="Q4" si="6">IF(R4&gt;0,((Q5*R5)+(Q6*R6)+(Q7*R7)+(Q8*R8))/R4,)</f>
        <v>0</v>
      </c>
      <c r="R4" s="103">
        <f t="shared" si="5"/>
        <v>0</v>
      </c>
      <c r="S4" s="112">
        <f t="shared" ref="S4" si="7">IF(T4&gt;0,((S5*T5)+(S6*T6)+(S7*T7)+(S8*T8))/T4,)</f>
        <v>88020.067502410806</v>
      </c>
      <c r="T4" s="103">
        <f t="shared" si="5"/>
        <v>2074</v>
      </c>
      <c r="U4" s="109">
        <f>IF(V4&gt;0,((U5*V5)+(U6*V6)+(U7*V7)+(U8*V8))/V4,)</f>
        <v>0</v>
      </c>
      <c r="V4" s="103">
        <f>SUM(V5:V8)</f>
        <v>0</v>
      </c>
      <c r="W4" s="106">
        <f>IF(X4&gt;0,((W5*X5)+(W6*X6)+(W7*X7)+(W8*X8))/X4,)</f>
        <v>0</v>
      </c>
      <c r="X4" s="103">
        <f>SUM(X5:X8)</f>
        <v>0</v>
      </c>
      <c r="Y4" s="106">
        <f>IF(Z4&gt;0,((Y5*Z5)+(Y6*Z6)+(Y7*Z7)+(Y8*Z8))/Z4,)</f>
        <v>89637.509195402294</v>
      </c>
      <c r="Z4" s="103">
        <f>SUM(Z5:Z8)</f>
        <v>870</v>
      </c>
      <c r="AA4" s="109">
        <f>IF(AB4&gt;0,((AA5*AB5)+(AA6*AB6)+(AA7*AB7)+(AA8*AB8))/AB4,)</f>
        <v>0</v>
      </c>
      <c r="AB4" s="103">
        <f>SUM(AB5:AB8)</f>
        <v>0</v>
      </c>
      <c r="AC4" s="106">
        <f>IF(AD4&gt;0,((AC5*AD5)+(AC6*AD6)+(AC7*AD7)+(AC8*AD8))/AD4,)</f>
        <v>0</v>
      </c>
      <c r="AD4" s="103">
        <f>SUM(AD5:AD8)</f>
        <v>0</v>
      </c>
      <c r="AE4" s="106">
        <f>IF(AF4&gt;0,((AE5*AF5)+(AE6*AF6)+(AE7*AF7)+(AE8*AF8))/AF4,)</f>
        <v>0</v>
      </c>
      <c r="AF4" s="103">
        <f>SUM(AF5:AF8)</f>
        <v>0</v>
      </c>
      <c r="AG4" s="109">
        <f>IF(AH4&gt;0,((AG5*AH5)+(AG6*AH6)+(AG7*AH7)+(AG8*AH8))/AH4,)</f>
        <v>76701.234132581099</v>
      </c>
      <c r="AH4" s="103">
        <f>SUM(AH5:AH8)</f>
        <v>709</v>
      </c>
      <c r="AI4" s="106">
        <f>IF(AJ4&gt;0,((AI5*AJ5)+(AI6*AJ6)+(AI7*AJ7)+(AI8*AJ8))/AJ4,)</f>
        <v>82995.855013550143</v>
      </c>
      <c r="AJ4" s="103">
        <f>SUM(AJ5:AJ8)</f>
        <v>738</v>
      </c>
      <c r="AK4" s="106">
        <f>IF(AL4&gt;0,((AK5*AL5)+(AK6*AL6)+(AK7*AL7)+(AK8*AL8))/AL4,)</f>
        <v>84956.603566529491</v>
      </c>
      <c r="AL4" s="103">
        <f>SUM(AL5:AL8)</f>
        <v>729</v>
      </c>
      <c r="AM4" s="109">
        <f>IF(AN4&gt;0,((AM5*AN5)+(AM6*AN6)+(AM7*AN7)+(AM8*AN8))/AN4,)</f>
        <v>72177.044378698221</v>
      </c>
      <c r="AN4" s="103">
        <f>SUM(AN5:AN8)</f>
        <v>676</v>
      </c>
      <c r="AO4" s="106">
        <f>IF(AP4&gt;0,((AO5*AP5)+(AO6*AP6)+(AO7*AP7)+(AO8*AP8))/AP4,)</f>
        <v>72812.209459459453</v>
      </c>
      <c r="AP4" s="103">
        <f>SUM(AP5:AP8)</f>
        <v>592</v>
      </c>
      <c r="AQ4" s="106">
        <f>IF(AR4&gt;0,((AQ5*AR5)+(AQ6*AR6)+(AQ7*AR7)+(AQ8*AR8))/AR4,)</f>
        <v>75079.965183752414</v>
      </c>
      <c r="AR4" s="103">
        <f>SUM(AR5:AR8)</f>
        <v>517</v>
      </c>
      <c r="AS4" s="109">
        <f>IF(AT4&gt;0,((AS5*AT5)+(AS6*AT6)+(AS7*AT7)+(AS8*AT8))/AT4,)</f>
        <v>70184.519900497515</v>
      </c>
      <c r="AT4" s="103">
        <f>SUM(AT5:AT8)</f>
        <v>402</v>
      </c>
      <c r="AU4" s="106">
        <f>IF(AV4&gt;0,((AU5*AV5)+(AU6*AV6)+(AU7*AV7)+(AU8*AV8))/AV4,)</f>
        <v>75516.411290322576</v>
      </c>
      <c r="AV4" s="103">
        <f>SUM(AV5:AV8)</f>
        <v>248</v>
      </c>
      <c r="AW4" s="106">
        <f>IF(AX4&gt;0,((AW5*AX5)+(AW6*AX6)+(AW7*AX7)+(AW8*AX8))/AX4,)</f>
        <v>77815.337349397596</v>
      </c>
      <c r="AX4" s="103">
        <f>SUM(AX5:AX8)</f>
        <v>249</v>
      </c>
      <c r="AY4" s="109">
        <f>IF(AZ4&gt;0,((AY5*AZ5)+(AY6*AZ6)+(AY7*AZ7)+(AY8*AZ8))/AZ4,)</f>
        <v>0</v>
      </c>
      <c r="AZ4" s="103">
        <f>SUM(AZ5:AZ8)</f>
        <v>0</v>
      </c>
      <c r="BA4" s="106">
        <f>IF(BB4&gt;0,((BA5*BB5)+(BA6*BB6)+(BA7*BB7)+(BA8*BB8))/BB4,)</f>
        <v>0</v>
      </c>
      <c r="BB4" s="103">
        <f>SUM(BB5:BB8)</f>
        <v>0</v>
      </c>
      <c r="BC4" s="106">
        <f>IF(BD4&gt;0,((BC5*BD5)+(BC6*BD6)+(BC7*BD7)+(BC8*BD8))/BD4,)</f>
        <v>0</v>
      </c>
      <c r="BD4" s="103">
        <f>SUM(BD5:BD8)</f>
        <v>0</v>
      </c>
      <c r="BE4" s="104"/>
      <c r="BF4" s="103"/>
      <c r="BG4" s="104"/>
      <c r="BH4" s="103"/>
      <c r="BI4" s="104"/>
      <c r="BJ4" s="103"/>
    </row>
    <row r="5" spans="1:272">
      <c r="A5" s="219">
        <v>2</v>
      </c>
      <c r="B5" s="219">
        <v>1</v>
      </c>
      <c r="C5" s="11">
        <v>16</v>
      </c>
      <c r="D5" s="28" t="s">
        <v>19</v>
      </c>
      <c r="E5" s="15">
        <v>72840.098850574708</v>
      </c>
      <c r="F5" s="28">
        <v>435</v>
      </c>
      <c r="G5" s="32">
        <v>77232.99759036144</v>
      </c>
      <c r="H5" s="28">
        <v>415</v>
      </c>
      <c r="I5" s="32">
        <v>79149.310061601645</v>
      </c>
      <c r="J5" s="28">
        <v>487</v>
      </c>
      <c r="K5" s="32"/>
      <c r="L5" s="28"/>
      <c r="M5" s="32"/>
      <c r="N5" s="28"/>
      <c r="O5" s="32">
        <v>79034.817226890751</v>
      </c>
      <c r="P5" s="28">
        <v>476</v>
      </c>
      <c r="Q5" s="32"/>
      <c r="R5" s="28"/>
      <c r="S5" s="32">
        <v>86673.757180156652</v>
      </c>
      <c r="T5" s="28">
        <v>383</v>
      </c>
      <c r="U5" s="68">
        <v>0</v>
      </c>
      <c r="V5" s="28">
        <v>0</v>
      </c>
      <c r="W5" s="32">
        <v>0</v>
      </c>
      <c r="X5" s="28">
        <v>0</v>
      </c>
      <c r="Y5" s="32">
        <v>86331.814814814818</v>
      </c>
      <c r="Z5" s="28">
        <v>216</v>
      </c>
      <c r="AA5" s="68">
        <v>0</v>
      </c>
      <c r="AB5" s="28">
        <v>0</v>
      </c>
      <c r="AC5" s="32">
        <v>0</v>
      </c>
      <c r="AD5" s="28">
        <v>0</v>
      </c>
      <c r="AE5" s="32">
        <v>0</v>
      </c>
      <c r="AF5" s="28">
        <v>0</v>
      </c>
      <c r="AG5" s="68">
        <v>83640.555555555562</v>
      </c>
      <c r="AH5" s="28">
        <v>90</v>
      </c>
      <c r="AI5" s="32">
        <v>81961.866666666669</v>
      </c>
      <c r="AJ5" s="28">
        <v>105</v>
      </c>
      <c r="AK5" s="32">
        <v>83237.898148148146</v>
      </c>
      <c r="AL5" s="28">
        <v>108</v>
      </c>
      <c r="AM5" s="68">
        <v>71427.5</v>
      </c>
      <c r="AN5" s="28">
        <v>60</v>
      </c>
      <c r="AO5" s="32">
        <v>72390.184615384613</v>
      </c>
      <c r="AP5" s="28">
        <v>65</v>
      </c>
      <c r="AQ5" s="32">
        <v>74227.841269841272</v>
      </c>
      <c r="AR5" s="28">
        <v>63</v>
      </c>
      <c r="AS5" s="353">
        <v>66489.454545454544</v>
      </c>
      <c r="AT5" s="42">
        <v>55</v>
      </c>
      <c r="AU5" s="32">
        <v>67187.178571428565</v>
      </c>
      <c r="AV5" s="42">
        <v>28</v>
      </c>
      <c r="AW5" s="32">
        <v>68869.600000000006</v>
      </c>
      <c r="AX5" s="42">
        <v>25</v>
      </c>
      <c r="AY5" s="353">
        <v>0</v>
      </c>
      <c r="AZ5" s="42">
        <v>0</v>
      </c>
      <c r="BA5" s="32">
        <v>0</v>
      </c>
      <c r="BB5" s="42">
        <v>0</v>
      </c>
      <c r="BC5" s="181">
        <v>0</v>
      </c>
      <c r="BD5" s="42">
        <v>0</v>
      </c>
      <c r="BE5" s="16"/>
      <c r="BF5" s="42"/>
      <c r="BG5" s="16"/>
      <c r="BH5" s="42"/>
      <c r="BI5" s="16"/>
      <c r="BJ5" s="42"/>
    </row>
    <row r="6" spans="1:272">
      <c r="A6" s="261">
        <v>3</v>
      </c>
      <c r="B6" s="219">
        <v>2</v>
      </c>
      <c r="C6" s="11">
        <v>23</v>
      </c>
      <c r="D6" s="11" t="s">
        <v>79</v>
      </c>
      <c r="E6" s="15">
        <v>68853.460201280875</v>
      </c>
      <c r="F6" s="11">
        <v>1093</v>
      </c>
      <c r="G6" s="32">
        <v>74778.164179104482</v>
      </c>
      <c r="H6" s="11">
        <v>938</v>
      </c>
      <c r="I6" s="32">
        <v>75097.134773662547</v>
      </c>
      <c r="J6" s="11">
        <v>972</v>
      </c>
      <c r="K6" s="32"/>
      <c r="L6" s="11"/>
      <c r="M6" s="32"/>
      <c r="N6" s="11"/>
      <c r="O6" s="32">
        <v>77974.265913757699</v>
      </c>
      <c r="P6" s="11">
        <v>974</v>
      </c>
      <c r="Q6" s="32"/>
      <c r="R6" s="11"/>
      <c r="S6" s="32">
        <v>88822.490076335875</v>
      </c>
      <c r="T6" s="11">
        <v>655</v>
      </c>
      <c r="U6" s="68">
        <v>0</v>
      </c>
      <c r="V6" s="11">
        <v>0</v>
      </c>
      <c r="W6" s="32">
        <v>0</v>
      </c>
      <c r="X6" s="11">
        <v>0</v>
      </c>
      <c r="Y6" s="32">
        <v>88504.647826086963</v>
      </c>
      <c r="Z6" s="11">
        <v>230</v>
      </c>
      <c r="AA6" s="68">
        <v>0</v>
      </c>
      <c r="AB6" s="11">
        <v>0</v>
      </c>
      <c r="AC6" s="32">
        <v>0</v>
      </c>
      <c r="AD6" s="11">
        <v>0</v>
      </c>
      <c r="AE6" s="32">
        <v>0</v>
      </c>
      <c r="AF6" s="11">
        <v>0</v>
      </c>
      <c r="AG6" s="68">
        <v>72205.827586206899</v>
      </c>
      <c r="AH6" s="28">
        <v>261</v>
      </c>
      <c r="AI6" s="32">
        <v>82718.619834710742</v>
      </c>
      <c r="AJ6" s="28">
        <v>242</v>
      </c>
      <c r="AK6" s="32">
        <v>84475.84583333334</v>
      </c>
      <c r="AL6" s="28">
        <v>240</v>
      </c>
      <c r="AM6" s="68">
        <v>70724.616197183102</v>
      </c>
      <c r="AN6" s="11">
        <v>284</v>
      </c>
      <c r="AO6" s="32">
        <v>71787.84375</v>
      </c>
      <c r="AP6" s="11">
        <v>256</v>
      </c>
      <c r="AQ6" s="32">
        <v>73599.855140186919</v>
      </c>
      <c r="AR6" s="11">
        <v>214</v>
      </c>
      <c r="AS6" s="353">
        <v>72228.397435897437</v>
      </c>
      <c r="AT6" s="42">
        <v>156</v>
      </c>
      <c r="AU6" s="32">
        <v>77704.81443298969</v>
      </c>
      <c r="AV6" s="42">
        <v>97</v>
      </c>
      <c r="AW6" s="32">
        <v>78276.919191919194</v>
      </c>
      <c r="AX6" s="42">
        <v>99</v>
      </c>
      <c r="AY6" s="353">
        <v>0</v>
      </c>
      <c r="AZ6" s="42">
        <v>0</v>
      </c>
      <c r="BA6" s="32">
        <v>0</v>
      </c>
      <c r="BB6" s="42">
        <v>0</v>
      </c>
      <c r="BC6" s="181">
        <v>0</v>
      </c>
      <c r="BD6" s="42">
        <v>0</v>
      </c>
      <c r="BE6" s="16"/>
      <c r="BF6" s="42"/>
      <c r="BG6" s="16"/>
      <c r="BH6" s="42"/>
      <c r="BI6" s="16"/>
      <c r="BJ6" s="42"/>
    </row>
    <row r="7" spans="1:272">
      <c r="A7" s="219">
        <v>4</v>
      </c>
      <c r="B7" s="219">
        <v>3</v>
      </c>
      <c r="C7" s="11">
        <v>38</v>
      </c>
      <c r="D7" s="11" t="s">
        <v>22</v>
      </c>
      <c r="E7" s="15">
        <v>78519.15492957746</v>
      </c>
      <c r="F7" s="11">
        <v>213</v>
      </c>
      <c r="G7" s="32">
        <v>83870.900414937758</v>
      </c>
      <c r="H7" s="11">
        <v>241</v>
      </c>
      <c r="I7" s="32">
        <v>86372.716599190288</v>
      </c>
      <c r="J7" s="11">
        <v>247</v>
      </c>
      <c r="K7" s="32"/>
      <c r="L7" s="11"/>
      <c r="M7" s="32"/>
      <c r="N7" s="11"/>
      <c r="O7" s="32">
        <v>87683.472803347278</v>
      </c>
      <c r="P7" s="11">
        <v>239</v>
      </c>
      <c r="Q7" s="32"/>
      <c r="R7" s="11"/>
      <c r="S7" s="32">
        <v>90431.276497695857</v>
      </c>
      <c r="T7" s="11">
        <v>217</v>
      </c>
      <c r="U7" s="68">
        <v>0</v>
      </c>
      <c r="V7" s="11">
        <v>0</v>
      </c>
      <c r="W7" s="32">
        <v>0</v>
      </c>
      <c r="X7" s="11">
        <v>0</v>
      </c>
      <c r="Y7" s="32">
        <v>101181.08791208791</v>
      </c>
      <c r="Z7" s="11">
        <v>91</v>
      </c>
      <c r="AA7" s="68">
        <v>0</v>
      </c>
      <c r="AB7" s="11">
        <v>0</v>
      </c>
      <c r="AC7" s="32">
        <v>0</v>
      </c>
      <c r="AD7" s="11">
        <v>0</v>
      </c>
      <c r="AE7" s="32">
        <v>0</v>
      </c>
      <c r="AF7" s="11">
        <v>0</v>
      </c>
      <c r="AG7" s="68">
        <v>80615.893617021284</v>
      </c>
      <c r="AH7" s="28">
        <v>47</v>
      </c>
      <c r="AI7" s="32">
        <v>83412.947368421053</v>
      </c>
      <c r="AJ7" s="28">
        <v>57</v>
      </c>
      <c r="AK7" s="32">
        <v>83871.864406779656</v>
      </c>
      <c r="AL7" s="28">
        <v>59</v>
      </c>
      <c r="AM7" s="68">
        <v>76209.047619047618</v>
      </c>
      <c r="AN7" s="11">
        <v>42</v>
      </c>
      <c r="AO7" s="32">
        <v>79305.30232558139</v>
      </c>
      <c r="AP7" s="11">
        <v>43</v>
      </c>
      <c r="AQ7" s="32">
        <v>79104.074999999997</v>
      </c>
      <c r="AR7" s="11">
        <v>40</v>
      </c>
      <c r="AS7" s="353">
        <v>78114.625</v>
      </c>
      <c r="AT7" s="42">
        <v>24</v>
      </c>
      <c r="AU7" s="32">
        <v>94664</v>
      </c>
      <c r="AV7" s="42">
        <v>13</v>
      </c>
      <c r="AW7" s="32">
        <v>97162</v>
      </c>
      <c r="AX7" s="42">
        <v>15</v>
      </c>
      <c r="AY7" s="353">
        <v>0</v>
      </c>
      <c r="AZ7" s="42">
        <v>0</v>
      </c>
      <c r="BA7" s="32">
        <v>0</v>
      </c>
      <c r="BB7" s="42">
        <v>0</v>
      </c>
      <c r="BC7" s="181">
        <v>0</v>
      </c>
      <c r="BD7" s="42">
        <v>0</v>
      </c>
      <c r="BE7" s="16"/>
      <c r="BF7" s="42"/>
      <c r="BG7" s="16"/>
      <c r="BH7" s="42"/>
      <c r="BI7" s="16"/>
      <c r="BJ7" s="42"/>
    </row>
    <row r="8" spans="1:272">
      <c r="A8" s="261">
        <v>5</v>
      </c>
      <c r="B8" s="219">
        <v>4</v>
      </c>
      <c r="C8" s="11">
        <v>50</v>
      </c>
      <c r="D8" s="11" t="s">
        <v>24</v>
      </c>
      <c r="E8" s="15">
        <v>74249.816379310345</v>
      </c>
      <c r="F8" s="11">
        <v>1160</v>
      </c>
      <c r="G8" s="32">
        <v>78106.619796484738</v>
      </c>
      <c r="H8" s="11">
        <v>1081</v>
      </c>
      <c r="I8" s="32">
        <v>80588.462169553328</v>
      </c>
      <c r="J8" s="11">
        <v>1097</v>
      </c>
      <c r="K8" s="32"/>
      <c r="L8" s="11"/>
      <c r="M8" s="32"/>
      <c r="N8" s="11"/>
      <c r="O8" s="32">
        <v>82528.645075421475</v>
      </c>
      <c r="P8" s="11">
        <v>1127</v>
      </c>
      <c r="Q8" s="32"/>
      <c r="R8" s="11"/>
      <c r="S8" s="32">
        <v>87369.051282051281</v>
      </c>
      <c r="T8" s="11">
        <v>819</v>
      </c>
      <c r="U8" s="68">
        <v>0</v>
      </c>
      <c r="V8" s="11">
        <v>0</v>
      </c>
      <c r="W8" s="32">
        <v>0</v>
      </c>
      <c r="X8" s="11">
        <v>0</v>
      </c>
      <c r="Y8" s="32">
        <v>89409.648648648654</v>
      </c>
      <c r="Z8" s="11">
        <v>333</v>
      </c>
      <c r="AA8" s="68">
        <v>0</v>
      </c>
      <c r="AB8" s="11">
        <v>0</v>
      </c>
      <c r="AC8" s="32">
        <v>0</v>
      </c>
      <c r="AD8" s="11">
        <v>0</v>
      </c>
      <c r="AE8" s="32">
        <v>0</v>
      </c>
      <c r="AF8" s="11">
        <v>0</v>
      </c>
      <c r="AG8" s="68">
        <v>77874.138263665591</v>
      </c>
      <c r="AH8" s="28">
        <v>311</v>
      </c>
      <c r="AI8" s="32">
        <v>83450.60179640718</v>
      </c>
      <c r="AJ8" s="28">
        <v>334</v>
      </c>
      <c r="AK8" s="32">
        <v>86090.149068322979</v>
      </c>
      <c r="AL8" s="28">
        <v>322</v>
      </c>
      <c r="AM8" s="68">
        <v>73170.555172413791</v>
      </c>
      <c r="AN8" s="11">
        <v>290</v>
      </c>
      <c r="AO8" s="32">
        <v>72858.114035087725</v>
      </c>
      <c r="AP8" s="11">
        <v>228</v>
      </c>
      <c r="AQ8" s="32">
        <v>76127.28</v>
      </c>
      <c r="AR8" s="11">
        <v>200</v>
      </c>
      <c r="AS8" s="353">
        <v>68352.550898203597</v>
      </c>
      <c r="AT8" s="42">
        <v>167</v>
      </c>
      <c r="AU8" s="32">
        <v>73443.909090909088</v>
      </c>
      <c r="AV8" s="42">
        <v>110</v>
      </c>
      <c r="AW8" s="32">
        <v>76794.854545454538</v>
      </c>
      <c r="AX8" s="42">
        <v>110</v>
      </c>
      <c r="AY8" s="353">
        <v>0</v>
      </c>
      <c r="AZ8" s="42">
        <v>0</v>
      </c>
      <c r="BA8" s="32">
        <v>0</v>
      </c>
      <c r="BB8" s="42">
        <v>0</v>
      </c>
      <c r="BC8" s="181">
        <v>0</v>
      </c>
      <c r="BD8" s="42">
        <v>0</v>
      </c>
      <c r="BE8" s="16"/>
      <c r="BF8" s="42"/>
      <c r="BG8" s="16"/>
      <c r="BH8" s="42"/>
      <c r="BI8" s="16"/>
      <c r="BJ8" s="42"/>
    </row>
    <row r="9" spans="1:272">
      <c r="A9" s="219">
        <v>6</v>
      </c>
      <c r="C9" s="11"/>
      <c r="D9" s="11"/>
      <c r="E9" s="15"/>
      <c r="F9" s="11"/>
      <c r="G9" s="32"/>
      <c r="H9" s="11"/>
      <c r="I9" s="32"/>
      <c r="J9" s="11"/>
      <c r="K9" s="32"/>
      <c r="L9" s="11"/>
      <c r="M9" s="32"/>
      <c r="N9" s="11"/>
      <c r="O9" s="32"/>
      <c r="P9" s="11"/>
      <c r="Q9" s="32"/>
      <c r="R9" s="11"/>
      <c r="S9" s="32"/>
      <c r="T9" s="11"/>
      <c r="U9" s="68"/>
      <c r="V9" s="11"/>
      <c r="W9" s="32"/>
      <c r="X9" s="11"/>
      <c r="Y9" s="32"/>
      <c r="Z9" s="11"/>
      <c r="AA9" s="68"/>
      <c r="AB9" s="11"/>
      <c r="AC9" s="32"/>
      <c r="AD9" s="11"/>
      <c r="AE9" s="32"/>
      <c r="AF9" s="11"/>
      <c r="AG9" s="68"/>
      <c r="AH9" s="28"/>
      <c r="AI9" s="32"/>
      <c r="AJ9" s="28"/>
      <c r="AK9" s="32"/>
      <c r="AL9" s="28"/>
      <c r="AM9" s="68"/>
      <c r="AN9" s="11"/>
      <c r="AO9" s="32"/>
      <c r="AP9" s="11"/>
      <c r="AQ9" s="32"/>
      <c r="AR9" s="11"/>
      <c r="AS9" s="68"/>
      <c r="AT9" s="28"/>
      <c r="AU9" s="32"/>
      <c r="AV9" s="28"/>
      <c r="AW9" s="32"/>
      <c r="AX9" s="28"/>
      <c r="AY9" s="68"/>
      <c r="AZ9" s="28"/>
      <c r="BA9" s="32"/>
      <c r="BB9" s="28"/>
      <c r="BC9" s="32"/>
      <c r="BD9" s="28"/>
      <c r="BE9" s="15"/>
      <c r="BF9" s="28"/>
      <c r="BG9" s="15"/>
      <c r="BH9" s="28"/>
      <c r="BI9" s="15"/>
      <c r="BJ9" s="28"/>
    </row>
    <row r="10" spans="1:272" s="261" customFormat="1">
      <c r="A10" s="261">
        <v>7</v>
      </c>
      <c r="C10" s="103"/>
      <c r="D10" s="103" t="s">
        <v>26</v>
      </c>
      <c r="E10" s="111">
        <f>IF(F10&gt;0,((E11*F11)+(E12*F12)+(E13*F13)+(E14*F14)+(E15*F15)+(E16*F16)+(E17*F17))/F10,)</f>
        <v>65243.399415963657</v>
      </c>
      <c r="F10" s="103">
        <f>SUM(F11:F17)</f>
        <v>3082</v>
      </c>
      <c r="G10" s="111">
        <f>IF(H10&gt;0,((G11*H11)+(G12*H12)+(G13*H13)+(G14*H14)+(G15*H15)+(G16*H16)+(G17*H17))/H10,)</f>
        <v>80086.515092502435</v>
      </c>
      <c r="H10" s="103">
        <f>SUM(H11:H17)</f>
        <v>3081</v>
      </c>
      <c r="I10" s="111">
        <f>IF(J10&gt;0,((I11*J11)+(I12*J12)+(I13*J13)+(I14*J14)+(I15*J15)+(I16*J16)+(I17*J17))/J10,)</f>
        <v>82788.203302039488</v>
      </c>
      <c r="J10" s="103">
        <f>SUM(J11:J17)</f>
        <v>3089</v>
      </c>
      <c r="K10" s="111">
        <f t="shared" ref="K10" si="8">IF(L10&gt;0,((K11*L11)+(K12*L12)+(K13*L13)+(K14*L14)+(K15*L15)+(K16*L16)+(K17*L17))/L10,)</f>
        <v>0</v>
      </c>
      <c r="L10" s="103">
        <f t="shared" ref="L10" si="9">SUM(L11:L17)</f>
        <v>0</v>
      </c>
      <c r="M10" s="111">
        <f t="shared" ref="M10" si="10">IF(N10&gt;0,((M11*N11)+(M12*N12)+(M13*N13)+(M14*N14)+(M15*N15)+(M16*N16)+(M17*N17))/N10,)</f>
        <v>0</v>
      </c>
      <c r="N10" s="103">
        <f t="shared" ref="N10" si="11">SUM(N11:N17)</f>
        <v>0</v>
      </c>
      <c r="O10" s="111">
        <f t="shared" ref="O10" si="12">IF(P10&gt;0,((O11*P11)+(O12*P12)+(O13*P13)+(O14*P14)+(O15*P15)+(O16*P16)+(O17*P17))/P10,)</f>
        <v>84095.612117426615</v>
      </c>
      <c r="P10" s="103">
        <f t="shared" ref="P10:T10" si="13">SUM(P11:P17)</f>
        <v>3202</v>
      </c>
      <c r="Q10" s="113">
        <f t="shared" ref="Q10" si="14">IF(R10&gt;0,((Q11*R11)+(Q12*R12)+(Q13*R13)+(Q14*R14)+(Q15*R15)+(Q16*R16)+(Q17*R17))/R10,)</f>
        <v>0</v>
      </c>
      <c r="R10" s="103">
        <f t="shared" si="13"/>
        <v>0</v>
      </c>
      <c r="S10" s="113">
        <f t="shared" ref="S10" si="15">IF(T10&gt;0,((S11*T11)+(S12*T12)+(S13*T13)+(S14*T14)+(S15*T15)+(S16*T16)+(S17*T17))/T10,)</f>
        <v>89925.862020415341</v>
      </c>
      <c r="T10" s="103">
        <f t="shared" si="13"/>
        <v>2841</v>
      </c>
      <c r="U10" s="114">
        <f>IF(V10&gt;0,((U11*V11)+(U12*V12)+(U13*V13)+(U14*V14)+(U15*V15)+(U16*V16)+(U17*V17))/V10,)</f>
        <v>0</v>
      </c>
      <c r="V10" s="103">
        <f>SUM(V11:V17)</f>
        <v>0</v>
      </c>
      <c r="W10" s="111">
        <f>IF(X10&gt;0,((W11*X11)+(W12*X12)+(W13*X13)+(W14*X14)+(W15*X15)+(W16*X16)+(W17*X17))/X10,)</f>
        <v>0</v>
      </c>
      <c r="X10" s="103">
        <f>SUM(X11:X17)</f>
        <v>0</v>
      </c>
      <c r="Y10" s="111">
        <f>IF(Z10&gt;0,((Y11*Z11)+(Y12*Z12)+(Y13*Z13)+(Y14*Z14)+(Y15*Z15)+(Y16*Z16)+(Y17*Z17))/Z10,)</f>
        <v>99934.948051948057</v>
      </c>
      <c r="Z10" s="103">
        <f>SUM(Z11:Z17)</f>
        <v>616</v>
      </c>
      <c r="AA10" s="114">
        <f>IF(AB10&gt;0,((AA11*AB11)+(AA12*AB12)+(AA13*AB13)+(AA14*AB14)+(AA15*AB15)+(AA16*AB16)+(AA17*AB17))/AB10,)</f>
        <v>0</v>
      </c>
      <c r="AB10" s="103">
        <f>SUM(AB11:AB17)</f>
        <v>0</v>
      </c>
      <c r="AC10" s="111">
        <f>IF(AD10&gt;0,((AC11*AD11)+(AC12*AD12)+(AC13*AD13)+(AC14*AD14)+(AC15*AD15)+(AC16*AD16)+(AC17*AD17))/AD10,)</f>
        <v>0</v>
      </c>
      <c r="AD10" s="103">
        <f>SUM(AD11:AD17)</f>
        <v>0</v>
      </c>
      <c r="AE10" s="111">
        <f>IF(AF10&gt;0,((AE11*AF11)+(AE12*AF12)+(AE13*AF13)+(AE14*AF14)+(AE15*AF15)+(AE16*AF16)+(AE17*AF17))/AF10,)</f>
        <v>0</v>
      </c>
      <c r="AF10" s="103">
        <f>SUM(AF11:AF17)</f>
        <v>0</v>
      </c>
      <c r="AG10" s="114">
        <f>IF(AH10&gt;0,((AG11*AH11)+(AG12*AH12)+(AG13*AH13)+(AG14*AH14)+(AG15*AH15)+(AG16*AH16)+(AG17*AH17))/AH10,)</f>
        <v>65039.770925110133</v>
      </c>
      <c r="AH10" s="103">
        <f>SUM(AH11:AH17)</f>
        <v>681</v>
      </c>
      <c r="AI10" s="111">
        <f>IF(AJ10&gt;0,((AI11*AJ11)+(AI12*AJ12)+(AI13*AJ13)+(AI14*AJ14)+(AI15*AJ15)+(AI16*AJ16)+(AI17*AJ17))/AJ10,)</f>
        <v>81019.730985915492</v>
      </c>
      <c r="AJ10" s="103">
        <f>SUM(AJ11:AJ17)</f>
        <v>710</v>
      </c>
      <c r="AK10" s="111">
        <f>IF(AL10&gt;0,((AK11*AL11)+(AK12*AL12)+(AK13*AL13)+(AK14*AL14)+(AK15*AL15)+(AK16*AL16)+(AK17*AL17))/AL10,)</f>
        <v>81738.722460658086</v>
      </c>
      <c r="AL10" s="103">
        <f>SUM(AL11:AL17)</f>
        <v>699</v>
      </c>
      <c r="AM10" s="114">
        <f>IF(AN10&gt;0,((AM11*AN11)+(AM12*AN12)+(AM13*AN13)+(AM14*AN14)+(AM15*AN15)+(AM16*AN16)+(AM17*AN17))/AN10,)</f>
        <v>61589.34975369458</v>
      </c>
      <c r="AN10" s="103">
        <f>SUM(AN11:AN17)</f>
        <v>609</v>
      </c>
      <c r="AO10" s="111">
        <f>IF(AP10&gt;0,((AO11*AP11)+(AO12*AP12)+(AO13*AP13)+(AO14*AP14)+(AO15*AP15)+(AO16*AP16)+(AO17*AP17))/AP10,)</f>
        <v>74024.858854860184</v>
      </c>
      <c r="AP10" s="103">
        <f>SUM(AP11:AP17)</f>
        <v>751</v>
      </c>
      <c r="AQ10" s="111">
        <f>IF(AR10&gt;0,((AQ11*AR11)+(AQ12*AR12)+(AQ13*AR13)+(AQ14*AR14)+(AQ15*AR15)+(AQ16*AR16)+(AQ17*AR17))/AR10,)</f>
        <v>77306.469841269834</v>
      </c>
      <c r="AR10" s="103">
        <f>SUM(AR11:AR17)</f>
        <v>630</v>
      </c>
      <c r="AS10" s="114">
        <f>IF(AT10&gt;0,((AS11*AT11)+(AS12*AT12)+(AS13*AT13)+(AS14*AT14)+(AS15*AT15)+(AS16*AT16)+(AS17*AT17))/AT10,)</f>
        <v>57748.756983240222</v>
      </c>
      <c r="AT10" s="103">
        <f>SUM(AT11:AT17)</f>
        <v>358</v>
      </c>
      <c r="AU10" s="111">
        <f>IF(AV10&gt;0,((AU11*AV11)+(AU12*AV12)+(AU13*AV13)+(AU14*AV14)+(AU15*AV15)+(AU16*AV16)+(AU17*AV17))/AV10,)</f>
        <v>77712.800000000003</v>
      </c>
      <c r="AV10" s="103">
        <f>SUM(AV11:AV17)</f>
        <v>235</v>
      </c>
      <c r="AW10" s="111">
        <f>IF(AX10&gt;0,((AW11*AX11)+(AW12*AX12)+(AW13*AX13)+(AW14*AX14)+(AW15*AX15)+(AW16*AX16)+(AW17*AX17))/AX10,)</f>
        <v>78464.816593886469</v>
      </c>
      <c r="AX10" s="103">
        <f>SUM(AX11:AX17)</f>
        <v>229</v>
      </c>
      <c r="AY10" s="114">
        <f>IF(AZ10&gt;0,((AY11*AZ11)+(AY12*AZ12)+(AY13*AZ13)+(AY14*AZ14)+(AY15*AZ15)+(AY16*AZ16)+(AY17*AZ17))/AZ10,)</f>
        <v>0</v>
      </c>
      <c r="AZ10" s="103">
        <f>SUM(AZ11:AZ17)</f>
        <v>0</v>
      </c>
      <c r="BA10" s="111">
        <f>IF(BB10&gt;0,((BA11*BB11)+(BA12*BB12)+(BA13*BB13)+(BA14*BB14)+(BA15*BB15)+(BA16*BB16)+(BA17*BB17))/BB10,)</f>
        <v>0</v>
      </c>
      <c r="BB10" s="103">
        <f>SUM(BB11:BB17)</f>
        <v>0</v>
      </c>
      <c r="BC10" s="111">
        <f>IF(BD10&gt;0,((BC11*BD11)+(BC12*BD12)+(BC13*BD13)+(BC14*BD14)+(BC15*BD15)+(BC16*BD16)+(BC17*BD17))/BD10,)</f>
        <v>0</v>
      </c>
      <c r="BD10" s="103">
        <f>SUM(BD11:BD17)</f>
        <v>0</v>
      </c>
      <c r="BE10" s="111"/>
      <c r="BF10" s="103"/>
      <c r="BG10" s="111"/>
      <c r="BH10" s="103"/>
      <c r="BI10" s="111"/>
      <c r="BJ10" s="103"/>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c r="HW10" s="219"/>
      <c r="HX10" s="219"/>
      <c r="HY10" s="219"/>
      <c r="HZ10" s="219"/>
      <c r="IA10" s="219"/>
      <c r="IB10" s="219"/>
      <c r="IC10" s="219"/>
      <c r="ID10" s="219"/>
      <c r="IE10" s="219"/>
      <c r="IF10" s="219"/>
      <c r="IG10" s="219"/>
      <c r="IH10" s="219"/>
      <c r="II10" s="219"/>
      <c r="IJ10" s="219"/>
      <c r="IK10" s="219"/>
      <c r="IL10" s="219"/>
      <c r="IM10" s="219"/>
      <c r="IN10" s="219"/>
      <c r="IO10" s="219"/>
      <c r="IP10" s="219"/>
      <c r="IQ10" s="219"/>
      <c r="IR10" s="219"/>
      <c r="IS10" s="219"/>
      <c r="IT10" s="219"/>
      <c r="IU10" s="219"/>
      <c r="IV10" s="219"/>
      <c r="IW10" s="219"/>
      <c r="IX10" s="219"/>
      <c r="IY10" s="219"/>
      <c r="IZ10" s="219"/>
      <c r="JA10" s="219"/>
      <c r="JB10" s="219"/>
      <c r="JC10" s="219"/>
      <c r="JD10" s="219"/>
      <c r="JE10" s="219"/>
      <c r="JF10" s="219"/>
      <c r="JG10" s="219"/>
      <c r="JH10" s="219"/>
      <c r="JI10" s="219"/>
      <c r="JJ10" s="219"/>
      <c r="JK10" s="219"/>
      <c r="JL10" s="219"/>
    </row>
    <row r="11" spans="1:272">
      <c r="A11" s="219">
        <v>8</v>
      </c>
      <c r="B11" s="219">
        <v>5</v>
      </c>
      <c r="C11" s="11">
        <v>5</v>
      </c>
      <c r="D11" s="28" t="s">
        <v>28</v>
      </c>
      <c r="E11" s="15">
        <v>79538.517857142855</v>
      </c>
      <c r="F11" s="28">
        <v>112</v>
      </c>
      <c r="G11" s="32">
        <v>78645.289156626503</v>
      </c>
      <c r="H11" s="28">
        <v>83</v>
      </c>
      <c r="I11" s="32">
        <v>83510.03</v>
      </c>
      <c r="J11" s="28">
        <v>100</v>
      </c>
      <c r="K11" s="32"/>
      <c r="L11" s="28"/>
      <c r="M11" s="32"/>
      <c r="N11" s="28"/>
      <c r="O11" s="32">
        <v>88952.768421052635</v>
      </c>
      <c r="P11" s="28">
        <v>95</v>
      </c>
      <c r="Q11" s="32"/>
      <c r="R11" s="28"/>
      <c r="S11" s="32">
        <v>89543.345794392517</v>
      </c>
      <c r="T11" s="28">
        <v>107</v>
      </c>
      <c r="U11" s="68">
        <v>0</v>
      </c>
      <c r="V11" s="28">
        <v>0</v>
      </c>
      <c r="W11" s="32">
        <v>0</v>
      </c>
      <c r="X11" s="28">
        <v>0</v>
      </c>
      <c r="Y11" s="32">
        <v>0</v>
      </c>
      <c r="Z11" s="28">
        <v>0</v>
      </c>
      <c r="AA11" s="68">
        <v>0</v>
      </c>
      <c r="AB11" s="28">
        <v>0</v>
      </c>
      <c r="AC11" s="32">
        <v>0</v>
      </c>
      <c r="AD11" s="28">
        <v>0</v>
      </c>
      <c r="AE11" s="32">
        <v>0</v>
      </c>
      <c r="AF11" s="28">
        <v>0</v>
      </c>
      <c r="AG11" s="68">
        <v>0</v>
      </c>
      <c r="AH11" s="28">
        <v>0</v>
      </c>
      <c r="AI11" s="32">
        <v>0</v>
      </c>
      <c r="AJ11" s="28">
        <v>0</v>
      </c>
      <c r="AK11" s="32">
        <v>0</v>
      </c>
      <c r="AL11" s="28">
        <v>0</v>
      </c>
      <c r="AM11" s="68">
        <v>0</v>
      </c>
      <c r="AN11" s="28">
        <v>0</v>
      </c>
      <c r="AO11" s="32">
        <v>0</v>
      </c>
      <c r="AP11" s="28">
        <v>0</v>
      </c>
      <c r="AQ11" s="32">
        <v>0</v>
      </c>
      <c r="AR11" s="28">
        <v>0</v>
      </c>
      <c r="AS11" s="353">
        <v>0</v>
      </c>
      <c r="AT11" s="42">
        <v>0</v>
      </c>
      <c r="AU11" s="32">
        <v>0</v>
      </c>
      <c r="AV11" s="42">
        <v>0</v>
      </c>
      <c r="AW11" s="32">
        <v>0</v>
      </c>
      <c r="AX11" s="42">
        <v>0</v>
      </c>
      <c r="AY11" s="353">
        <v>0</v>
      </c>
      <c r="AZ11" s="42">
        <v>0</v>
      </c>
      <c r="BA11" s="32">
        <v>0</v>
      </c>
      <c r="BB11" s="42">
        <v>0</v>
      </c>
      <c r="BC11" s="181">
        <v>0</v>
      </c>
      <c r="BD11" s="42">
        <v>0</v>
      </c>
      <c r="BE11" s="16"/>
      <c r="BF11" s="42"/>
      <c r="BG11" s="16"/>
      <c r="BH11" s="42"/>
      <c r="BI11" s="16"/>
      <c r="BJ11" s="42"/>
    </row>
    <row r="12" spans="1:272">
      <c r="A12" s="261">
        <v>9</v>
      </c>
      <c r="B12" s="219">
        <v>6</v>
      </c>
      <c r="C12" s="11">
        <v>19</v>
      </c>
      <c r="D12" s="11" t="s">
        <v>30</v>
      </c>
      <c r="E12" s="15">
        <v>78066.576271186437</v>
      </c>
      <c r="F12" s="11">
        <v>118</v>
      </c>
      <c r="G12" s="32">
        <v>86120.476923076916</v>
      </c>
      <c r="H12" s="11">
        <v>65</v>
      </c>
      <c r="I12" s="32">
        <v>0</v>
      </c>
      <c r="J12" s="11">
        <v>0</v>
      </c>
      <c r="K12" s="32"/>
      <c r="L12" s="11"/>
      <c r="M12" s="32"/>
      <c r="N12" s="11"/>
      <c r="O12" s="32">
        <v>91403</v>
      </c>
      <c r="P12" s="11">
        <v>38</v>
      </c>
      <c r="Q12" s="32"/>
      <c r="R12" s="11"/>
      <c r="S12" s="32">
        <v>91457.095238095237</v>
      </c>
      <c r="T12" s="11">
        <v>126</v>
      </c>
      <c r="U12" s="68">
        <v>0</v>
      </c>
      <c r="V12" s="11">
        <v>0</v>
      </c>
      <c r="W12" s="32">
        <v>0</v>
      </c>
      <c r="X12" s="11">
        <v>0</v>
      </c>
      <c r="Y12" s="32">
        <v>0</v>
      </c>
      <c r="Z12" s="11">
        <v>0</v>
      </c>
      <c r="AA12" s="68">
        <v>0</v>
      </c>
      <c r="AB12" s="11">
        <v>0</v>
      </c>
      <c r="AC12" s="32">
        <v>0</v>
      </c>
      <c r="AD12" s="11">
        <v>0</v>
      </c>
      <c r="AE12" s="32">
        <v>0</v>
      </c>
      <c r="AF12" s="11">
        <v>0</v>
      </c>
      <c r="AG12" s="68">
        <v>0</v>
      </c>
      <c r="AH12" s="28">
        <v>0</v>
      </c>
      <c r="AI12" s="32">
        <v>0</v>
      </c>
      <c r="AJ12" s="28">
        <v>0</v>
      </c>
      <c r="AK12" s="32">
        <v>0</v>
      </c>
      <c r="AL12" s="28">
        <v>0</v>
      </c>
      <c r="AM12" s="68">
        <v>0</v>
      </c>
      <c r="AN12" s="11">
        <v>0</v>
      </c>
      <c r="AO12" s="32">
        <v>0</v>
      </c>
      <c r="AP12" s="11">
        <v>0</v>
      </c>
      <c r="AQ12" s="32">
        <v>0</v>
      </c>
      <c r="AR12" s="11">
        <v>0</v>
      </c>
      <c r="AS12" s="353">
        <v>0</v>
      </c>
      <c r="AT12" s="42">
        <v>0</v>
      </c>
      <c r="AU12" s="32">
        <v>0</v>
      </c>
      <c r="AV12" s="42">
        <v>0</v>
      </c>
      <c r="AW12" s="32">
        <v>0</v>
      </c>
      <c r="AX12" s="42">
        <v>0</v>
      </c>
      <c r="AY12" s="353">
        <v>0</v>
      </c>
      <c r="AZ12" s="42">
        <v>0</v>
      </c>
      <c r="BA12" s="32">
        <v>0</v>
      </c>
      <c r="BB12" s="42">
        <v>0</v>
      </c>
      <c r="BC12" s="181">
        <v>0</v>
      </c>
      <c r="BD12" s="42">
        <v>0</v>
      </c>
      <c r="BE12" s="16"/>
      <c r="BF12" s="42"/>
      <c r="BG12" s="16"/>
      <c r="BH12" s="42"/>
      <c r="BI12" s="16"/>
      <c r="BJ12" s="42"/>
      <c r="BK12" s="261"/>
      <c r="BL12" s="261"/>
      <c r="BM12" s="261"/>
      <c r="BN12" s="261"/>
      <c r="BO12" s="261"/>
      <c r="BP12" s="261"/>
      <c r="BQ12" s="261"/>
      <c r="BR12" s="261"/>
      <c r="BS12" s="261"/>
      <c r="BT12" s="261"/>
      <c r="BU12" s="261"/>
      <c r="BV12" s="261"/>
      <c r="BW12" s="261"/>
      <c r="BX12" s="261"/>
      <c r="BY12" s="261"/>
      <c r="BZ12" s="261"/>
      <c r="CA12" s="261"/>
      <c r="CB12" s="261"/>
      <c r="CC12" s="261"/>
      <c r="CD12" s="261"/>
      <c r="CE12" s="261"/>
      <c r="CF12" s="261"/>
      <c r="CG12" s="261"/>
      <c r="CH12" s="261"/>
      <c r="CI12" s="261"/>
      <c r="CJ12" s="261"/>
      <c r="CK12" s="261"/>
      <c r="CL12" s="261"/>
      <c r="CM12" s="261"/>
      <c r="CN12" s="261"/>
      <c r="CO12" s="261"/>
      <c r="CP12" s="261"/>
      <c r="CQ12" s="261"/>
      <c r="CR12" s="261"/>
      <c r="CS12" s="261"/>
      <c r="CT12" s="261"/>
      <c r="CU12" s="261"/>
      <c r="CV12" s="261"/>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1"/>
      <c r="DU12" s="261"/>
      <c r="DV12" s="261"/>
      <c r="DW12" s="261"/>
      <c r="DX12" s="261"/>
      <c r="DY12" s="261"/>
      <c r="DZ12" s="261"/>
      <c r="EA12" s="261"/>
      <c r="EB12" s="261"/>
      <c r="EC12" s="261"/>
      <c r="ED12" s="261"/>
      <c r="EE12" s="261"/>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c r="JE12" s="261"/>
      <c r="JF12" s="261"/>
      <c r="JG12" s="261"/>
      <c r="JH12" s="261"/>
      <c r="JI12" s="261"/>
      <c r="JJ12" s="261"/>
      <c r="JK12" s="261"/>
      <c r="JL12" s="261"/>
    </row>
    <row r="13" spans="1:272">
      <c r="A13" s="219">
        <v>10</v>
      </c>
      <c r="B13" s="219">
        <v>7</v>
      </c>
      <c r="C13" s="11">
        <v>43</v>
      </c>
      <c r="D13" s="11" t="s">
        <v>32</v>
      </c>
      <c r="E13" s="15">
        <v>74084.310810810814</v>
      </c>
      <c r="F13" s="11">
        <v>148</v>
      </c>
      <c r="G13" s="32">
        <v>76368.41891891892</v>
      </c>
      <c r="H13" s="11">
        <v>148</v>
      </c>
      <c r="I13" s="32">
        <v>77970.947019867555</v>
      </c>
      <c r="J13" s="11">
        <v>151</v>
      </c>
      <c r="K13" s="32"/>
      <c r="L13" s="11"/>
      <c r="M13" s="32"/>
      <c r="N13" s="11"/>
      <c r="O13" s="32">
        <v>79670.834285714285</v>
      </c>
      <c r="P13" s="11">
        <v>175</v>
      </c>
      <c r="Q13" s="32"/>
      <c r="R13" s="11"/>
      <c r="S13" s="32">
        <v>80554.05454545455</v>
      </c>
      <c r="T13" s="11">
        <v>110</v>
      </c>
      <c r="U13" s="68">
        <v>0</v>
      </c>
      <c r="V13" s="11">
        <v>0</v>
      </c>
      <c r="W13" s="32">
        <v>0</v>
      </c>
      <c r="X13" s="11">
        <v>0</v>
      </c>
      <c r="Y13" s="32">
        <v>0</v>
      </c>
      <c r="Z13" s="11">
        <v>0</v>
      </c>
      <c r="AA13" s="68">
        <v>0</v>
      </c>
      <c r="AB13" s="11">
        <v>0</v>
      </c>
      <c r="AC13" s="32">
        <v>0</v>
      </c>
      <c r="AD13" s="11">
        <v>0</v>
      </c>
      <c r="AE13" s="32">
        <v>0</v>
      </c>
      <c r="AF13" s="11">
        <v>0</v>
      </c>
      <c r="AG13" s="68">
        <v>65070.782608695656</v>
      </c>
      <c r="AH13" s="28">
        <v>23</v>
      </c>
      <c r="AI13" s="32">
        <v>64400</v>
      </c>
      <c r="AJ13" s="28">
        <v>22</v>
      </c>
      <c r="AK13" s="32">
        <v>69257.057142857142</v>
      </c>
      <c r="AL13" s="28">
        <v>35</v>
      </c>
      <c r="AM13" s="68">
        <v>77770.872727272726</v>
      </c>
      <c r="AN13" s="11">
        <v>55</v>
      </c>
      <c r="AO13" s="32">
        <v>74650.323076923072</v>
      </c>
      <c r="AP13" s="11">
        <v>65</v>
      </c>
      <c r="AQ13" s="32">
        <v>76130.803030303025</v>
      </c>
      <c r="AR13" s="11">
        <v>66</v>
      </c>
      <c r="AS13" s="353">
        <v>0</v>
      </c>
      <c r="AT13" s="42">
        <v>0</v>
      </c>
      <c r="AU13" s="32">
        <v>0</v>
      </c>
      <c r="AV13" s="42">
        <v>0</v>
      </c>
      <c r="AW13" s="32">
        <v>0</v>
      </c>
      <c r="AX13" s="42">
        <v>0</v>
      </c>
      <c r="AY13" s="353">
        <v>0</v>
      </c>
      <c r="AZ13" s="42">
        <v>0</v>
      </c>
      <c r="BA13" s="32">
        <v>0</v>
      </c>
      <c r="BB13" s="42">
        <v>0</v>
      </c>
      <c r="BC13" s="181">
        <v>0</v>
      </c>
      <c r="BD13" s="42">
        <v>0</v>
      </c>
      <c r="BE13" s="16"/>
      <c r="BF13" s="42"/>
      <c r="BG13" s="16"/>
      <c r="BH13" s="42"/>
      <c r="BI13" s="16"/>
      <c r="BJ13" s="42"/>
    </row>
    <row r="14" spans="1:272">
      <c r="A14" s="261">
        <v>11</v>
      </c>
      <c r="B14" s="219">
        <v>8</v>
      </c>
      <c r="C14" s="11">
        <v>42</v>
      </c>
      <c r="D14" s="11" t="s">
        <v>34</v>
      </c>
      <c r="E14" s="15">
        <v>76463.274480712163</v>
      </c>
      <c r="F14" s="11">
        <v>674</v>
      </c>
      <c r="G14" s="32">
        <v>81711.074515648288</v>
      </c>
      <c r="H14" s="11">
        <v>671</v>
      </c>
      <c r="I14" s="32">
        <v>82868.347286821707</v>
      </c>
      <c r="J14" s="11">
        <v>645</v>
      </c>
      <c r="K14" s="32"/>
      <c r="L14" s="11"/>
      <c r="M14" s="32"/>
      <c r="N14" s="11"/>
      <c r="O14" s="32">
        <v>85701.461218836572</v>
      </c>
      <c r="P14" s="11">
        <v>722</v>
      </c>
      <c r="Q14" s="32"/>
      <c r="R14" s="11"/>
      <c r="S14" s="32">
        <v>93616.454394693195</v>
      </c>
      <c r="T14" s="11">
        <v>603</v>
      </c>
      <c r="U14" s="68">
        <v>0</v>
      </c>
      <c r="V14" s="11">
        <v>0</v>
      </c>
      <c r="W14" s="32">
        <v>0</v>
      </c>
      <c r="X14" s="11">
        <v>0</v>
      </c>
      <c r="Y14" s="32">
        <v>0</v>
      </c>
      <c r="Z14" s="11">
        <v>0</v>
      </c>
      <c r="AA14" s="68">
        <v>0</v>
      </c>
      <c r="AB14" s="11">
        <v>0</v>
      </c>
      <c r="AC14" s="32">
        <v>0</v>
      </c>
      <c r="AD14" s="11">
        <v>0</v>
      </c>
      <c r="AE14" s="32">
        <v>0</v>
      </c>
      <c r="AF14" s="11">
        <v>0</v>
      </c>
      <c r="AG14" s="68">
        <v>80095.680722891571</v>
      </c>
      <c r="AH14" s="28">
        <v>166</v>
      </c>
      <c r="AI14" s="32">
        <v>84730.670329670334</v>
      </c>
      <c r="AJ14" s="28">
        <v>182</v>
      </c>
      <c r="AK14" s="32">
        <v>84146.443820224726</v>
      </c>
      <c r="AL14" s="28">
        <v>178</v>
      </c>
      <c r="AM14" s="68">
        <v>76732.391891891893</v>
      </c>
      <c r="AN14" s="11">
        <v>148</v>
      </c>
      <c r="AO14" s="32">
        <v>75215.065573770495</v>
      </c>
      <c r="AP14" s="11">
        <v>183</v>
      </c>
      <c r="AQ14" s="32">
        <v>78156.512658227846</v>
      </c>
      <c r="AR14" s="11">
        <v>158</v>
      </c>
      <c r="AS14" s="353">
        <v>71055.296296296292</v>
      </c>
      <c r="AT14" s="42">
        <v>108</v>
      </c>
      <c r="AU14" s="32">
        <v>75005.695652173919</v>
      </c>
      <c r="AV14" s="42">
        <v>69</v>
      </c>
      <c r="AW14" s="32">
        <v>77343.925373134334</v>
      </c>
      <c r="AX14" s="42">
        <v>67</v>
      </c>
      <c r="AY14" s="353">
        <v>0</v>
      </c>
      <c r="AZ14" s="42">
        <v>0</v>
      </c>
      <c r="BA14" s="32">
        <v>0</v>
      </c>
      <c r="BB14" s="42">
        <v>0</v>
      </c>
      <c r="BC14" s="181">
        <v>0</v>
      </c>
      <c r="BD14" s="42">
        <v>0</v>
      </c>
      <c r="BE14" s="16"/>
      <c r="BF14" s="42"/>
      <c r="BG14" s="16"/>
      <c r="BH14" s="42"/>
      <c r="BI14" s="16"/>
      <c r="BJ14" s="42"/>
    </row>
    <row r="15" spans="1:272">
      <c r="A15" s="219">
        <v>12</v>
      </c>
      <c r="B15" s="219">
        <v>9</v>
      </c>
      <c r="C15" s="11">
        <v>44</v>
      </c>
      <c r="D15" s="11" t="s">
        <v>36</v>
      </c>
      <c r="E15" s="15">
        <v>74422.88940092166</v>
      </c>
      <c r="F15" s="11">
        <v>217</v>
      </c>
      <c r="G15" s="32">
        <v>80591.341232227482</v>
      </c>
      <c r="H15" s="11">
        <v>211</v>
      </c>
      <c r="I15" s="32">
        <v>83358.393013100431</v>
      </c>
      <c r="J15" s="11">
        <v>229</v>
      </c>
      <c r="K15" s="32"/>
      <c r="L15" s="11"/>
      <c r="M15" s="32"/>
      <c r="N15" s="11"/>
      <c r="O15" s="32">
        <v>80508.634686346864</v>
      </c>
      <c r="P15" s="11">
        <v>271</v>
      </c>
      <c r="Q15" s="32"/>
      <c r="R15" s="11"/>
      <c r="S15" s="32">
        <v>86324.568281938322</v>
      </c>
      <c r="T15" s="11">
        <v>227</v>
      </c>
      <c r="U15" s="68">
        <v>0</v>
      </c>
      <c r="V15" s="11">
        <v>0</v>
      </c>
      <c r="W15" s="32">
        <v>0</v>
      </c>
      <c r="X15" s="11">
        <v>0</v>
      </c>
      <c r="Y15" s="32">
        <v>0</v>
      </c>
      <c r="Z15" s="11">
        <v>0</v>
      </c>
      <c r="AA15" s="68">
        <v>0</v>
      </c>
      <c r="AB15" s="11">
        <v>0</v>
      </c>
      <c r="AC15" s="32">
        <v>0</v>
      </c>
      <c r="AD15" s="11">
        <v>0</v>
      </c>
      <c r="AE15" s="32">
        <v>0</v>
      </c>
      <c r="AF15" s="11">
        <v>0</v>
      </c>
      <c r="AG15" s="68">
        <v>80793.026666666672</v>
      </c>
      <c r="AH15" s="28">
        <v>75</v>
      </c>
      <c r="AI15" s="32">
        <v>72517.846153846156</v>
      </c>
      <c r="AJ15" s="28">
        <v>52</v>
      </c>
      <c r="AK15" s="32">
        <v>74247.38461538461</v>
      </c>
      <c r="AL15" s="28">
        <v>52</v>
      </c>
      <c r="AM15" s="68">
        <v>69321.641025641031</v>
      </c>
      <c r="AN15" s="11">
        <v>39</v>
      </c>
      <c r="AO15" s="32">
        <v>72686.071428571435</v>
      </c>
      <c r="AP15" s="11">
        <v>42</v>
      </c>
      <c r="AQ15" s="32">
        <v>75135.909090909088</v>
      </c>
      <c r="AR15" s="11">
        <v>33</v>
      </c>
      <c r="AS15" s="353">
        <v>0</v>
      </c>
      <c r="AT15" s="42">
        <v>0</v>
      </c>
      <c r="AU15" s="32">
        <v>0</v>
      </c>
      <c r="AV15" s="42">
        <v>0</v>
      </c>
      <c r="AW15" s="32">
        <v>0</v>
      </c>
      <c r="AX15" s="42">
        <v>0</v>
      </c>
      <c r="AY15" s="353">
        <v>0</v>
      </c>
      <c r="AZ15" s="42">
        <v>0</v>
      </c>
      <c r="BA15" s="32">
        <v>0</v>
      </c>
      <c r="BB15" s="42">
        <v>0</v>
      </c>
      <c r="BC15" s="181">
        <v>0</v>
      </c>
      <c r="BD15" s="42">
        <v>0</v>
      </c>
      <c r="BE15" s="16"/>
      <c r="BF15" s="42"/>
      <c r="BG15" s="16"/>
      <c r="BH15" s="42"/>
      <c r="BI15" s="16"/>
      <c r="BJ15" s="42"/>
    </row>
    <row r="16" spans="1:272">
      <c r="A16" s="261">
        <v>13</v>
      </c>
      <c r="B16" s="219">
        <v>10</v>
      </c>
      <c r="C16" s="11">
        <v>45</v>
      </c>
      <c r="D16" s="11" t="s">
        <v>37</v>
      </c>
      <c r="E16" s="15">
        <v>55555.049120679199</v>
      </c>
      <c r="F16" s="11">
        <v>1649</v>
      </c>
      <c r="G16" s="32">
        <v>79735.89184499711</v>
      </c>
      <c r="H16" s="11">
        <v>1729</v>
      </c>
      <c r="I16" s="32">
        <v>83253.352413019078</v>
      </c>
      <c r="J16" s="11">
        <v>1782</v>
      </c>
      <c r="K16" s="32"/>
      <c r="L16" s="11"/>
      <c r="M16" s="32"/>
      <c r="N16" s="11"/>
      <c r="O16" s="32">
        <v>84661.056446821152</v>
      </c>
      <c r="P16" s="11">
        <v>1683</v>
      </c>
      <c r="Q16" s="32"/>
      <c r="R16" s="11"/>
      <c r="S16" s="32">
        <v>89957.134228187919</v>
      </c>
      <c r="T16" s="11">
        <v>1490</v>
      </c>
      <c r="U16" s="68">
        <v>0</v>
      </c>
      <c r="V16" s="11">
        <v>0</v>
      </c>
      <c r="W16" s="32">
        <v>0</v>
      </c>
      <c r="X16" s="11">
        <v>0</v>
      </c>
      <c r="Y16" s="32">
        <v>99934.948051948057</v>
      </c>
      <c r="Z16" s="11">
        <v>616</v>
      </c>
      <c r="AA16" s="68">
        <v>0</v>
      </c>
      <c r="AB16" s="11">
        <v>0</v>
      </c>
      <c r="AC16" s="32">
        <v>0</v>
      </c>
      <c r="AD16" s="11">
        <v>0</v>
      </c>
      <c r="AE16" s="32">
        <v>0</v>
      </c>
      <c r="AF16" s="11">
        <v>0</v>
      </c>
      <c r="AG16" s="68">
        <v>53364.664835164833</v>
      </c>
      <c r="AH16" s="28">
        <v>364</v>
      </c>
      <c r="AI16" s="32">
        <v>82584.597590361445</v>
      </c>
      <c r="AJ16" s="28">
        <v>415</v>
      </c>
      <c r="AK16" s="32">
        <v>83923.553030303025</v>
      </c>
      <c r="AL16" s="28">
        <v>396</v>
      </c>
      <c r="AM16" s="68">
        <v>52235.907356948228</v>
      </c>
      <c r="AN16" s="11">
        <v>367</v>
      </c>
      <c r="AO16" s="32">
        <v>75233.711009174309</v>
      </c>
      <c r="AP16" s="11">
        <v>436</v>
      </c>
      <c r="AQ16" s="32">
        <v>78068.214689265544</v>
      </c>
      <c r="AR16" s="11">
        <v>354</v>
      </c>
      <c r="AS16" s="353">
        <v>52000.332000000002</v>
      </c>
      <c r="AT16" s="42">
        <v>250</v>
      </c>
      <c r="AU16" s="32">
        <v>78838.042168674699</v>
      </c>
      <c r="AV16" s="42">
        <v>166</v>
      </c>
      <c r="AW16" s="32">
        <v>78928.395061728399</v>
      </c>
      <c r="AX16" s="42">
        <v>162</v>
      </c>
      <c r="AY16" s="353">
        <v>0</v>
      </c>
      <c r="AZ16" s="42">
        <v>0</v>
      </c>
      <c r="BA16" s="32">
        <v>0</v>
      </c>
      <c r="BB16" s="42">
        <v>0</v>
      </c>
      <c r="BC16" s="181">
        <v>0</v>
      </c>
      <c r="BD16" s="42">
        <v>0</v>
      </c>
      <c r="BE16" s="16"/>
      <c r="BF16" s="42"/>
      <c r="BG16" s="16"/>
      <c r="BH16" s="42"/>
      <c r="BI16" s="16"/>
      <c r="BJ16" s="42"/>
    </row>
    <row r="17" spans="1:272">
      <c r="A17" s="219">
        <v>14</v>
      </c>
      <c r="B17" s="219">
        <v>11</v>
      </c>
      <c r="C17" s="339">
        <v>44.07</v>
      </c>
      <c r="D17" s="11" t="s">
        <v>38</v>
      </c>
      <c r="E17" s="15">
        <v>77434.262195121948</v>
      </c>
      <c r="F17" s="11">
        <v>164</v>
      </c>
      <c r="G17" s="32">
        <v>78289.517241379304</v>
      </c>
      <c r="H17" s="11">
        <v>174</v>
      </c>
      <c r="I17" s="32">
        <v>80832.494505494498</v>
      </c>
      <c r="J17" s="11">
        <v>182</v>
      </c>
      <c r="K17" s="32"/>
      <c r="L17" s="11"/>
      <c r="M17" s="32"/>
      <c r="N17" s="11"/>
      <c r="O17" s="32">
        <v>79032.449541284397</v>
      </c>
      <c r="P17" s="11">
        <v>218</v>
      </c>
      <c r="Q17" s="32"/>
      <c r="R17" s="11"/>
      <c r="S17" s="32">
        <v>86691.949438202253</v>
      </c>
      <c r="T17" s="11">
        <v>178</v>
      </c>
      <c r="U17" s="68">
        <v>0</v>
      </c>
      <c r="V17" s="11">
        <v>0</v>
      </c>
      <c r="W17" s="32">
        <v>0</v>
      </c>
      <c r="X17" s="11">
        <v>0</v>
      </c>
      <c r="Y17" s="32">
        <v>0</v>
      </c>
      <c r="Z17" s="11">
        <v>0</v>
      </c>
      <c r="AA17" s="68">
        <v>0</v>
      </c>
      <c r="AB17" s="11">
        <v>0</v>
      </c>
      <c r="AC17" s="32">
        <v>0</v>
      </c>
      <c r="AD17" s="11">
        <v>0</v>
      </c>
      <c r="AE17" s="32">
        <v>0</v>
      </c>
      <c r="AF17" s="11">
        <v>0</v>
      </c>
      <c r="AG17" s="68">
        <v>75761.471698113208</v>
      </c>
      <c r="AH17" s="28">
        <v>53</v>
      </c>
      <c r="AI17" s="32">
        <v>67761.307692307688</v>
      </c>
      <c r="AJ17" s="28">
        <v>39</v>
      </c>
      <c r="AK17" s="32">
        <v>69439.789473684214</v>
      </c>
      <c r="AL17" s="28">
        <v>38</v>
      </c>
      <c r="AM17" s="68">
        <v>0</v>
      </c>
      <c r="AN17" s="11">
        <v>0</v>
      </c>
      <c r="AO17" s="32">
        <v>44853.120000000003</v>
      </c>
      <c r="AP17" s="11">
        <v>25</v>
      </c>
      <c r="AQ17" s="32">
        <v>63899</v>
      </c>
      <c r="AR17" s="11">
        <v>19</v>
      </c>
      <c r="AS17" s="357">
        <v>0</v>
      </c>
      <c r="AT17" s="160">
        <v>0</v>
      </c>
      <c r="AU17" s="32">
        <v>0</v>
      </c>
      <c r="AV17" s="160">
        <v>0</v>
      </c>
      <c r="AW17" s="32">
        <v>0</v>
      </c>
      <c r="AX17" s="160">
        <v>0</v>
      </c>
      <c r="AY17" s="69">
        <v>0</v>
      </c>
      <c r="AZ17" s="51">
        <v>0</v>
      </c>
      <c r="BA17" s="32">
        <v>0</v>
      </c>
      <c r="BB17" s="51">
        <v>0</v>
      </c>
      <c r="BC17" s="35">
        <v>0</v>
      </c>
      <c r="BD17" s="51">
        <v>0</v>
      </c>
      <c r="BE17" s="19"/>
      <c r="BF17" s="51"/>
      <c r="BG17" s="19"/>
      <c r="BH17" s="51"/>
      <c r="BI17" s="19"/>
      <c r="BJ17" s="51"/>
    </row>
    <row r="18" spans="1:272">
      <c r="A18" s="261">
        <v>15</v>
      </c>
      <c r="C18" s="11"/>
      <c r="D18" s="11"/>
      <c r="E18" s="15"/>
      <c r="F18" s="11"/>
      <c r="G18" s="32"/>
      <c r="H18" s="11"/>
      <c r="I18" s="32"/>
      <c r="J18" s="11"/>
      <c r="K18" s="32"/>
      <c r="L18" s="11"/>
      <c r="M18" s="32"/>
      <c r="N18" s="11"/>
      <c r="O18" s="32"/>
      <c r="P18" s="11"/>
      <c r="Q18" s="32"/>
      <c r="R18" s="11"/>
      <c r="S18" s="32"/>
      <c r="T18" s="11"/>
      <c r="U18" s="68"/>
      <c r="V18" s="11"/>
      <c r="W18" s="32"/>
      <c r="X18" s="11"/>
      <c r="Y18" s="32"/>
      <c r="Z18" s="11"/>
      <c r="AA18" s="68"/>
      <c r="AB18" s="11"/>
      <c r="AC18" s="32"/>
      <c r="AD18" s="11"/>
      <c r="AE18" s="32"/>
      <c r="AF18" s="11"/>
      <c r="AG18" s="68"/>
      <c r="AH18" s="28"/>
      <c r="AI18" s="32"/>
      <c r="AJ18" s="28"/>
      <c r="AK18" s="32"/>
      <c r="AL18" s="28"/>
      <c r="AM18" s="68"/>
      <c r="AN18" s="11"/>
      <c r="AO18" s="32"/>
      <c r="AP18" s="11"/>
      <c r="AQ18" s="32"/>
      <c r="AR18" s="11"/>
      <c r="AS18" s="68"/>
      <c r="AT18" s="28"/>
      <c r="AU18" s="32"/>
      <c r="AV18" s="28"/>
      <c r="AW18" s="32"/>
      <c r="AX18" s="28"/>
      <c r="AY18" s="68"/>
      <c r="AZ18" s="28"/>
      <c r="BA18" s="32"/>
      <c r="BB18" s="28"/>
      <c r="BC18" s="32"/>
      <c r="BD18" s="28"/>
      <c r="BE18" s="15"/>
      <c r="BF18" s="28"/>
      <c r="BG18" s="15"/>
      <c r="BH18" s="28"/>
      <c r="BI18" s="15"/>
      <c r="BJ18" s="28"/>
    </row>
    <row r="19" spans="1:272" s="261" customFormat="1">
      <c r="A19" s="219">
        <v>16</v>
      </c>
      <c r="C19" s="103"/>
      <c r="D19" s="103" t="s">
        <v>39</v>
      </c>
      <c r="E19" s="111">
        <f>IF(F19&gt;0,((E22*F22)+(E23*F23)+(E24*F24)+(E25*F25)+(E26*F26)+(E27*F27)+(E28*F28)+(E29*F29))/F19,)</f>
        <v>83985.352716352718</v>
      </c>
      <c r="F19" s="103">
        <f>SUM(F22:F29)</f>
        <v>3663</v>
      </c>
      <c r="G19" s="111">
        <f>IF(H19&gt;0,((G22*H22)+(G23*H23)+(G24*H24)+(G25*H25)+(G26*H26)+(G27*H27)+(G28*H28)+(G29*H29))/H19,)</f>
        <v>87903.155737704918</v>
      </c>
      <c r="H19" s="103">
        <f>SUM(H22:H29)</f>
        <v>3172</v>
      </c>
      <c r="I19" s="111">
        <f>IF(J19&gt;0,((I22*J22)+(I23*J23)+(I24*J24)+(I25*J25)+(I26*J26)+(I27*J27)+(I28*J28)+(I29*J29))/J19,)</f>
        <v>89662.019299287407</v>
      </c>
      <c r="J19" s="103">
        <f>SUM(J22:J29)</f>
        <v>3368</v>
      </c>
      <c r="K19" s="111">
        <f t="shared" ref="K19" si="16">IF(L19&gt;0,((K22*L22)+(K23*L23)+(K24*L24)+(K25*L25)+(K26*L26)+(K27*L27)+(K28*L28)+(K29*L29))/L19,)</f>
        <v>0</v>
      </c>
      <c r="L19" s="103">
        <f t="shared" ref="L19" si="17">SUM(L22:L29)</f>
        <v>0</v>
      </c>
      <c r="M19" s="111">
        <f t="shared" ref="M19" si="18">IF(N19&gt;0,((M22*N22)+(M23*N23)+(M24*N24)+(M25*N25)+(M26*N26)+(M27*N27)+(M28*N28)+(M29*N29))/N19,)</f>
        <v>0</v>
      </c>
      <c r="N19" s="103">
        <f t="shared" ref="N19" si="19">SUM(N22:N29)</f>
        <v>0</v>
      </c>
      <c r="O19" s="111">
        <f t="shared" ref="O19" si="20">IF(P19&gt;0,((O22*P22)+(O23*P23)+(O24*P24)+(O25*P25)+(O26*P26)+(O27*P27)+(O28*P28)+(O29*P29))/P19,)</f>
        <v>91107.747837837844</v>
      </c>
      <c r="P19" s="103">
        <f t="shared" ref="P19:T19" si="21">SUM(P22:P29)</f>
        <v>3700</v>
      </c>
      <c r="Q19" s="113">
        <f t="shared" ref="Q19" si="22">IF(R19&gt;0,((Q22*R22)+(Q23*R23)+(Q24*R24)+(Q25*R25)+(Q26*R26)+(Q27*R27)+(Q28*R28)+(Q29*R29))/R19,)</f>
        <v>0</v>
      </c>
      <c r="R19" s="103">
        <f t="shared" si="21"/>
        <v>0</v>
      </c>
      <c r="S19" s="113">
        <f t="shared" ref="S19" si="23">IF(T19&gt;0,((S22*T22)+(S23*T23)+(S24*T24)+(S25*T25)+(S26*T26)+(S27*T27)+(S28*T28)+(S29*T29))/T19,)</f>
        <v>97409.886761842965</v>
      </c>
      <c r="T19" s="103">
        <f t="shared" si="21"/>
        <v>3082</v>
      </c>
      <c r="U19" s="114">
        <f>IF(V19&gt;0,((U22*V22)+(U23*V23)+(U24*V24)+(U25*V25)+(U26*V26)+(U27*V27)+(U28*V28)+(U29*V29))/V19,)</f>
        <v>0</v>
      </c>
      <c r="V19" s="103">
        <f>SUM(V22:V29)</f>
        <v>0</v>
      </c>
      <c r="W19" s="111">
        <f>IF(X19&gt;0,((W22*X22)+(W23*X23)+(W24*X24)+(W25*X25)+(W26*X26)+(W27*X27)+(W28*X28)+(W29*X29))/X19,)</f>
        <v>0</v>
      </c>
      <c r="X19" s="103">
        <f>SUM(X22:X29)</f>
        <v>0</v>
      </c>
      <c r="Y19" s="111">
        <f>IF(Z19&gt;0,((Y22*Z22)+(Y23*Z23)+(Y24*Z24)+(Y25*Z25)+(Y26*Z26)+(Y27*Z27)+(Y28*Z28)+(Y29*Z29))/Z19,)</f>
        <v>105870.48098256736</v>
      </c>
      <c r="Z19" s="103">
        <f>SUM(Z22:Z29)</f>
        <v>1262</v>
      </c>
      <c r="AA19" s="114">
        <f>IF(AB19&gt;0,((AA22*AB22)+(AA23*AB23)+(AA24*AB24)+(AA25*AB25)+(AA26*AB26)+(AA27*AB27)+(AA28*AB28)+(AA29*AB29))/AB19,)</f>
        <v>0</v>
      </c>
      <c r="AB19" s="103">
        <f>SUM(AB22:AB29)</f>
        <v>0</v>
      </c>
      <c r="AC19" s="111">
        <f>IF(AD19&gt;0,((AC22*AD22)+(AC23*AD23)+(AC24*AD24)+(AC25*AD25)+(AC26*AD26)+(AC27*AD27)+(AC28*AD28)+(AC29*AD29))/AD19,)</f>
        <v>0</v>
      </c>
      <c r="AD19" s="103">
        <f>SUM(AD22:AD29)</f>
        <v>0</v>
      </c>
      <c r="AE19" s="111">
        <f>IF(AF19&gt;0,((AE22*AF22)+(AE23*AF23)+(AE24*AF24)+(AE25*AF25)+(AE26*AF26)+(AE27*AF27)+(AE28*AF28)+(AE29*AF29))/AF19,)</f>
        <v>0</v>
      </c>
      <c r="AF19" s="103">
        <f>SUM(AF22:AF29)</f>
        <v>0</v>
      </c>
      <c r="AG19" s="114">
        <f>IF(AH19&gt;0,((AG22*AH22)+(AG23*AH23)+(AG24*AH24)+(AG25*AH25)+(AG26*AH26)+(AG27*AH27)+(AG28*AH28)+(AG29*AH29))/AH19,)</f>
        <v>81249.052941176473</v>
      </c>
      <c r="AH19" s="103">
        <f>SUM(AH22:AH29)</f>
        <v>510</v>
      </c>
      <c r="AI19" s="111">
        <f>IF(AJ19&gt;0,((AI22*AJ22)+(AI23*AJ23)+(AI24*AJ24)+(AI25*AJ25)+(AI26*AJ26)+(AI27*AJ27)+(AI28*AJ28)+(AI29*AJ29))/AJ19,)</f>
        <v>85347.775221238931</v>
      </c>
      <c r="AJ19" s="103">
        <f>SUM(AJ22:AJ29)</f>
        <v>565</v>
      </c>
      <c r="AK19" s="111">
        <f>IF(AL19&gt;0,((AK22*AL22)+(AK23*AL23)+(AK24*AL24)+(AK25*AL25)+(AK26*AL26)+(AK27*AL27)+(AK28*AL28)+(AK29*AL29))/AL19,)</f>
        <v>87564.564727954974</v>
      </c>
      <c r="AL19" s="103">
        <f>SUM(AL22:AL29)</f>
        <v>533</v>
      </c>
      <c r="AM19" s="114">
        <f>IF(AN19&gt;0,((AM22*AN22)+(AM23*AN23)+(AM24*AN24)+(AM25*AN25)+(AM26*AN26)+(AM27*AN27)+(AM28*AN28)+(AM29*AN29))/AN19,)</f>
        <v>75845.692870201092</v>
      </c>
      <c r="AN19" s="103">
        <f>SUM(AN22:AN29)</f>
        <v>547</v>
      </c>
      <c r="AO19" s="111">
        <f>IF(AP19&gt;0,((AO22*AP22)+(AO23*AP23)+(AO24*AP24)+(AO25*AP25)+(AO26*AP26)+(AO27*AP27)+(AO28*AP28)+(AO29*AP29))/AP19,)</f>
        <v>76028.278458844128</v>
      </c>
      <c r="AP19" s="103">
        <f>SUM(AP22:AP29)</f>
        <v>571</v>
      </c>
      <c r="AQ19" s="111">
        <f>IF(AR19&gt;0,((AQ22*AR22)+(AQ23*AR23)+(AQ24*AR24)+(AQ25*AR25)+(AQ26*AR26)+(AQ27*AR27)+(AQ28*AR28)+(AQ29*AR29))/AR19,)</f>
        <v>78049.646153846159</v>
      </c>
      <c r="AR19" s="103">
        <f>SUM(AR22:AR29)</f>
        <v>520</v>
      </c>
      <c r="AS19" s="114">
        <f>IF(AT19&gt;0,((AS22*AT22)+(AS23*AT23)+(AS24*AT24)+(AS25*AT25)+(AS26*AT26)+(AS27*AT27)+(AS28*AT28)+(AS29*AT29))/AT19,)</f>
        <v>72355.00588235294</v>
      </c>
      <c r="AT19" s="103">
        <f>SUM(AT22:AT29)</f>
        <v>340</v>
      </c>
      <c r="AU19" s="111">
        <f>IF(AV19&gt;0,((AU22*AV22)+(AU23*AV23)+(AU24*AV24)+(AU25*AV25)+(AU26*AV26)+(AU27*AV27)+(AU28*AV28)+(AU29*AV29))/AV19,)</f>
        <v>77502.892156862741</v>
      </c>
      <c r="AV19" s="103">
        <f>SUM(AV22:AV29)</f>
        <v>204</v>
      </c>
      <c r="AW19" s="111">
        <f>IF(AX19&gt;0,((AW22*AX22)+(AW23*AX23)+(AW24*AX24)+(AW25*AX25)+(AW26*AX26)+(AW27*AX27)+(AW28*AX28)+(AW29*AX29))/AX19,)</f>
        <v>79771.899497487437</v>
      </c>
      <c r="AX19" s="103">
        <f>SUM(AX22:AX29)</f>
        <v>199</v>
      </c>
      <c r="AY19" s="114">
        <f>IF(AZ19&gt;0,((AY22*AZ22)+(AY23*AZ23)+(AY24*AZ24)+(AY25*AZ25)+(AY26*AZ26)+(AY27*AZ27)+(AY28*AZ28)+(AY29*AZ29))/AZ19,)</f>
        <v>0</v>
      </c>
      <c r="AZ19" s="103">
        <f>SUM(AZ22:AZ29)</f>
        <v>0</v>
      </c>
      <c r="BA19" s="111">
        <f>IF(BB19&gt;0,((BA22*BB22)+(BA23*BB23)+(BA24*BB24)+(BA25*BB25)+(BA26*BB26)+(BA27*BB27)+(BA28*BB28)+(BA29*BB29))/BB19,)</f>
        <v>0</v>
      </c>
      <c r="BB19" s="103">
        <f>SUM(BB22:BB29)</f>
        <v>0</v>
      </c>
      <c r="BC19" s="111">
        <f>IF(BD19&gt;0,((BC22*BD22)+(BC23*BD23)+(BC24*BD24)+(BC25*BD25)+(BC26*BD26)+(BC27*BD27)+(BC28*BD28)+(BC29*BD29))/BD19,)</f>
        <v>0</v>
      </c>
      <c r="BD19" s="103">
        <f>SUM(BD22:BD29)</f>
        <v>0</v>
      </c>
      <c r="BE19" s="111"/>
      <c r="BF19" s="105"/>
      <c r="BG19" s="111"/>
      <c r="BH19" s="105"/>
      <c r="BI19" s="111"/>
      <c r="BJ19" s="105"/>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19"/>
      <c r="CL19" s="219"/>
      <c r="CM19" s="219"/>
      <c r="CN19" s="219"/>
      <c r="CO19" s="219"/>
      <c r="CP19" s="219"/>
      <c r="CQ19" s="219"/>
      <c r="CR19" s="219"/>
      <c r="CS19" s="219"/>
      <c r="CT19" s="219"/>
      <c r="CU19" s="219"/>
      <c r="CV19" s="219"/>
      <c r="CW19" s="219"/>
      <c r="CX19" s="219"/>
      <c r="CY19" s="219"/>
      <c r="CZ19" s="219"/>
      <c r="DA19" s="219"/>
      <c r="DB19" s="219"/>
      <c r="DC19" s="219"/>
      <c r="DD19" s="219"/>
      <c r="DE19" s="219"/>
      <c r="DF19" s="219"/>
      <c r="DG19" s="219"/>
      <c r="DH19" s="219"/>
      <c r="DI19" s="219"/>
      <c r="DJ19" s="219"/>
      <c r="DK19" s="219"/>
      <c r="DL19" s="219"/>
      <c r="DM19" s="219"/>
      <c r="DN19" s="219"/>
      <c r="DO19" s="219"/>
      <c r="DP19" s="219"/>
      <c r="DQ19" s="219"/>
      <c r="DR19" s="219"/>
      <c r="DS19" s="219"/>
      <c r="DT19" s="219"/>
      <c r="DU19" s="219"/>
      <c r="DV19" s="219"/>
      <c r="DW19" s="219"/>
      <c r="DX19" s="219"/>
      <c r="DY19" s="219"/>
      <c r="DZ19" s="219"/>
      <c r="EA19" s="219"/>
      <c r="EB19" s="219"/>
      <c r="EC19" s="219"/>
      <c r="ED19" s="219"/>
      <c r="EE19" s="219"/>
      <c r="EF19" s="219"/>
      <c r="EG19" s="219"/>
      <c r="EH19" s="219"/>
      <c r="EI19" s="219"/>
      <c r="EJ19" s="219"/>
      <c r="EK19" s="219"/>
      <c r="EL19" s="219"/>
      <c r="EM19" s="219"/>
      <c r="EN19" s="219"/>
      <c r="EO19" s="219"/>
      <c r="EP19" s="219"/>
      <c r="EQ19" s="219"/>
      <c r="ER19" s="219"/>
      <c r="ES19" s="219"/>
      <c r="ET19" s="219"/>
      <c r="EU19" s="219"/>
      <c r="EV19" s="219"/>
      <c r="EW19" s="219"/>
      <c r="EX19" s="219"/>
      <c r="EY19" s="219"/>
      <c r="EZ19" s="219"/>
      <c r="FA19" s="219"/>
      <c r="FB19" s="219"/>
      <c r="FC19" s="219"/>
      <c r="FD19" s="219"/>
      <c r="FE19" s="219"/>
      <c r="FF19" s="219"/>
      <c r="FG19" s="219"/>
      <c r="FH19" s="219"/>
      <c r="FI19" s="219"/>
      <c r="FJ19" s="219"/>
      <c r="FK19" s="219"/>
      <c r="FL19" s="219"/>
      <c r="FM19" s="219"/>
      <c r="FN19" s="219"/>
      <c r="FO19" s="219"/>
      <c r="FP19" s="219"/>
      <c r="FQ19" s="219"/>
      <c r="FR19" s="219"/>
      <c r="FS19" s="219"/>
      <c r="FT19" s="219"/>
      <c r="FU19" s="219"/>
      <c r="FV19" s="219"/>
      <c r="FW19" s="219"/>
      <c r="FX19" s="219"/>
      <c r="FY19" s="219"/>
      <c r="FZ19" s="219"/>
      <c r="GA19" s="219"/>
      <c r="GB19" s="219"/>
      <c r="GC19" s="219"/>
      <c r="GD19" s="219"/>
      <c r="GE19" s="219"/>
      <c r="GF19" s="219"/>
      <c r="GG19" s="219"/>
      <c r="GH19" s="219"/>
      <c r="GI19" s="219"/>
      <c r="GJ19" s="219"/>
      <c r="GK19" s="219"/>
      <c r="GL19" s="219"/>
      <c r="GM19" s="219"/>
      <c r="GN19" s="219"/>
      <c r="GO19" s="219"/>
      <c r="GP19" s="219"/>
      <c r="GQ19" s="219"/>
      <c r="GR19" s="219"/>
      <c r="GS19" s="219"/>
      <c r="GT19" s="219"/>
      <c r="GU19" s="219"/>
      <c r="GV19" s="219"/>
      <c r="GW19" s="219"/>
      <c r="GX19" s="219"/>
      <c r="GY19" s="219"/>
      <c r="GZ19" s="219"/>
      <c r="HA19" s="219"/>
      <c r="HB19" s="219"/>
      <c r="HC19" s="219"/>
      <c r="HD19" s="219"/>
      <c r="HE19" s="219"/>
      <c r="HF19" s="219"/>
      <c r="HG19" s="219"/>
      <c r="HH19" s="219"/>
      <c r="HI19" s="219"/>
      <c r="HJ19" s="219"/>
      <c r="HK19" s="219"/>
      <c r="HL19" s="219"/>
      <c r="HM19" s="219"/>
      <c r="HN19" s="219"/>
      <c r="HO19" s="219"/>
      <c r="HP19" s="219"/>
      <c r="HQ19" s="219"/>
      <c r="HR19" s="219"/>
      <c r="HS19" s="219"/>
      <c r="HT19" s="219"/>
      <c r="HU19" s="219"/>
      <c r="HV19" s="219"/>
      <c r="HW19" s="219"/>
      <c r="HX19" s="219"/>
      <c r="HY19" s="219"/>
      <c r="HZ19" s="219"/>
      <c r="IA19" s="219"/>
      <c r="IB19" s="219"/>
      <c r="IC19" s="219"/>
      <c r="ID19" s="219"/>
      <c r="IE19" s="219"/>
      <c r="IF19" s="219"/>
      <c r="IG19" s="219"/>
      <c r="IH19" s="219"/>
      <c r="II19" s="219"/>
      <c r="IJ19" s="219"/>
      <c r="IK19" s="219"/>
      <c r="IL19" s="219"/>
      <c r="IM19" s="219"/>
      <c r="IN19" s="219"/>
      <c r="IO19" s="219"/>
      <c r="IP19" s="219"/>
      <c r="IQ19" s="219"/>
      <c r="IR19" s="219"/>
      <c r="IS19" s="219"/>
      <c r="IT19" s="219"/>
      <c r="IU19" s="219"/>
      <c r="IV19" s="219"/>
      <c r="IW19" s="219"/>
      <c r="IX19" s="219"/>
      <c r="IY19" s="219"/>
      <c r="IZ19" s="219"/>
      <c r="JA19" s="219"/>
      <c r="JB19" s="219"/>
      <c r="JC19" s="219"/>
      <c r="JD19" s="219"/>
      <c r="JE19" s="219"/>
      <c r="JF19" s="219"/>
      <c r="JG19" s="219"/>
      <c r="JH19" s="219"/>
      <c r="JI19" s="219"/>
      <c r="JJ19" s="219"/>
      <c r="JK19" s="219"/>
      <c r="JL19" s="219"/>
    </row>
    <row r="20" spans="1:272" s="273" customFormat="1">
      <c r="A20" s="261">
        <v>17</v>
      </c>
      <c r="C20" s="120">
        <v>1</v>
      </c>
      <c r="D20" s="121" t="s">
        <v>41</v>
      </c>
      <c r="E20" s="122"/>
      <c r="F20" s="121"/>
      <c r="G20" s="127"/>
      <c r="H20" s="121"/>
      <c r="I20" s="127"/>
      <c r="J20" s="121"/>
      <c r="K20" s="127"/>
      <c r="L20" s="121"/>
      <c r="M20" s="127"/>
      <c r="N20" s="121"/>
      <c r="O20" s="127"/>
      <c r="P20" s="121"/>
      <c r="Q20" s="127"/>
      <c r="R20" s="121"/>
      <c r="S20" s="127"/>
      <c r="T20" s="121"/>
      <c r="U20" s="126"/>
      <c r="V20" s="121"/>
      <c r="W20" s="127"/>
      <c r="X20" s="121"/>
      <c r="Y20" s="127"/>
      <c r="Z20" s="121"/>
      <c r="AA20" s="126"/>
      <c r="AB20" s="121"/>
      <c r="AC20" s="127"/>
      <c r="AD20" s="121"/>
      <c r="AE20" s="127"/>
      <c r="AF20" s="121"/>
      <c r="AG20" s="126"/>
      <c r="AH20" s="121"/>
      <c r="AI20" s="127"/>
      <c r="AJ20" s="121"/>
      <c r="AK20" s="127"/>
      <c r="AL20" s="121"/>
      <c r="AM20" s="126"/>
      <c r="AN20" s="121"/>
      <c r="AO20" s="127"/>
      <c r="AP20" s="121"/>
      <c r="AQ20" s="127"/>
      <c r="AR20" s="121"/>
      <c r="AS20" s="362"/>
      <c r="AT20" s="121"/>
      <c r="AU20" s="127"/>
      <c r="AV20" s="121"/>
      <c r="AW20" s="127"/>
      <c r="AX20" s="121"/>
      <c r="AY20" s="126"/>
      <c r="AZ20" s="121"/>
      <c r="BA20" s="127"/>
      <c r="BB20" s="121"/>
      <c r="BC20" s="127"/>
      <c r="BD20" s="121"/>
      <c r="BE20" s="122"/>
      <c r="BF20" s="121"/>
      <c r="BG20" s="122"/>
      <c r="BH20" s="121"/>
      <c r="BI20" s="122"/>
      <c r="BJ20" s="121"/>
      <c r="BK20" s="219"/>
      <c r="BL20" s="219"/>
      <c r="BM20" s="219"/>
      <c r="BN20" s="219"/>
      <c r="BO20" s="219"/>
      <c r="BP20" s="219"/>
      <c r="BQ20" s="219"/>
      <c r="BR20" s="219"/>
      <c r="BS20" s="219"/>
      <c r="BT20" s="219"/>
      <c r="BU20" s="219"/>
      <c r="BV20" s="219"/>
      <c r="BW20" s="219"/>
      <c r="BX20" s="219"/>
      <c r="BY20" s="219"/>
      <c r="BZ20" s="219"/>
      <c r="CA20" s="219"/>
      <c r="CB20" s="219"/>
      <c r="CC20" s="219"/>
      <c r="CD20" s="219"/>
      <c r="CE20" s="219"/>
      <c r="CF20" s="219"/>
      <c r="CG20" s="219"/>
      <c r="CH20" s="219"/>
      <c r="CI20" s="219"/>
      <c r="CJ20" s="219"/>
      <c r="CK20" s="219"/>
      <c r="CL20" s="219"/>
      <c r="CM20" s="219"/>
      <c r="CN20" s="219"/>
      <c r="CO20" s="219"/>
      <c r="CP20" s="219"/>
      <c r="CQ20" s="219"/>
      <c r="CR20" s="219"/>
      <c r="CS20" s="219"/>
      <c r="CT20" s="219"/>
      <c r="CU20" s="219"/>
      <c r="CV20" s="219"/>
      <c r="CW20" s="219"/>
      <c r="CX20" s="219"/>
      <c r="CY20" s="219"/>
      <c r="CZ20" s="219"/>
      <c r="DA20" s="219"/>
      <c r="DB20" s="219"/>
      <c r="DC20" s="219"/>
      <c r="DD20" s="219"/>
      <c r="DE20" s="219"/>
      <c r="DF20" s="219"/>
      <c r="DG20" s="219"/>
      <c r="DH20" s="219"/>
      <c r="DI20" s="219"/>
      <c r="DJ20" s="219"/>
      <c r="DK20" s="219"/>
      <c r="DL20" s="219"/>
      <c r="DM20" s="219"/>
      <c r="DN20" s="219"/>
      <c r="DO20" s="219"/>
      <c r="DP20" s="219"/>
      <c r="DQ20" s="219"/>
      <c r="DR20" s="219"/>
      <c r="DS20" s="219"/>
      <c r="DT20" s="219"/>
      <c r="DU20" s="219"/>
      <c r="DV20" s="219"/>
      <c r="DW20" s="219"/>
      <c r="DX20" s="219"/>
      <c r="DY20" s="219"/>
      <c r="DZ20" s="219"/>
      <c r="EA20" s="219"/>
      <c r="EB20" s="219"/>
      <c r="EC20" s="219"/>
      <c r="ED20" s="219"/>
      <c r="EE20" s="219"/>
      <c r="EF20" s="219"/>
      <c r="EG20" s="219"/>
      <c r="EH20" s="219"/>
      <c r="EI20" s="219"/>
      <c r="EJ20" s="219"/>
      <c r="EK20" s="219"/>
      <c r="EL20" s="219"/>
      <c r="EM20" s="219"/>
      <c r="EN20" s="219"/>
      <c r="EO20" s="219"/>
      <c r="EP20" s="219"/>
      <c r="EQ20" s="219"/>
      <c r="ER20" s="219"/>
      <c r="ES20" s="219"/>
      <c r="ET20" s="219"/>
      <c r="EU20" s="219"/>
      <c r="EV20" s="219"/>
      <c r="EW20" s="219"/>
      <c r="EX20" s="219"/>
      <c r="EY20" s="219"/>
      <c r="EZ20" s="219"/>
      <c r="FA20" s="219"/>
      <c r="FB20" s="219"/>
      <c r="FC20" s="219"/>
      <c r="FD20" s="219"/>
      <c r="FE20" s="219"/>
      <c r="FF20" s="219"/>
      <c r="FG20" s="219"/>
      <c r="FH20" s="219"/>
      <c r="FI20" s="219"/>
      <c r="FJ20" s="219"/>
      <c r="FK20" s="219"/>
      <c r="FL20" s="219"/>
      <c r="FM20" s="219"/>
      <c r="FN20" s="219"/>
      <c r="FO20" s="219"/>
      <c r="FP20" s="219"/>
      <c r="FQ20" s="219"/>
      <c r="FR20" s="219"/>
      <c r="FS20" s="219"/>
      <c r="FT20" s="219"/>
      <c r="FU20" s="219"/>
      <c r="FV20" s="219"/>
      <c r="FW20" s="219"/>
      <c r="FX20" s="219"/>
      <c r="FY20" s="219"/>
      <c r="FZ20" s="219"/>
      <c r="GA20" s="219"/>
      <c r="GB20" s="219"/>
      <c r="GC20" s="219"/>
      <c r="GD20" s="219"/>
      <c r="GE20" s="219"/>
      <c r="GF20" s="219"/>
      <c r="GG20" s="219"/>
      <c r="GH20" s="219"/>
      <c r="GI20" s="219"/>
      <c r="GJ20" s="219"/>
      <c r="GK20" s="219"/>
      <c r="GL20" s="219"/>
      <c r="GM20" s="219"/>
      <c r="GN20" s="219"/>
      <c r="GO20" s="219"/>
      <c r="GP20" s="219"/>
      <c r="GQ20" s="219"/>
      <c r="GR20" s="219"/>
      <c r="GS20" s="219"/>
      <c r="GT20" s="219"/>
      <c r="GU20" s="219"/>
      <c r="GV20" s="219"/>
      <c r="GW20" s="219"/>
      <c r="GX20" s="219"/>
      <c r="GY20" s="219"/>
      <c r="GZ20" s="219"/>
      <c r="HA20" s="219"/>
      <c r="HB20" s="219"/>
      <c r="HC20" s="219"/>
      <c r="HD20" s="219"/>
      <c r="HE20" s="219"/>
      <c r="HF20" s="219"/>
      <c r="HG20" s="219"/>
      <c r="HH20" s="219"/>
      <c r="HI20" s="219"/>
      <c r="HJ20" s="219"/>
      <c r="HK20" s="219"/>
      <c r="HL20" s="219"/>
      <c r="HM20" s="219"/>
      <c r="HN20" s="219"/>
      <c r="HO20" s="219"/>
      <c r="HP20" s="219"/>
      <c r="HQ20" s="219"/>
      <c r="HR20" s="219"/>
      <c r="HS20" s="219"/>
      <c r="HT20" s="219"/>
      <c r="HU20" s="219"/>
      <c r="HV20" s="219"/>
      <c r="HW20" s="219"/>
      <c r="HX20" s="219"/>
      <c r="HY20" s="219"/>
      <c r="HZ20" s="219"/>
      <c r="IA20" s="219"/>
      <c r="IB20" s="219"/>
      <c r="IC20" s="219"/>
      <c r="ID20" s="219"/>
      <c r="IE20" s="219"/>
      <c r="IF20" s="219"/>
      <c r="IG20" s="219"/>
      <c r="IH20" s="219"/>
      <c r="II20" s="219"/>
      <c r="IJ20" s="219"/>
      <c r="IK20" s="219"/>
      <c r="IL20" s="219"/>
      <c r="IM20" s="219"/>
      <c r="IN20" s="219"/>
      <c r="IO20" s="219"/>
      <c r="IP20" s="219"/>
      <c r="IQ20" s="219"/>
      <c r="IR20" s="219"/>
      <c r="IS20" s="219"/>
      <c r="IT20" s="219"/>
      <c r="IU20" s="219"/>
      <c r="IV20" s="219"/>
      <c r="IW20" s="219"/>
      <c r="IX20" s="219"/>
      <c r="IY20" s="219"/>
      <c r="IZ20" s="219"/>
      <c r="JA20" s="219"/>
      <c r="JB20" s="219"/>
      <c r="JC20" s="219"/>
      <c r="JD20" s="219"/>
      <c r="JE20" s="219"/>
      <c r="JF20" s="219"/>
      <c r="JG20" s="219"/>
      <c r="JH20" s="219"/>
      <c r="JI20" s="219"/>
      <c r="JJ20" s="219"/>
      <c r="JK20" s="219"/>
      <c r="JL20" s="219"/>
    </row>
    <row r="21" spans="1:272" s="273" customFormat="1">
      <c r="A21" s="219">
        <v>18</v>
      </c>
      <c r="C21" s="120">
        <v>2</v>
      </c>
      <c r="D21" s="120" t="s">
        <v>43</v>
      </c>
      <c r="E21" s="122"/>
      <c r="F21" s="120"/>
      <c r="G21" s="127"/>
      <c r="H21" s="120"/>
      <c r="I21" s="127"/>
      <c r="J21" s="120"/>
      <c r="K21" s="127"/>
      <c r="L21" s="120"/>
      <c r="M21" s="127"/>
      <c r="N21" s="120"/>
      <c r="O21" s="127"/>
      <c r="P21" s="120"/>
      <c r="Q21" s="127"/>
      <c r="R21" s="120"/>
      <c r="S21" s="127"/>
      <c r="T21" s="120"/>
      <c r="U21" s="126"/>
      <c r="V21" s="120"/>
      <c r="W21" s="127"/>
      <c r="X21" s="120"/>
      <c r="Y21" s="127"/>
      <c r="Z21" s="120"/>
      <c r="AA21" s="126"/>
      <c r="AB21" s="120"/>
      <c r="AC21" s="127"/>
      <c r="AD21" s="120"/>
      <c r="AE21" s="127"/>
      <c r="AF21" s="120"/>
      <c r="AG21" s="126"/>
      <c r="AH21" s="121"/>
      <c r="AI21" s="127"/>
      <c r="AJ21" s="121"/>
      <c r="AK21" s="127"/>
      <c r="AL21" s="121"/>
      <c r="AM21" s="126"/>
      <c r="AN21" s="120"/>
      <c r="AO21" s="127"/>
      <c r="AP21" s="120"/>
      <c r="AQ21" s="127"/>
      <c r="AR21" s="120"/>
      <c r="AS21" s="355"/>
      <c r="AT21" s="135"/>
      <c r="AU21" s="127"/>
      <c r="AV21" s="135"/>
      <c r="AW21" s="127"/>
      <c r="AX21" s="135"/>
      <c r="AY21" s="355"/>
      <c r="AZ21" s="135"/>
      <c r="BA21" s="127"/>
      <c r="BB21" s="135"/>
      <c r="BC21" s="361"/>
      <c r="BD21" s="135"/>
      <c r="BE21" s="131"/>
      <c r="BF21" s="135"/>
      <c r="BG21" s="131"/>
      <c r="BH21" s="135"/>
      <c r="BI21" s="131"/>
      <c r="BJ21" s="135"/>
      <c r="BK21" s="47"/>
      <c r="BL21" s="47"/>
      <c r="BM21" s="47"/>
      <c r="BN21" s="47"/>
      <c r="BO21" s="47"/>
      <c r="BP21" s="47"/>
      <c r="BQ21" s="47"/>
      <c r="BR21" s="47"/>
      <c r="BS21" s="47"/>
      <c r="BT21" s="47"/>
      <c r="BU21" s="47"/>
      <c r="BV21" s="47"/>
      <c r="BW21" s="47"/>
      <c r="BX21" s="47"/>
      <c r="BY21" s="47"/>
      <c r="BZ21" s="47"/>
      <c r="CA21" s="47"/>
      <c r="CB21" s="47"/>
      <c r="CC21" s="47"/>
      <c r="CD21" s="47"/>
      <c r="CE21" s="47"/>
      <c r="CF21" s="47"/>
      <c r="CG21" s="47"/>
      <c r="CH21" s="47"/>
      <c r="CI21" s="47"/>
      <c r="CJ21" s="47"/>
      <c r="CK21" s="47"/>
      <c r="CL21" s="47"/>
      <c r="CM21" s="47"/>
      <c r="CN21" s="47"/>
      <c r="CO21" s="47"/>
      <c r="CP21" s="47"/>
      <c r="CQ21" s="47"/>
      <c r="CR21" s="47"/>
      <c r="CS21" s="47"/>
      <c r="CT21" s="47"/>
      <c r="CU21" s="47"/>
      <c r="CV21" s="47"/>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c r="GK21" s="47"/>
      <c r="GL21" s="47"/>
      <c r="GM21" s="47"/>
      <c r="GN21" s="47"/>
      <c r="GO21" s="47"/>
      <c r="GP21" s="47"/>
      <c r="GQ21" s="47"/>
      <c r="GR21" s="47"/>
      <c r="GS21" s="47"/>
      <c r="GT21" s="47"/>
      <c r="GU21" s="47"/>
      <c r="GV21" s="47"/>
      <c r="GW21" s="47"/>
      <c r="GX21" s="47"/>
      <c r="GY21" s="47"/>
      <c r="GZ21" s="47"/>
      <c r="HA21" s="47"/>
      <c r="HB21" s="47"/>
      <c r="HC21" s="47"/>
      <c r="HD21" s="47"/>
      <c r="HE21" s="47"/>
      <c r="HF21" s="47"/>
      <c r="HG21" s="47"/>
      <c r="HH21" s="47"/>
      <c r="HI21" s="47"/>
      <c r="HJ21" s="47"/>
      <c r="HK21" s="47"/>
      <c r="HL21" s="47"/>
      <c r="HM21" s="47"/>
      <c r="HN21" s="47"/>
      <c r="HO21" s="47"/>
      <c r="HP21" s="47"/>
      <c r="HQ21" s="47"/>
      <c r="HR21" s="47"/>
      <c r="HS21" s="47"/>
      <c r="HT21" s="47"/>
      <c r="HU21" s="47"/>
      <c r="HV21" s="47"/>
      <c r="HW21" s="47"/>
      <c r="HX21" s="47"/>
      <c r="HY21" s="47"/>
      <c r="HZ21" s="47"/>
      <c r="IA21" s="47"/>
      <c r="IB21" s="47"/>
      <c r="IC21" s="47"/>
      <c r="ID21" s="47"/>
      <c r="IE21" s="47"/>
      <c r="IF21" s="47"/>
      <c r="IG21" s="47"/>
      <c r="IH21" s="47"/>
      <c r="II21" s="47"/>
      <c r="IJ21" s="47"/>
      <c r="IK21" s="47"/>
      <c r="IL21" s="47"/>
      <c r="IM21" s="47"/>
      <c r="IN21" s="47"/>
      <c r="IO21" s="47"/>
      <c r="IP21" s="47"/>
      <c r="IQ21" s="47"/>
      <c r="IR21" s="47"/>
      <c r="IS21" s="47"/>
      <c r="IT21" s="47"/>
      <c r="IU21" s="47"/>
      <c r="IV21" s="47"/>
      <c r="IW21" s="47"/>
      <c r="IX21" s="47"/>
      <c r="IY21" s="47"/>
      <c r="IZ21" s="47"/>
      <c r="JA21" s="47"/>
      <c r="JB21" s="47"/>
      <c r="JC21" s="47"/>
      <c r="JD21" s="47"/>
      <c r="JE21" s="47"/>
      <c r="JF21" s="47"/>
      <c r="JG21" s="47"/>
      <c r="JH21" s="47"/>
      <c r="JI21" s="47"/>
      <c r="JJ21" s="47"/>
      <c r="JK21" s="47"/>
      <c r="JL21" s="47"/>
    </row>
    <row r="22" spans="1:272" s="276" customFormat="1">
      <c r="A22" s="261">
        <v>19</v>
      </c>
      <c r="B22" s="276">
        <v>12</v>
      </c>
      <c r="C22" s="117" t="s">
        <v>94</v>
      </c>
      <c r="D22" s="117" t="s">
        <v>121</v>
      </c>
      <c r="E22" s="118">
        <v>0</v>
      </c>
      <c r="F22" s="117">
        <v>0</v>
      </c>
      <c r="G22" s="191">
        <v>0</v>
      </c>
      <c r="H22" s="117">
        <v>0</v>
      </c>
      <c r="I22" s="191">
        <v>0</v>
      </c>
      <c r="J22" s="117">
        <v>0</v>
      </c>
      <c r="K22" s="191"/>
      <c r="L22" s="117"/>
      <c r="M22" s="191"/>
      <c r="N22" s="117"/>
      <c r="O22" s="191">
        <v>0</v>
      </c>
      <c r="P22" s="117">
        <v>0</v>
      </c>
      <c r="Q22" s="191"/>
      <c r="R22" s="117"/>
      <c r="S22" s="191">
        <v>0</v>
      </c>
      <c r="T22" s="117">
        <v>0</v>
      </c>
      <c r="U22" s="189">
        <v>0</v>
      </c>
      <c r="V22" s="117">
        <v>0</v>
      </c>
      <c r="W22" s="191">
        <v>0</v>
      </c>
      <c r="X22" s="117">
        <v>0</v>
      </c>
      <c r="Y22" s="191">
        <v>0</v>
      </c>
      <c r="Z22" s="117">
        <v>0</v>
      </c>
      <c r="AA22" s="189">
        <v>0</v>
      </c>
      <c r="AB22" s="117">
        <v>0</v>
      </c>
      <c r="AC22" s="191">
        <v>0</v>
      </c>
      <c r="AD22" s="117">
        <v>0</v>
      </c>
      <c r="AE22" s="191">
        <v>0</v>
      </c>
      <c r="AF22" s="117">
        <v>0</v>
      </c>
      <c r="AG22" s="189">
        <v>0</v>
      </c>
      <c r="AH22" s="156">
        <v>0</v>
      </c>
      <c r="AI22" s="191">
        <v>0</v>
      </c>
      <c r="AJ22" s="156">
        <v>0</v>
      </c>
      <c r="AK22" s="191">
        <v>0</v>
      </c>
      <c r="AL22" s="156">
        <v>0</v>
      </c>
      <c r="AM22" s="189">
        <v>0</v>
      </c>
      <c r="AN22" s="117">
        <v>0</v>
      </c>
      <c r="AO22" s="191">
        <v>0</v>
      </c>
      <c r="AP22" s="117">
        <v>0</v>
      </c>
      <c r="AQ22" s="191">
        <v>0</v>
      </c>
      <c r="AR22" s="117">
        <v>0</v>
      </c>
      <c r="AS22" s="189">
        <v>0</v>
      </c>
      <c r="AT22" s="156">
        <v>0</v>
      </c>
      <c r="AU22" s="191">
        <v>0</v>
      </c>
      <c r="AV22" s="156">
        <v>0</v>
      </c>
      <c r="AW22" s="191">
        <v>0</v>
      </c>
      <c r="AX22" s="156">
        <v>0</v>
      </c>
      <c r="AY22" s="189">
        <v>0</v>
      </c>
      <c r="AZ22" s="156">
        <v>0</v>
      </c>
      <c r="BA22" s="191">
        <v>0</v>
      </c>
      <c r="BB22" s="156">
        <v>0</v>
      </c>
      <c r="BC22" s="191">
        <v>0</v>
      </c>
      <c r="BD22" s="117">
        <v>0</v>
      </c>
      <c r="BE22" s="118"/>
      <c r="BF22" s="117"/>
      <c r="BG22" s="118"/>
      <c r="BH22" s="117"/>
      <c r="BI22" s="118"/>
      <c r="BJ22" s="117"/>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c r="DX22" s="219"/>
      <c r="DY22" s="219"/>
      <c r="DZ22" s="219"/>
      <c r="EA22" s="219"/>
      <c r="EB22" s="219"/>
      <c r="EC22" s="219"/>
      <c r="ED22" s="219"/>
      <c r="EE22" s="219"/>
      <c r="EF22" s="219"/>
      <c r="EG22" s="219"/>
      <c r="EH22" s="219"/>
      <c r="EI22" s="219"/>
      <c r="EJ22" s="219"/>
      <c r="EK22" s="219"/>
      <c r="EL22" s="219"/>
      <c r="EM22" s="219"/>
      <c r="EN22" s="219"/>
      <c r="EO22" s="219"/>
      <c r="EP22" s="219"/>
      <c r="EQ22" s="219"/>
      <c r="ER22" s="219"/>
      <c r="ES22" s="219"/>
      <c r="ET22" s="219"/>
      <c r="EU22" s="219"/>
      <c r="EV22" s="219"/>
      <c r="EW22" s="219"/>
      <c r="EX22" s="219"/>
      <c r="EY22" s="219"/>
      <c r="EZ22" s="219"/>
      <c r="FA22" s="219"/>
      <c r="FB22" s="219"/>
      <c r="FC22" s="219"/>
      <c r="FD22" s="219"/>
      <c r="FE22" s="219"/>
      <c r="FF22" s="219"/>
      <c r="FG22" s="219"/>
      <c r="FH22" s="219"/>
      <c r="FI22" s="219"/>
      <c r="FJ22" s="219"/>
      <c r="FK22" s="219"/>
      <c r="FL22" s="219"/>
      <c r="FM22" s="219"/>
      <c r="FN22" s="219"/>
      <c r="FO22" s="219"/>
      <c r="FP22" s="219"/>
      <c r="FQ22" s="219"/>
      <c r="FR22" s="219"/>
      <c r="FS22" s="219"/>
      <c r="FT22" s="219"/>
      <c r="FU22" s="219"/>
      <c r="FV22" s="219"/>
      <c r="FW22" s="219"/>
      <c r="FX22" s="219"/>
      <c r="FY22" s="219"/>
      <c r="FZ22" s="219"/>
      <c r="GA22" s="219"/>
      <c r="GB22" s="219"/>
      <c r="GC22" s="219"/>
      <c r="GD22" s="219"/>
      <c r="GE22" s="219"/>
      <c r="GF22" s="219"/>
      <c r="GG22" s="219"/>
      <c r="GH22" s="219"/>
      <c r="GI22" s="219"/>
      <c r="GJ22" s="219"/>
      <c r="GK22" s="219"/>
      <c r="GL22" s="219"/>
      <c r="GM22" s="219"/>
      <c r="GN22" s="219"/>
      <c r="GO22" s="219"/>
      <c r="GP22" s="219"/>
      <c r="GQ22" s="219"/>
      <c r="GR22" s="219"/>
      <c r="GS22" s="219"/>
      <c r="GT22" s="219"/>
      <c r="GU22" s="219"/>
      <c r="GV22" s="219"/>
      <c r="GW22" s="219"/>
      <c r="GX22" s="219"/>
      <c r="GY22" s="219"/>
      <c r="GZ22" s="219"/>
      <c r="HA22" s="219"/>
      <c r="HB22" s="219"/>
      <c r="HC22" s="219"/>
      <c r="HD22" s="219"/>
      <c r="HE22" s="219"/>
      <c r="HF22" s="219"/>
      <c r="HG22" s="219"/>
      <c r="HH22" s="219"/>
      <c r="HI22" s="219"/>
      <c r="HJ22" s="219"/>
      <c r="HK22" s="219"/>
      <c r="HL22" s="219"/>
      <c r="HM22" s="219"/>
      <c r="HN22" s="219"/>
      <c r="HO22" s="219"/>
      <c r="HP22" s="219"/>
      <c r="HQ22" s="219"/>
      <c r="HR22" s="219"/>
      <c r="HS22" s="219"/>
      <c r="HT22" s="219"/>
      <c r="HU22" s="219"/>
      <c r="HV22" s="219"/>
      <c r="HW22" s="219"/>
      <c r="HX22" s="219"/>
      <c r="HY22" s="219"/>
      <c r="HZ22" s="219"/>
      <c r="IA22" s="219"/>
      <c r="IB22" s="219"/>
      <c r="IC22" s="219"/>
      <c r="ID22" s="219"/>
      <c r="IE22" s="219"/>
      <c r="IF22" s="219"/>
      <c r="IG22" s="219"/>
      <c r="IH22" s="219"/>
      <c r="II22" s="219"/>
      <c r="IJ22" s="219"/>
      <c r="IK22" s="219"/>
      <c r="IL22" s="219"/>
      <c r="IM22" s="219"/>
      <c r="IN22" s="219"/>
      <c r="IO22" s="219"/>
      <c r="IP22" s="219"/>
      <c r="IQ22" s="219"/>
      <c r="IR22" s="219"/>
      <c r="IS22" s="219"/>
      <c r="IT22" s="219"/>
      <c r="IU22" s="219"/>
      <c r="IV22" s="219"/>
      <c r="IW22" s="219"/>
      <c r="IX22" s="219"/>
      <c r="IY22" s="219"/>
      <c r="IZ22" s="219"/>
      <c r="JA22" s="219"/>
      <c r="JB22" s="219"/>
      <c r="JC22" s="219"/>
      <c r="JD22" s="219"/>
      <c r="JE22" s="219"/>
      <c r="JF22" s="219"/>
      <c r="JG22" s="219"/>
      <c r="JH22" s="219"/>
      <c r="JI22" s="219"/>
      <c r="JJ22" s="219"/>
      <c r="JK22" s="219"/>
      <c r="JL22" s="219"/>
    </row>
    <row r="23" spans="1:272">
      <c r="A23" s="219">
        <v>20</v>
      </c>
      <c r="B23" s="219">
        <v>13</v>
      </c>
      <c r="C23" s="11">
        <v>4</v>
      </c>
      <c r="D23" s="11" t="s">
        <v>76</v>
      </c>
      <c r="E23" s="15">
        <v>85348.93548387097</v>
      </c>
      <c r="F23" s="11">
        <v>62</v>
      </c>
      <c r="G23" s="32">
        <v>0</v>
      </c>
      <c r="H23" s="11">
        <v>0</v>
      </c>
      <c r="I23" s="32">
        <v>69668.571428571435</v>
      </c>
      <c r="J23" s="11">
        <v>56</v>
      </c>
      <c r="K23" s="32"/>
      <c r="L23" s="11"/>
      <c r="M23" s="32"/>
      <c r="N23" s="11"/>
      <c r="O23" s="32">
        <v>81667.366972477059</v>
      </c>
      <c r="P23" s="11">
        <v>109</v>
      </c>
      <c r="Q23" s="32"/>
      <c r="R23" s="11"/>
      <c r="S23" s="32">
        <v>87194.6</v>
      </c>
      <c r="T23" s="11">
        <v>90</v>
      </c>
      <c r="U23" s="68">
        <v>0</v>
      </c>
      <c r="V23" s="11">
        <v>0</v>
      </c>
      <c r="W23" s="32">
        <v>0</v>
      </c>
      <c r="X23" s="11">
        <v>0</v>
      </c>
      <c r="Y23" s="32">
        <v>0</v>
      </c>
      <c r="Z23" s="11">
        <v>0</v>
      </c>
      <c r="AA23" s="68">
        <v>0</v>
      </c>
      <c r="AB23" s="11">
        <v>0</v>
      </c>
      <c r="AC23" s="32">
        <v>0</v>
      </c>
      <c r="AD23" s="11">
        <v>0</v>
      </c>
      <c r="AE23" s="32">
        <v>0</v>
      </c>
      <c r="AF23" s="11">
        <v>0</v>
      </c>
      <c r="AG23" s="68">
        <v>0</v>
      </c>
      <c r="AH23" s="28">
        <v>0</v>
      </c>
      <c r="AI23" s="32">
        <v>0</v>
      </c>
      <c r="AJ23" s="28">
        <v>0</v>
      </c>
      <c r="AK23" s="32">
        <v>0</v>
      </c>
      <c r="AL23" s="28">
        <v>0</v>
      </c>
      <c r="AM23" s="68">
        <v>0</v>
      </c>
      <c r="AN23" s="11">
        <v>0</v>
      </c>
      <c r="AO23" s="32">
        <v>0</v>
      </c>
      <c r="AP23" s="11">
        <v>0</v>
      </c>
      <c r="AQ23" s="32">
        <v>0</v>
      </c>
      <c r="AR23" s="11">
        <v>0</v>
      </c>
      <c r="AS23" s="353">
        <v>0</v>
      </c>
      <c r="AT23" s="42">
        <v>0</v>
      </c>
      <c r="AU23" s="32">
        <v>0</v>
      </c>
      <c r="AV23" s="42">
        <v>0</v>
      </c>
      <c r="AW23" s="32">
        <v>0</v>
      </c>
      <c r="AX23" s="42">
        <v>0</v>
      </c>
      <c r="AY23" s="353">
        <v>0</v>
      </c>
      <c r="AZ23" s="42">
        <v>0</v>
      </c>
      <c r="BA23" s="32">
        <v>0</v>
      </c>
      <c r="BB23" s="42">
        <v>0</v>
      </c>
      <c r="BC23" s="181">
        <v>0</v>
      </c>
      <c r="BD23" s="42">
        <v>0</v>
      </c>
      <c r="BE23" s="16"/>
      <c r="BF23" s="42"/>
      <c r="BG23" s="16"/>
      <c r="BH23" s="42"/>
      <c r="BI23" s="16"/>
      <c r="BJ23" s="42"/>
    </row>
    <row r="24" spans="1:272">
      <c r="A24" s="261">
        <v>21</v>
      </c>
      <c r="B24" s="219">
        <v>14</v>
      </c>
      <c r="C24" s="11">
        <v>11</v>
      </c>
      <c r="D24" s="11" t="s">
        <v>47</v>
      </c>
      <c r="E24" s="15">
        <v>88258.288359788363</v>
      </c>
      <c r="F24" s="11">
        <v>378</v>
      </c>
      <c r="G24" s="32">
        <v>90210.425149700604</v>
      </c>
      <c r="H24" s="11">
        <v>334</v>
      </c>
      <c r="I24" s="32">
        <v>95933.209726443776</v>
      </c>
      <c r="J24" s="11">
        <v>329</v>
      </c>
      <c r="K24" s="32"/>
      <c r="L24" s="11"/>
      <c r="M24" s="32"/>
      <c r="N24" s="11"/>
      <c r="O24" s="32">
        <v>95455.625429553271</v>
      </c>
      <c r="P24" s="11">
        <v>291</v>
      </c>
      <c r="Q24" s="32"/>
      <c r="R24" s="11"/>
      <c r="S24" s="32">
        <v>104795.9718875502</v>
      </c>
      <c r="T24" s="11">
        <v>249</v>
      </c>
      <c r="U24" s="68">
        <v>0</v>
      </c>
      <c r="V24" s="11">
        <v>0</v>
      </c>
      <c r="W24" s="32">
        <v>0</v>
      </c>
      <c r="X24" s="11">
        <v>0</v>
      </c>
      <c r="Y24" s="32">
        <v>0</v>
      </c>
      <c r="Z24" s="11">
        <v>0</v>
      </c>
      <c r="AA24" s="68">
        <v>0</v>
      </c>
      <c r="AB24" s="11">
        <v>0</v>
      </c>
      <c r="AC24" s="32">
        <v>0</v>
      </c>
      <c r="AD24" s="11">
        <v>0</v>
      </c>
      <c r="AE24" s="32">
        <v>0</v>
      </c>
      <c r="AF24" s="11">
        <v>0</v>
      </c>
      <c r="AG24" s="68">
        <v>87516.373493975902</v>
      </c>
      <c r="AH24" s="28">
        <v>83</v>
      </c>
      <c r="AI24" s="32">
        <v>89435.24528301887</v>
      </c>
      <c r="AJ24" s="28">
        <v>106</v>
      </c>
      <c r="AK24" s="32">
        <v>94552.976470588241</v>
      </c>
      <c r="AL24" s="28">
        <v>85</v>
      </c>
      <c r="AM24" s="68">
        <v>87193.948051948057</v>
      </c>
      <c r="AN24" s="11">
        <v>77</v>
      </c>
      <c r="AO24" s="32">
        <v>86054.88</v>
      </c>
      <c r="AP24" s="11">
        <v>75</v>
      </c>
      <c r="AQ24" s="32">
        <v>91851.945205479453</v>
      </c>
      <c r="AR24" s="11">
        <v>73</v>
      </c>
      <c r="AS24" s="353">
        <v>75887.899999999994</v>
      </c>
      <c r="AT24" s="42">
        <v>30</v>
      </c>
      <c r="AU24" s="32">
        <v>0</v>
      </c>
      <c r="AV24" s="42">
        <v>0</v>
      </c>
      <c r="AW24" s="32">
        <v>83676</v>
      </c>
      <c r="AX24" s="42">
        <v>15</v>
      </c>
      <c r="AY24" s="353">
        <v>0</v>
      </c>
      <c r="AZ24" s="42">
        <v>0</v>
      </c>
      <c r="BA24" s="32">
        <v>0</v>
      </c>
      <c r="BB24" s="42">
        <v>0</v>
      </c>
      <c r="BC24" s="181">
        <v>0</v>
      </c>
      <c r="BD24" s="42">
        <v>0</v>
      </c>
      <c r="BE24" s="16"/>
      <c r="BF24" s="42"/>
      <c r="BG24" s="16"/>
      <c r="BH24" s="42"/>
      <c r="BI24" s="16"/>
      <c r="BJ24" s="42"/>
    </row>
    <row r="25" spans="1:272">
      <c r="A25" s="219">
        <v>22</v>
      </c>
      <c r="B25" s="219">
        <v>15</v>
      </c>
      <c r="C25" s="11">
        <v>14</v>
      </c>
      <c r="D25" s="11" t="s">
        <v>49</v>
      </c>
      <c r="E25" s="15">
        <v>104355.21136767318</v>
      </c>
      <c r="F25" s="11">
        <v>563</v>
      </c>
      <c r="G25" s="32">
        <v>104143.3213610586</v>
      </c>
      <c r="H25" s="11">
        <v>529</v>
      </c>
      <c r="I25" s="32">
        <v>106260.24868651488</v>
      </c>
      <c r="J25" s="11">
        <v>571</v>
      </c>
      <c r="K25" s="32"/>
      <c r="L25" s="11"/>
      <c r="M25" s="32"/>
      <c r="N25" s="11"/>
      <c r="O25" s="32">
        <v>108139.36530324401</v>
      </c>
      <c r="P25" s="11">
        <v>709</v>
      </c>
      <c r="Q25" s="32"/>
      <c r="R25" s="11"/>
      <c r="S25" s="32">
        <v>108428.56050069541</v>
      </c>
      <c r="T25" s="11">
        <v>719</v>
      </c>
      <c r="U25" s="68">
        <v>0</v>
      </c>
      <c r="V25" s="11">
        <v>0</v>
      </c>
      <c r="W25" s="32">
        <v>0</v>
      </c>
      <c r="X25" s="11">
        <v>0</v>
      </c>
      <c r="Y25" s="32">
        <v>111014.64864864865</v>
      </c>
      <c r="Z25" s="11">
        <v>370</v>
      </c>
      <c r="AA25" s="68">
        <v>0</v>
      </c>
      <c r="AB25" s="11">
        <v>0</v>
      </c>
      <c r="AC25" s="32">
        <v>0</v>
      </c>
      <c r="AD25" s="11">
        <v>0</v>
      </c>
      <c r="AE25" s="32">
        <v>0</v>
      </c>
      <c r="AF25" s="11">
        <v>0</v>
      </c>
      <c r="AG25" s="68">
        <v>0</v>
      </c>
      <c r="AH25" s="28">
        <v>0</v>
      </c>
      <c r="AI25" s="32">
        <v>0</v>
      </c>
      <c r="AJ25" s="28">
        <v>0</v>
      </c>
      <c r="AK25" s="32">
        <v>0</v>
      </c>
      <c r="AL25" s="28">
        <v>0</v>
      </c>
      <c r="AM25" s="68">
        <v>88199</v>
      </c>
      <c r="AN25" s="11">
        <v>24</v>
      </c>
      <c r="AO25" s="32">
        <v>0</v>
      </c>
      <c r="AP25" s="11">
        <v>0</v>
      </c>
      <c r="AQ25" s="32">
        <v>0</v>
      </c>
      <c r="AR25" s="11">
        <v>0</v>
      </c>
      <c r="AS25" s="353">
        <v>0</v>
      </c>
      <c r="AT25" s="42">
        <v>0</v>
      </c>
      <c r="AU25" s="32">
        <v>0</v>
      </c>
      <c r="AV25" s="42">
        <v>0</v>
      </c>
      <c r="AW25" s="32">
        <v>0</v>
      </c>
      <c r="AX25" s="42">
        <v>0</v>
      </c>
      <c r="AY25" s="353">
        <v>0</v>
      </c>
      <c r="AZ25" s="42">
        <v>0</v>
      </c>
      <c r="BA25" s="32">
        <v>0</v>
      </c>
      <c r="BB25" s="42">
        <v>0</v>
      </c>
      <c r="BC25" s="181">
        <v>0</v>
      </c>
      <c r="BD25" s="42">
        <v>0</v>
      </c>
      <c r="BE25" s="16"/>
      <c r="BF25" s="42"/>
      <c r="BG25" s="16"/>
      <c r="BH25" s="42"/>
      <c r="BI25" s="16"/>
      <c r="BJ25" s="42"/>
      <c r="BK25" s="261"/>
      <c r="BL25" s="261"/>
      <c r="BM25" s="261"/>
      <c r="BN25" s="261"/>
      <c r="BO25" s="261"/>
      <c r="BP25" s="261"/>
      <c r="BQ25" s="261"/>
      <c r="BR25" s="261"/>
      <c r="BS25" s="261"/>
      <c r="BT25" s="261"/>
      <c r="BU25" s="261"/>
      <c r="BV25" s="261"/>
      <c r="BW25" s="261"/>
      <c r="BX25" s="261"/>
      <c r="BY25" s="261"/>
      <c r="BZ25" s="261"/>
      <c r="CA25" s="261"/>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c r="JE25" s="261"/>
      <c r="JF25" s="261"/>
      <c r="JG25" s="261"/>
      <c r="JH25" s="261"/>
      <c r="JI25" s="261"/>
      <c r="JJ25" s="261"/>
      <c r="JK25" s="261"/>
      <c r="JL25" s="261"/>
    </row>
    <row r="26" spans="1:272">
      <c r="A26" s="261">
        <v>23</v>
      </c>
      <c r="B26" s="219">
        <v>16</v>
      </c>
      <c r="C26" s="11">
        <v>15</v>
      </c>
      <c r="D26" s="11" t="s">
        <v>51</v>
      </c>
      <c r="E26" s="15">
        <v>82097.028571428571</v>
      </c>
      <c r="F26" s="11">
        <v>70</v>
      </c>
      <c r="G26" s="32">
        <v>83364.818181818177</v>
      </c>
      <c r="H26" s="11">
        <v>33</v>
      </c>
      <c r="I26" s="32">
        <v>94318.477064220177</v>
      </c>
      <c r="J26" s="11">
        <v>109</v>
      </c>
      <c r="K26" s="32"/>
      <c r="L26" s="11"/>
      <c r="M26" s="32"/>
      <c r="N26" s="11"/>
      <c r="O26" s="32">
        <v>75623</v>
      </c>
      <c r="P26" s="11">
        <v>19</v>
      </c>
      <c r="Q26" s="32"/>
      <c r="R26" s="11"/>
      <c r="S26" s="32">
        <v>0</v>
      </c>
      <c r="T26" s="11">
        <v>0</v>
      </c>
      <c r="U26" s="68">
        <v>0</v>
      </c>
      <c r="V26" s="11">
        <v>0</v>
      </c>
      <c r="W26" s="32">
        <v>0</v>
      </c>
      <c r="X26" s="11">
        <v>0</v>
      </c>
      <c r="Y26" s="32">
        <v>0</v>
      </c>
      <c r="Z26" s="11">
        <v>0</v>
      </c>
      <c r="AA26" s="68">
        <v>0</v>
      </c>
      <c r="AB26" s="11">
        <v>0</v>
      </c>
      <c r="AC26" s="32">
        <v>0</v>
      </c>
      <c r="AD26" s="11">
        <v>0</v>
      </c>
      <c r="AE26" s="32">
        <v>0</v>
      </c>
      <c r="AF26" s="11">
        <v>0</v>
      </c>
      <c r="AG26" s="68">
        <v>0</v>
      </c>
      <c r="AH26" s="28">
        <v>0</v>
      </c>
      <c r="AI26" s="32">
        <v>0</v>
      </c>
      <c r="AJ26" s="28">
        <v>0</v>
      </c>
      <c r="AK26" s="32">
        <v>0</v>
      </c>
      <c r="AL26" s="28">
        <v>0</v>
      </c>
      <c r="AM26" s="68">
        <v>0</v>
      </c>
      <c r="AN26" s="11">
        <v>0</v>
      </c>
      <c r="AO26" s="32">
        <v>0</v>
      </c>
      <c r="AP26" s="11">
        <v>0</v>
      </c>
      <c r="AQ26" s="32">
        <v>0</v>
      </c>
      <c r="AR26" s="11">
        <v>0</v>
      </c>
      <c r="AS26" s="353">
        <v>0</v>
      </c>
      <c r="AT26" s="42">
        <v>0</v>
      </c>
      <c r="AU26" s="32">
        <v>0</v>
      </c>
      <c r="AV26" s="42">
        <v>0</v>
      </c>
      <c r="AW26" s="32">
        <v>0</v>
      </c>
      <c r="AX26" s="42">
        <v>0</v>
      </c>
      <c r="AY26" s="353">
        <v>0</v>
      </c>
      <c r="AZ26" s="42">
        <v>0</v>
      </c>
      <c r="BA26" s="32">
        <v>0</v>
      </c>
      <c r="BB26" s="42">
        <v>0</v>
      </c>
      <c r="BC26" s="181">
        <v>0</v>
      </c>
      <c r="BD26" s="42">
        <v>0</v>
      </c>
      <c r="BE26" s="16"/>
      <c r="BF26" s="42"/>
      <c r="BG26" s="16"/>
      <c r="BH26" s="42"/>
      <c r="BI26" s="16"/>
      <c r="BJ26" s="42"/>
      <c r="BK26" s="273"/>
      <c r="BL26" s="273"/>
      <c r="BM26" s="273"/>
      <c r="BN26" s="273"/>
      <c r="BO26" s="273"/>
      <c r="BP26" s="273"/>
      <c r="BQ26" s="273"/>
      <c r="BR26" s="273"/>
      <c r="BS26" s="273"/>
      <c r="BT26" s="273"/>
      <c r="BU26" s="273"/>
      <c r="BV26" s="273"/>
      <c r="BW26" s="273"/>
      <c r="BX26" s="273"/>
      <c r="BY26" s="273"/>
      <c r="BZ26" s="273"/>
      <c r="CA26" s="273"/>
      <c r="CB26" s="273"/>
      <c r="CC26" s="273"/>
      <c r="CD26" s="273"/>
      <c r="CE26" s="273"/>
      <c r="CF26" s="273"/>
      <c r="CG26" s="273"/>
      <c r="CH26" s="273"/>
      <c r="CI26" s="273"/>
      <c r="CJ26" s="273"/>
      <c r="CK26" s="273"/>
      <c r="CL26" s="273"/>
      <c r="CM26" s="273"/>
      <c r="CN26" s="273"/>
      <c r="CO26" s="273"/>
      <c r="CP26" s="273"/>
      <c r="CQ26" s="273"/>
      <c r="CR26" s="273"/>
      <c r="CS26" s="273"/>
      <c r="CT26" s="273"/>
      <c r="CU26" s="273"/>
      <c r="CV26" s="273"/>
      <c r="CW26" s="273"/>
      <c r="CX26" s="273"/>
      <c r="CY26" s="273"/>
      <c r="CZ26" s="273"/>
      <c r="DA26" s="273"/>
      <c r="DB26" s="273"/>
      <c r="DC26" s="273"/>
      <c r="DD26" s="273"/>
      <c r="DE26" s="273"/>
      <c r="DF26" s="273"/>
      <c r="DG26" s="273"/>
      <c r="DH26" s="273"/>
      <c r="DI26" s="273"/>
      <c r="DJ26" s="273"/>
      <c r="DK26" s="273"/>
      <c r="DL26" s="273"/>
      <c r="DM26" s="273"/>
      <c r="DN26" s="273"/>
      <c r="DO26" s="273"/>
      <c r="DP26" s="273"/>
      <c r="DQ26" s="273"/>
      <c r="DR26" s="273"/>
      <c r="DS26" s="273"/>
      <c r="DT26" s="273"/>
      <c r="DU26" s="273"/>
      <c r="DV26" s="273"/>
      <c r="DW26" s="273"/>
      <c r="DX26" s="273"/>
      <c r="DY26" s="273"/>
      <c r="DZ26" s="273"/>
      <c r="EA26" s="273"/>
      <c r="EB26" s="273"/>
      <c r="EC26" s="273"/>
      <c r="ED26" s="273"/>
      <c r="EE26" s="273"/>
      <c r="EF26" s="273"/>
      <c r="EG26" s="273"/>
      <c r="EH26" s="273"/>
      <c r="EI26" s="273"/>
      <c r="EJ26" s="273"/>
      <c r="EK26" s="273"/>
      <c r="EL26" s="273"/>
      <c r="EM26" s="273"/>
      <c r="EN26" s="273"/>
      <c r="EO26" s="273"/>
      <c r="EP26" s="273"/>
      <c r="EQ26" s="273"/>
      <c r="ER26" s="273"/>
      <c r="ES26" s="273"/>
      <c r="ET26" s="273"/>
      <c r="EU26" s="273"/>
      <c r="EV26" s="273"/>
      <c r="EW26" s="273"/>
      <c r="EX26" s="273"/>
      <c r="EY26" s="273"/>
      <c r="EZ26" s="273"/>
      <c r="FA26" s="273"/>
      <c r="FB26" s="273"/>
      <c r="FC26" s="273"/>
      <c r="FD26" s="273"/>
      <c r="FE26" s="273"/>
      <c r="FF26" s="273"/>
      <c r="FG26" s="273"/>
      <c r="FH26" s="273"/>
      <c r="FI26" s="273"/>
      <c r="FJ26" s="273"/>
      <c r="FK26" s="273"/>
      <c r="FL26" s="273"/>
      <c r="FM26" s="273"/>
      <c r="FN26" s="273"/>
      <c r="FO26" s="273"/>
      <c r="FP26" s="273"/>
      <c r="FQ26" s="273"/>
      <c r="FR26" s="273"/>
      <c r="FS26" s="273"/>
      <c r="FT26" s="273"/>
      <c r="FU26" s="273"/>
      <c r="FV26" s="273"/>
      <c r="FW26" s="273"/>
      <c r="FX26" s="273"/>
      <c r="FY26" s="273"/>
      <c r="FZ26" s="273"/>
      <c r="GA26" s="273"/>
      <c r="GB26" s="273"/>
      <c r="GC26" s="273"/>
      <c r="GD26" s="273"/>
      <c r="GE26" s="273"/>
      <c r="GF26" s="273"/>
      <c r="GG26" s="273"/>
      <c r="GH26" s="273"/>
      <c r="GI26" s="273"/>
      <c r="GJ26" s="273"/>
      <c r="GK26" s="273"/>
      <c r="GL26" s="273"/>
      <c r="GM26" s="273"/>
      <c r="GN26" s="273"/>
      <c r="GO26" s="273"/>
      <c r="GP26" s="273"/>
      <c r="GQ26" s="273"/>
      <c r="GR26" s="273"/>
      <c r="GS26" s="273"/>
      <c r="GT26" s="273"/>
      <c r="GU26" s="273"/>
      <c r="GV26" s="273"/>
      <c r="GW26" s="273"/>
      <c r="GX26" s="273"/>
      <c r="GY26" s="273"/>
      <c r="GZ26" s="273"/>
      <c r="HA26" s="273"/>
      <c r="HB26" s="273"/>
      <c r="HC26" s="273"/>
      <c r="HD26" s="273"/>
      <c r="HE26" s="273"/>
      <c r="HF26" s="273"/>
      <c r="HG26" s="273"/>
      <c r="HH26" s="273"/>
      <c r="HI26" s="273"/>
      <c r="HJ26" s="273"/>
      <c r="HK26" s="273"/>
      <c r="HL26" s="273"/>
      <c r="HM26" s="273"/>
      <c r="HN26" s="273"/>
      <c r="HO26" s="273"/>
      <c r="HP26" s="273"/>
      <c r="HQ26" s="273"/>
      <c r="HR26" s="273"/>
      <c r="HS26" s="273"/>
      <c r="HT26" s="273"/>
      <c r="HU26" s="273"/>
      <c r="HV26" s="273"/>
      <c r="HW26" s="273"/>
      <c r="HX26" s="273"/>
      <c r="HY26" s="273"/>
      <c r="HZ26" s="273"/>
      <c r="IA26" s="273"/>
      <c r="IB26" s="273"/>
      <c r="IC26" s="273"/>
      <c r="ID26" s="273"/>
      <c r="IE26" s="273"/>
      <c r="IF26" s="273"/>
      <c r="IG26" s="273"/>
      <c r="IH26" s="273"/>
      <c r="II26" s="273"/>
      <c r="IJ26" s="273"/>
      <c r="IK26" s="273"/>
      <c r="IL26" s="273"/>
      <c r="IM26" s="273"/>
      <c r="IN26" s="273"/>
      <c r="IO26" s="273"/>
      <c r="IP26" s="273"/>
      <c r="IQ26" s="273"/>
      <c r="IR26" s="273"/>
      <c r="IS26" s="273"/>
      <c r="IT26" s="273"/>
      <c r="IU26" s="273"/>
      <c r="IV26" s="273"/>
      <c r="IW26" s="273"/>
      <c r="IX26" s="273"/>
      <c r="IY26" s="273"/>
      <c r="IZ26" s="273"/>
      <c r="JA26" s="273"/>
      <c r="JB26" s="273"/>
      <c r="JC26" s="273"/>
      <c r="JD26" s="273"/>
      <c r="JE26" s="273"/>
      <c r="JF26" s="273"/>
      <c r="JG26" s="273"/>
      <c r="JH26" s="273"/>
      <c r="JI26" s="273"/>
      <c r="JJ26" s="273"/>
      <c r="JK26" s="273"/>
      <c r="JL26" s="273"/>
    </row>
    <row r="27" spans="1:272">
      <c r="A27" s="219">
        <v>24</v>
      </c>
      <c r="B27" s="219">
        <v>17</v>
      </c>
      <c r="C27" s="11">
        <v>26</v>
      </c>
      <c r="D27" s="11" t="s">
        <v>77</v>
      </c>
      <c r="E27" s="15">
        <v>81328.193277310929</v>
      </c>
      <c r="F27" s="11">
        <v>952</v>
      </c>
      <c r="G27" s="32">
        <v>86286.747330960861</v>
      </c>
      <c r="H27" s="11">
        <v>843</v>
      </c>
      <c r="I27" s="32">
        <v>86982.404878048779</v>
      </c>
      <c r="J27" s="11">
        <v>820</v>
      </c>
      <c r="K27" s="32"/>
      <c r="L27" s="11"/>
      <c r="M27" s="32"/>
      <c r="N27" s="11"/>
      <c r="O27" s="32">
        <v>90034.712841253786</v>
      </c>
      <c r="P27" s="11">
        <v>989</v>
      </c>
      <c r="Q27" s="32"/>
      <c r="R27" s="11"/>
      <c r="S27" s="32">
        <v>93773.381377551021</v>
      </c>
      <c r="T27" s="11">
        <v>784</v>
      </c>
      <c r="U27" s="68">
        <v>0</v>
      </c>
      <c r="V27" s="11">
        <v>0</v>
      </c>
      <c r="W27" s="32">
        <v>0</v>
      </c>
      <c r="X27" s="11">
        <v>0</v>
      </c>
      <c r="Y27" s="32">
        <v>105253.81201044387</v>
      </c>
      <c r="Z27" s="11">
        <v>383</v>
      </c>
      <c r="AA27" s="68">
        <v>0</v>
      </c>
      <c r="AB27" s="11">
        <v>0</v>
      </c>
      <c r="AC27" s="32">
        <v>0</v>
      </c>
      <c r="AD27" s="11">
        <v>0</v>
      </c>
      <c r="AE27" s="32">
        <v>0</v>
      </c>
      <c r="AF27" s="11">
        <v>0</v>
      </c>
      <c r="AG27" s="68">
        <v>78098.159509202451</v>
      </c>
      <c r="AH27" s="28">
        <v>163</v>
      </c>
      <c r="AI27" s="32">
        <v>82874.965517241377</v>
      </c>
      <c r="AJ27" s="28">
        <v>145</v>
      </c>
      <c r="AK27" s="32">
        <v>85608.723404255317</v>
      </c>
      <c r="AL27" s="28">
        <v>141</v>
      </c>
      <c r="AM27" s="68">
        <v>73900.064285714281</v>
      </c>
      <c r="AN27" s="11">
        <v>140</v>
      </c>
      <c r="AO27" s="32">
        <v>75450.162337662332</v>
      </c>
      <c r="AP27" s="11">
        <v>154</v>
      </c>
      <c r="AQ27" s="32">
        <v>77047.34507042254</v>
      </c>
      <c r="AR27" s="11">
        <v>142</v>
      </c>
      <c r="AS27" s="353">
        <v>71740.098039215693</v>
      </c>
      <c r="AT27" s="42">
        <v>102</v>
      </c>
      <c r="AU27" s="32">
        <v>76595.623188405792</v>
      </c>
      <c r="AV27" s="42">
        <v>69</v>
      </c>
      <c r="AW27" s="32">
        <v>76770.393939393936</v>
      </c>
      <c r="AX27" s="42">
        <v>66</v>
      </c>
      <c r="AY27" s="353">
        <v>0</v>
      </c>
      <c r="AZ27" s="42">
        <v>0</v>
      </c>
      <c r="BA27" s="32">
        <v>0</v>
      </c>
      <c r="BB27" s="42">
        <v>0</v>
      </c>
      <c r="BC27" s="181">
        <v>0</v>
      </c>
      <c r="BD27" s="42">
        <v>0</v>
      </c>
      <c r="BE27" s="16"/>
      <c r="BF27" s="42"/>
      <c r="BG27" s="16"/>
      <c r="BH27" s="42"/>
      <c r="BI27" s="16"/>
      <c r="BJ27" s="42"/>
      <c r="BK27" s="273"/>
      <c r="BL27" s="273"/>
      <c r="BM27" s="273"/>
      <c r="BN27" s="273"/>
      <c r="BO27" s="273"/>
      <c r="BP27" s="273"/>
      <c r="BQ27" s="273"/>
      <c r="BR27" s="273"/>
      <c r="BS27" s="273"/>
      <c r="BT27" s="273"/>
      <c r="BU27" s="273"/>
      <c r="BV27" s="273"/>
      <c r="BW27" s="273"/>
      <c r="BX27" s="273"/>
      <c r="BY27" s="273"/>
      <c r="BZ27" s="273"/>
      <c r="CA27" s="273"/>
      <c r="CB27" s="273"/>
      <c r="CC27" s="273"/>
      <c r="CD27" s="273"/>
      <c r="CE27" s="273"/>
      <c r="CF27" s="273"/>
      <c r="CG27" s="273"/>
      <c r="CH27" s="273"/>
      <c r="CI27" s="273"/>
      <c r="CJ27" s="273"/>
      <c r="CK27" s="273"/>
      <c r="CL27" s="273"/>
      <c r="CM27" s="273"/>
      <c r="CN27" s="273"/>
      <c r="CO27" s="273"/>
      <c r="CP27" s="273"/>
      <c r="CQ27" s="273"/>
      <c r="CR27" s="273"/>
      <c r="CS27" s="273"/>
      <c r="CT27" s="273"/>
      <c r="CU27" s="273"/>
      <c r="CV27" s="273"/>
      <c r="CW27" s="273"/>
      <c r="CX27" s="273"/>
      <c r="CY27" s="273"/>
      <c r="CZ27" s="273"/>
      <c r="DA27" s="273"/>
      <c r="DB27" s="273"/>
      <c r="DC27" s="273"/>
      <c r="DD27" s="273"/>
      <c r="DE27" s="273"/>
      <c r="DF27" s="273"/>
      <c r="DG27" s="273"/>
      <c r="DH27" s="273"/>
      <c r="DI27" s="273"/>
      <c r="DJ27" s="273"/>
      <c r="DK27" s="273"/>
      <c r="DL27" s="273"/>
      <c r="DM27" s="273"/>
      <c r="DN27" s="273"/>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273"/>
      <c r="EN27" s="273"/>
      <c r="EO27" s="273"/>
      <c r="EP27" s="273"/>
      <c r="EQ27" s="273"/>
      <c r="ER27" s="273"/>
      <c r="ES27" s="273"/>
      <c r="ET27" s="273"/>
      <c r="EU27" s="273"/>
      <c r="EV27" s="273"/>
      <c r="EW27" s="273"/>
      <c r="EX27" s="273"/>
      <c r="EY27" s="273"/>
      <c r="EZ27" s="273"/>
      <c r="FA27" s="273"/>
      <c r="FB27" s="273"/>
      <c r="FC27" s="273"/>
      <c r="FD27" s="273"/>
      <c r="FE27" s="273"/>
      <c r="FF27" s="273"/>
      <c r="FG27" s="273"/>
      <c r="FH27" s="273"/>
      <c r="FI27" s="273"/>
      <c r="FJ27" s="273"/>
      <c r="FK27" s="273"/>
      <c r="FL27" s="273"/>
      <c r="FM27" s="273"/>
      <c r="FN27" s="273"/>
      <c r="FO27" s="273"/>
      <c r="FP27" s="273"/>
      <c r="FQ27" s="273"/>
      <c r="FR27" s="273"/>
      <c r="FS27" s="273"/>
      <c r="FT27" s="273"/>
      <c r="FU27" s="273"/>
      <c r="FV27" s="273"/>
      <c r="FW27" s="273"/>
      <c r="FX27" s="273"/>
      <c r="FY27" s="273"/>
      <c r="FZ27" s="273"/>
      <c r="GA27" s="273"/>
      <c r="GB27" s="273"/>
      <c r="GC27" s="273"/>
      <c r="GD27" s="273"/>
      <c r="GE27" s="273"/>
      <c r="GF27" s="273"/>
      <c r="GG27" s="273"/>
      <c r="GH27" s="273"/>
      <c r="GI27" s="273"/>
      <c r="GJ27" s="273"/>
      <c r="GK27" s="273"/>
      <c r="GL27" s="273"/>
      <c r="GM27" s="273"/>
      <c r="GN27" s="273"/>
      <c r="GO27" s="273"/>
      <c r="GP27" s="273"/>
      <c r="GQ27" s="273"/>
      <c r="GR27" s="273"/>
      <c r="GS27" s="273"/>
      <c r="GT27" s="273"/>
      <c r="GU27" s="273"/>
      <c r="GV27" s="273"/>
      <c r="GW27" s="273"/>
      <c r="GX27" s="273"/>
      <c r="GY27" s="273"/>
      <c r="GZ27" s="273"/>
      <c r="HA27" s="273"/>
      <c r="HB27" s="273"/>
      <c r="HC27" s="273"/>
      <c r="HD27" s="273"/>
      <c r="HE27" s="273"/>
      <c r="HF27" s="273"/>
      <c r="HG27" s="273"/>
      <c r="HH27" s="273"/>
      <c r="HI27" s="273"/>
      <c r="HJ27" s="273"/>
      <c r="HK27" s="273"/>
      <c r="HL27" s="273"/>
      <c r="HM27" s="273"/>
      <c r="HN27" s="273"/>
      <c r="HO27" s="273"/>
      <c r="HP27" s="273"/>
      <c r="HQ27" s="273"/>
      <c r="HR27" s="273"/>
      <c r="HS27" s="273"/>
      <c r="HT27" s="273"/>
      <c r="HU27" s="273"/>
      <c r="HV27" s="273"/>
      <c r="HW27" s="273"/>
      <c r="HX27" s="273"/>
      <c r="HY27" s="273"/>
      <c r="HZ27" s="273"/>
      <c r="IA27" s="273"/>
      <c r="IB27" s="273"/>
      <c r="IC27" s="273"/>
      <c r="ID27" s="273"/>
      <c r="IE27" s="273"/>
      <c r="IF27" s="273"/>
      <c r="IG27" s="273"/>
      <c r="IH27" s="273"/>
      <c r="II27" s="273"/>
      <c r="IJ27" s="273"/>
      <c r="IK27" s="273"/>
      <c r="IL27" s="273"/>
      <c r="IM27" s="273"/>
      <c r="IN27" s="273"/>
      <c r="IO27" s="273"/>
      <c r="IP27" s="273"/>
      <c r="IQ27" s="273"/>
      <c r="IR27" s="273"/>
      <c r="IS27" s="273"/>
      <c r="IT27" s="273"/>
      <c r="IU27" s="273"/>
      <c r="IV27" s="273"/>
      <c r="IW27" s="273"/>
      <c r="IX27" s="273"/>
      <c r="IY27" s="273"/>
      <c r="IZ27" s="273"/>
      <c r="JA27" s="273"/>
      <c r="JB27" s="273"/>
      <c r="JC27" s="273"/>
      <c r="JD27" s="273"/>
      <c r="JE27" s="273"/>
      <c r="JF27" s="273"/>
      <c r="JG27" s="273"/>
      <c r="JH27" s="273"/>
      <c r="JI27" s="273"/>
      <c r="JJ27" s="273"/>
      <c r="JK27" s="273"/>
      <c r="JL27" s="273"/>
    </row>
    <row r="28" spans="1:272">
      <c r="A28" s="261">
        <v>25</v>
      </c>
      <c r="B28" s="219">
        <v>18</v>
      </c>
      <c r="C28" s="11">
        <v>27</v>
      </c>
      <c r="D28" s="11" t="s">
        <v>54</v>
      </c>
      <c r="E28" s="15">
        <v>77564.213204951855</v>
      </c>
      <c r="F28" s="11">
        <v>727</v>
      </c>
      <c r="G28" s="32">
        <v>80802.817610062892</v>
      </c>
      <c r="H28" s="11">
        <v>636</v>
      </c>
      <c r="I28" s="32">
        <v>82593.280314960633</v>
      </c>
      <c r="J28" s="11">
        <v>635</v>
      </c>
      <c r="K28" s="32"/>
      <c r="L28" s="11"/>
      <c r="M28" s="32"/>
      <c r="N28" s="11"/>
      <c r="O28" s="32">
        <v>81967.377414561663</v>
      </c>
      <c r="P28" s="11">
        <v>673</v>
      </c>
      <c r="Q28" s="32"/>
      <c r="R28" s="11"/>
      <c r="S28" s="32">
        <v>92875.875518672197</v>
      </c>
      <c r="T28" s="11">
        <v>482</v>
      </c>
      <c r="U28" s="68">
        <v>0</v>
      </c>
      <c r="V28" s="11">
        <v>0</v>
      </c>
      <c r="W28" s="32">
        <v>0</v>
      </c>
      <c r="X28" s="11">
        <v>0</v>
      </c>
      <c r="Y28" s="32">
        <v>101065.31016042781</v>
      </c>
      <c r="Z28" s="11">
        <v>187</v>
      </c>
      <c r="AA28" s="68">
        <v>0</v>
      </c>
      <c r="AB28" s="11">
        <v>0</v>
      </c>
      <c r="AC28" s="32">
        <v>0</v>
      </c>
      <c r="AD28" s="11">
        <v>0</v>
      </c>
      <c r="AE28" s="32">
        <v>0</v>
      </c>
      <c r="AF28" s="11">
        <v>0</v>
      </c>
      <c r="AG28" s="68">
        <v>79383.698630136991</v>
      </c>
      <c r="AH28" s="11">
        <v>146</v>
      </c>
      <c r="AI28" s="32">
        <v>84290.625766871162</v>
      </c>
      <c r="AJ28" s="11">
        <v>163</v>
      </c>
      <c r="AK28" s="32">
        <v>85497.522012578615</v>
      </c>
      <c r="AL28" s="11">
        <v>159</v>
      </c>
      <c r="AM28" s="68">
        <v>73209.182432432426</v>
      </c>
      <c r="AN28" s="11">
        <v>148</v>
      </c>
      <c r="AO28" s="32">
        <v>75261.571428571435</v>
      </c>
      <c r="AP28" s="11">
        <v>147</v>
      </c>
      <c r="AQ28" s="32">
        <v>77229.427480916027</v>
      </c>
      <c r="AR28" s="11">
        <v>131</v>
      </c>
      <c r="AS28" s="353">
        <v>72362.31460674158</v>
      </c>
      <c r="AT28" s="17">
        <v>89</v>
      </c>
      <c r="AU28" s="32">
        <v>78864.600000000006</v>
      </c>
      <c r="AV28" s="17">
        <v>65</v>
      </c>
      <c r="AW28" s="32">
        <v>84145.138888888891</v>
      </c>
      <c r="AX28" s="17">
        <v>36</v>
      </c>
      <c r="AY28" s="353">
        <v>0</v>
      </c>
      <c r="AZ28" s="17">
        <v>0</v>
      </c>
      <c r="BA28" s="32">
        <v>0</v>
      </c>
      <c r="BB28" s="17">
        <v>0</v>
      </c>
      <c r="BC28" s="181">
        <v>0</v>
      </c>
      <c r="BD28" s="42">
        <v>0</v>
      </c>
      <c r="BE28" s="16"/>
      <c r="BF28" s="42"/>
      <c r="BG28" s="16"/>
      <c r="BH28" s="42"/>
      <c r="BI28" s="16"/>
      <c r="BJ28" s="42"/>
      <c r="BK28" s="276"/>
      <c r="BL28" s="276"/>
      <c r="BM28" s="276"/>
      <c r="BN28" s="276"/>
      <c r="BO28" s="276"/>
      <c r="BP28" s="276"/>
      <c r="BQ28" s="276"/>
      <c r="BR28" s="276"/>
      <c r="BS28" s="276"/>
      <c r="BT28" s="276"/>
      <c r="BU28" s="276"/>
      <c r="BV28" s="276"/>
      <c r="BW28" s="276"/>
      <c r="BX28" s="276"/>
      <c r="BY28" s="276"/>
      <c r="BZ28" s="276"/>
      <c r="CA28" s="276"/>
      <c r="CB28" s="276"/>
      <c r="CC28" s="276"/>
      <c r="CD28" s="276"/>
      <c r="CE28" s="276"/>
      <c r="CF28" s="276"/>
      <c r="CG28" s="276"/>
      <c r="CH28" s="276"/>
      <c r="CI28" s="276"/>
      <c r="CJ28" s="276"/>
      <c r="CK28" s="276"/>
      <c r="CL28" s="276"/>
      <c r="CM28" s="276"/>
      <c r="CN28" s="276"/>
      <c r="CO28" s="276"/>
      <c r="CP28" s="276"/>
      <c r="CQ28" s="276"/>
      <c r="CR28" s="276"/>
      <c r="CS28" s="276"/>
      <c r="CT28" s="276"/>
      <c r="CU28" s="276"/>
      <c r="CV28" s="276"/>
      <c r="CW28" s="276"/>
      <c r="CX28" s="276"/>
      <c r="CY28" s="276"/>
      <c r="CZ28" s="276"/>
      <c r="DA28" s="276"/>
      <c r="DB28" s="276"/>
      <c r="DC28" s="276"/>
      <c r="DD28" s="276"/>
      <c r="DE28" s="276"/>
      <c r="DF28" s="276"/>
      <c r="DG28" s="276"/>
      <c r="DH28" s="276"/>
      <c r="DI28" s="276"/>
      <c r="DJ28" s="276"/>
      <c r="DK28" s="276"/>
      <c r="DL28" s="276"/>
      <c r="DM28" s="276"/>
      <c r="DN28" s="276"/>
      <c r="DO28" s="276"/>
      <c r="DP28" s="276"/>
      <c r="DQ28" s="276"/>
      <c r="DR28" s="276"/>
      <c r="DS28" s="276"/>
      <c r="DT28" s="276"/>
      <c r="DU28" s="276"/>
      <c r="DV28" s="276"/>
      <c r="DW28" s="276"/>
      <c r="DX28" s="276"/>
      <c r="DY28" s="276"/>
      <c r="DZ28" s="276"/>
      <c r="EA28" s="276"/>
      <c r="EB28" s="276"/>
      <c r="EC28" s="276"/>
      <c r="ED28" s="276"/>
      <c r="EE28" s="276"/>
      <c r="EF28" s="276"/>
      <c r="EG28" s="276"/>
      <c r="EH28" s="276"/>
      <c r="EI28" s="276"/>
      <c r="EJ28" s="276"/>
      <c r="EK28" s="276"/>
      <c r="EL28" s="276"/>
      <c r="EM28" s="276"/>
      <c r="EN28" s="276"/>
      <c r="EO28" s="276"/>
      <c r="EP28" s="276"/>
      <c r="EQ28" s="276"/>
      <c r="ER28" s="276"/>
      <c r="ES28" s="276"/>
      <c r="ET28" s="276"/>
      <c r="EU28" s="276"/>
      <c r="EV28" s="276"/>
      <c r="EW28" s="276"/>
      <c r="EX28" s="276"/>
      <c r="EY28" s="276"/>
      <c r="EZ28" s="276"/>
      <c r="FA28" s="276"/>
      <c r="FB28" s="276"/>
      <c r="FC28" s="276"/>
      <c r="FD28" s="276"/>
      <c r="FE28" s="276"/>
      <c r="FF28" s="276"/>
      <c r="FG28" s="276"/>
      <c r="FH28" s="276"/>
      <c r="FI28" s="276"/>
      <c r="FJ28" s="276"/>
      <c r="FK28" s="276"/>
      <c r="FL28" s="276"/>
      <c r="FM28" s="276"/>
      <c r="FN28" s="276"/>
      <c r="FO28" s="276"/>
      <c r="FP28" s="276"/>
      <c r="FQ28" s="276"/>
      <c r="FR28" s="276"/>
      <c r="FS28" s="276"/>
      <c r="FT28" s="276"/>
      <c r="FU28" s="276"/>
      <c r="FV28" s="276"/>
      <c r="FW28" s="276"/>
      <c r="FX28" s="276"/>
      <c r="FY28" s="276"/>
      <c r="FZ28" s="276"/>
      <c r="GA28" s="276"/>
      <c r="GB28" s="276"/>
      <c r="GC28" s="276"/>
      <c r="GD28" s="276"/>
      <c r="GE28" s="276"/>
      <c r="GF28" s="276"/>
      <c r="GG28" s="276"/>
      <c r="GH28" s="276"/>
      <c r="GI28" s="276"/>
      <c r="GJ28" s="276"/>
      <c r="GK28" s="276"/>
      <c r="GL28" s="276"/>
      <c r="GM28" s="276"/>
      <c r="GN28" s="276"/>
      <c r="GO28" s="276"/>
      <c r="GP28" s="276"/>
      <c r="GQ28" s="276"/>
      <c r="GR28" s="276"/>
      <c r="GS28" s="276"/>
      <c r="GT28" s="276"/>
      <c r="GU28" s="276"/>
      <c r="GV28" s="276"/>
      <c r="GW28" s="276"/>
      <c r="GX28" s="276"/>
      <c r="GY28" s="276"/>
      <c r="GZ28" s="276"/>
      <c r="HA28" s="276"/>
      <c r="HB28" s="276"/>
      <c r="HC28" s="276"/>
      <c r="HD28" s="276"/>
      <c r="HE28" s="276"/>
      <c r="HF28" s="276"/>
      <c r="HG28" s="276"/>
      <c r="HH28" s="276"/>
      <c r="HI28" s="276"/>
      <c r="HJ28" s="276"/>
      <c r="HK28" s="276"/>
      <c r="HL28" s="276"/>
      <c r="HM28" s="276"/>
      <c r="HN28" s="276"/>
      <c r="HO28" s="276"/>
      <c r="HP28" s="276"/>
      <c r="HQ28" s="276"/>
      <c r="HR28" s="276"/>
      <c r="HS28" s="276"/>
      <c r="HT28" s="276"/>
      <c r="HU28" s="276"/>
      <c r="HV28" s="276"/>
      <c r="HW28" s="276"/>
      <c r="HX28" s="276"/>
      <c r="HY28" s="276"/>
      <c r="HZ28" s="276"/>
      <c r="IA28" s="276"/>
      <c r="IB28" s="276"/>
      <c r="IC28" s="276"/>
      <c r="ID28" s="276"/>
      <c r="IE28" s="276"/>
      <c r="IF28" s="276"/>
      <c r="IG28" s="276"/>
      <c r="IH28" s="276"/>
      <c r="II28" s="276"/>
      <c r="IJ28" s="276"/>
      <c r="IK28" s="276"/>
      <c r="IL28" s="276"/>
      <c r="IM28" s="276"/>
      <c r="IN28" s="276"/>
      <c r="IO28" s="276"/>
      <c r="IP28" s="276"/>
      <c r="IQ28" s="276"/>
      <c r="IR28" s="276"/>
      <c r="IS28" s="276"/>
      <c r="IT28" s="276"/>
      <c r="IU28" s="276"/>
      <c r="IV28" s="276"/>
      <c r="IW28" s="276"/>
      <c r="IX28" s="276"/>
      <c r="IY28" s="276"/>
      <c r="IZ28" s="276"/>
      <c r="JA28" s="276"/>
      <c r="JB28" s="276"/>
      <c r="JC28" s="276"/>
      <c r="JD28" s="276"/>
      <c r="JE28" s="276"/>
      <c r="JF28" s="276"/>
      <c r="JG28" s="276"/>
      <c r="JH28" s="276"/>
      <c r="JI28" s="276"/>
      <c r="JJ28" s="276"/>
      <c r="JK28" s="276"/>
      <c r="JL28" s="276"/>
    </row>
    <row r="29" spans="1:272">
      <c r="A29" s="219">
        <v>26</v>
      </c>
      <c r="B29" s="219">
        <v>19</v>
      </c>
      <c r="C29" s="11">
        <v>40</v>
      </c>
      <c r="D29" s="11" t="s">
        <v>56</v>
      </c>
      <c r="E29" s="15">
        <v>77577.037321624593</v>
      </c>
      <c r="F29" s="11">
        <v>911</v>
      </c>
      <c r="G29" s="32">
        <v>83720.642409033884</v>
      </c>
      <c r="H29" s="11">
        <v>797</v>
      </c>
      <c r="I29" s="32">
        <v>84658.719339622636</v>
      </c>
      <c r="J29" s="11">
        <v>848</v>
      </c>
      <c r="K29" s="32"/>
      <c r="L29" s="11"/>
      <c r="M29" s="32"/>
      <c r="N29" s="11"/>
      <c r="O29" s="32">
        <v>85827.817582417585</v>
      </c>
      <c r="P29" s="11">
        <v>910</v>
      </c>
      <c r="Q29" s="32"/>
      <c r="R29" s="11"/>
      <c r="S29" s="32">
        <v>92389.079155672822</v>
      </c>
      <c r="T29" s="11">
        <v>758</v>
      </c>
      <c r="U29" s="68">
        <v>0</v>
      </c>
      <c r="V29" s="11">
        <v>0</v>
      </c>
      <c r="W29" s="32">
        <v>0</v>
      </c>
      <c r="X29" s="11">
        <v>0</v>
      </c>
      <c r="Y29" s="32">
        <v>103483.55279503105</v>
      </c>
      <c r="Z29" s="11">
        <v>322</v>
      </c>
      <c r="AA29" s="68">
        <v>0</v>
      </c>
      <c r="AB29" s="11">
        <v>0</v>
      </c>
      <c r="AC29" s="32">
        <v>0</v>
      </c>
      <c r="AD29" s="11">
        <v>0</v>
      </c>
      <c r="AE29" s="32">
        <v>0</v>
      </c>
      <c r="AF29" s="11">
        <v>0</v>
      </c>
      <c r="AG29" s="68">
        <v>83501.169491525419</v>
      </c>
      <c r="AH29" s="28">
        <v>118</v>
      </c>
      <c r="AI29" s="32">
        <v>85994.139072847684</v>
      </c>
      <c r="AJ29" s="28">
        <v>151</v>
      </c>
      <c r="AK29" s="32">
        <v>87634.959459459453</v>
      </c>
      <c r="AL29" s="28">
        <v>148</v>
      </c>
      <c r="AM29" s="68">
        <v>72632.379746835446</v>
      </c>
      <c r="AN29" s="11">
        <v>158</v>
      </c>
      <c r="AO29" s="32">
        <v>73206.435897435891</v>
      </c>
      <c r="AP29" s="11">
        <v>195</v>
      </c>
      <c r="AQ29" s="32">
        <v>73694.517241379304</v>
      </c>
      <c r="AR29" s="11">
        <v>174</v>
      </c>
      <c r="AS29" s="353">
        <v>71985.957983193279</v>
      </c>
      <c r="AT29" s="42">
        <v>119</v>
      </c>
      <c r="AU29" s="32">
        <v>77132.757142857139</v>
      </c>
      <c r="AV29" s="42">
        <v>70</v>
      </c>
      <c r="AW29" s="32">
        <v>79553.621951219509</v>
      </c>
      <c r="AX29" s="42">
        <v>82</v>
      </c>
      <c r="AY29" s="353">
        <v>0</v>
      </c>
      <c r="AZ29" s="42">
        <v>0</v>
      </c>
      <c r="BA29" s="32">
        <v>0</v>
      </c>
      <c r="BB29" s="42">
        <v>0</v>
      </c>
      <c r="BC29" s="181">
        <v>0</v>
      </c>
      <c r="BD29" s="42">
        <v>0</v>
      </c>
      <c r="BE29" s="16"/>
      <c r="BF29" s="42"/>
      <c r="BG29" s="16"/>
      <c r="BH29" s="42"/>
      <c r="BI29" s="16"/>
      <c r="BJ29" s="42"/>
    </row>
    <row r="30" spans="1:272">
      <c r="A30" s="261">
        <v>27</v>
      </c>
      <c r="C30" s="11"/>
      <c r="D30" s="11"/>
      <c r="E30" s="15"/>
      <c r="F30" s="11"/>
      <c r="G30" s="32"/>
      <c r="H30" s="11"/>
      <c r="I30" s="32"/>
      <c r="J30" s="11"/>
      <c r="K30" s="32"/>
      <c r="L30" s="11"/>
      <c r="M30" s="32"/>
      <c r="N30" s="11"/>
      <c r="O30" s="32"/>
      <c r="P30" s="11"/>
      <c r="Q30" s="32"/>
      <c r="R30" s="11"/>
      <c r="S30" s="32"/>
      <c r="T30" s="11"/>
      <c r="U30" s="68"/>
      <c r="V30" s="11"/>
      <c r="W30" s="32"/>
      <c r="X30" s="11"/>
      <c r="Y30" s="32"/>
      <c r="Z30" s="11"/>
      <c r="AA30" s="68"/>
      <c r="AB30" s="11"/>
      <c r="AC30" s="32"/>
      <c r="AD30" s="11"/>
      <c r="AE30" s="32"/>
      <c r="AF30" s="11"/>
      <c r="AG30" s="68"/>
      <c r="AH30" s="28"/>
      <c r="AI30" s="32"/>
      <c r="AJ30" s="28"/>
      <c r="AK30" s="32"/>
      <c r="AL30" s="28"/>
      <c r="AM30" s="68"/>
      <c r="AN30" s="11"/>
      <c r="AO30" s="32"/>
      <c r="AP30" s="11"/>
      <c r="AQ30" s="32"/>
      <c r="AR30" s="11"/>
      <c r="AS30" s="68"/>
      <c r="AT30" s="28"/>
      <c r="AU30" s="32"/>
      <c r="AV30" s="28"/>
      <c r="AW30" s="32"/>
      <c r="AX30" s="28"/>
      <c r="AY30" s="68"/>
      <c r="AZ30" s="28"/>
      <c r="BA30" s="32"/>
      <c r="BB30" s="28"/>
      <c r="BC30" s="32"/>
      <c r="BD30" s="28"/>
      <c r="BE30" s="15"/>
      <c r="BF30" s="28"/>
      <c r="BG30" s="15"/>
      <c r="BH30" s="28"/>
      <c r="BI30" s="15"/>
      <c r="BJ30" s="28"/>
      <c r="BK30" s="261"/>
      <c r="BL30" s="261"/>
      <c r="BM30" s="261"/>
      <c r="BN30" s="261"/>
      <c r="BO30" s="261"/>
      <c r="BP30" s="261"/>
      <c r="BQ30" s="261"/>
      <c r="BR30" s="261"/>
      <c r="BS30" s="261"/>
      <c r="BT30" s="261"/>
      <c r="BU30" s="261"/>
      <c r="BV30" s="261"/>
      <c r="BW30" s="261"/>
      <c r="BX30" s="261"/>
      <c r="BY30" s="261"/>
      <c r="BZ30" s="261"/>
      <c r="CA30" s="261"/>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c r="JE30" s="261"/>
      <c r="JF30" s="261"/>
      <c r="JG30" s="261"/>
      <c r="JH30" s="261"/>
      <c r="JI30" s="261"/>
      <c r="JJ30" s="261"/>
      <c r="JK30" s="261"/>
      <c r="JL30" s="261"/>
    </row>
    <row r="31" spans="1:272">
      <c r="A31" s="219">
        <v>28</v>
      </c>
      <c r="B31" s="219">
        <v>20</v>
      </c>
      <c r="C31" s="33">
        <v>52</v>
      </c>
      <c r="D31" s="33" t="s">
        <v>58</v>
      </c>
      <c r="E31" s="278">
        <v>96236.792042042041</v>
      </c>
      <c r="F31" s="33">
        <v>1332</v>
      </c>
      <c r="G31" s="278">
        <v>101538.20063694268</v>
      </c>
      <c r="H31" s="33">
        <v>1256</v>
      </c>
      <c r="I31" s="278">
        <v>105575.87660256411</v>
      </c>
      <c r="J31" s="33">
        <v>1248</v>
      </c>
      <c r="K31" s="26"/>
      <c r="L31" s="33"/>
      <c r="M31" s="26"/>
      <c r="N31" s="33"/>
      <c r="O31" s="26">
        <v>111091.74781341107</v>
      </c>
      <c r="P31" s="33">
        <v>1372</v>
      </c>
      <c r="Q31" s="26"/>
      <c r="R31" s="33"/>
      <c r="S31" s="26">
        <v>117126.02180685358</v>
      </c>
      <c r="T31" s="33">
        <v>963</v>
      </c>
      <c r="U31" s="296">
        <v>0</v>
      </c>
      <c r="V31" s="33">
        <v>0</v>
      </c>
      <c r="W31" s="278">
        <v>0</v>
      </c>
      <c r="X31" s="33">
        <v>0</v>
      </c>
      <c r="Y31" s="278">
        <v>139508.13197969543</v>
      </c>
      <c r="Z31" s="33">
        <v>394</v>
      </c>
      <c r="AA31" s="67">
        <v>0</v>
      </c>
      <c r="AB31" s="33">
        <v>0</v>
      </c>
      <c r="AC31" s="278">
        <v>0</v>
      </c>
      <c r="AD31" s="33">
        <v>0</v>
      </c>
      <c r="AE31" s="278">
        <v>0</v>
      </c>
      <c r="AF31" s="33">
        <v>0</v>
      </c>
      <c r="AG31" s="67">
        <v>91484.521613832854</v>
      </c>
      <c r="AH31" s="33">
        <v>347</v>
      </c>
      <c r="AI31" s="278">
        <v>100055.66374269006</v>
      </c>
      <c r="AJ31" s="33">
        <v>342</v>
      </c>
      <c r="AK31" s="278">
        <v>103145.91860465116</v>
      </c>
      <c r="AL31" s="33">
        <v>344</v>
      </c>
      <c r="AM31" s="67">
        <v>89597.027777777781</v>
      </c>
      <c r="AN31" s="33">
        <v>324</v>
      </c>
      <c r="AO31" s="278">
        <v>87563.595588235301</v>
      </c>
      <c r="AP31" s="33">
        <v>272</v>
      </c>
      <c r="AQ31" s="278">
        <v>86980.224066390045</v>
      </c>
      <c r="AR31" s="33">
        <v>241</v>
      </c>
      <c r="AS31" s="354">
        <v>85139.363636363632</v>
      </c>
      <c r="AT31" s="65">
        <v>132</v>
      </c>
      <c r="AU31" s="278">
        <v>93068.32</v>
      </c>
      <c r="AV31" s="65">
        <v>75</v>
      </c>
      <c r="AW31" s="278">
        <v>93569.923076923078</v>
      </c>
      <c r="AX31" s="65">
        <v>65</v>
      </c>
      <c r="AY31" s="354">
        <v>0</v>
      </c>
      <c r="AZ31" s="65">
        <v>0</v>
      </c>
      <c r="BA31" s="278">
        <v>0</v>
      </c>
      <c r="BB31" s="65">
        <v>0</v>
      </c>
      <c r="BC31" s="25">
        <v>0</v>
      </c>
      <c r="BD31" s="65">
        <v>0</v>
      </c>
      <c r="BE31" s="62"/>
      <c r="BF31" s="65"/>
      <c r="BG31" s="62"/>
      <c r="BH31" s="65"/>
      <c r="BI31" s="62"/>
      <c r="BJ31" s="222"/>
    </row>
    <row r="32" spans="1:272">
      <c r="A32" s="261">
        <v>29</v>
      </c>
      <c r="C32" s="11"/>
      <c r="D32" s="28"/>
      <c r="E32" s="15"/>
      <c r="F32" s="28"/>
      <c r="G32" s="32"/>
      <c r="H32" s="28"/>
      <c r="I32" s="32"/>
      <c r="J32" s="28"/>
      <c r="K32" s="32"/>
      <c r="L32" s="28"/>
      <c r="M32" s="32"/>
      <c r="N32" s="28"/>
      <c r="O32" s="32"/>
      <c r="P32" s="28"/>
      <c r="Q32" s="32"/>
      <c r="R32" s="28"/>
      <c r="S32" s="32"/>
      <c r="T32" s="28"/>
      <c r="U32" s="68"/>
      <c r="V32" s="28"/>
      <c r="W32" s="32"/>
      <c r="X32" s="28"/>
      <c r="Y32" s="32"/>
      <c r="Z32" s="28"/>
      <c r="AA32" s="68"/>
      <c r="AB32" s="28"/>
      <c r="AC32" s="32"/>
      <c r="AD32" s="28"/>
      <c r="AE32" s="32"/>
      <c r="AF32" s="28"/>
      <c r="AG32" s="68"/>
      <c r="AH32" s="28"/>
      <c r="AI32" s="32"/>
      <c r="AJ32" s="28"/>
      <c r="AK32" s="32"/>
      <c r="AL32" s="28"/>
      <c r="AM32" s="68"/>
      <c r="AN32" s="28"/>
      <c r="AO32" s="32"/>
      <c r="AP32" s="28"/>
      <c r="AQ32" s="32"/>
      <c r="AR32" s="28"/>
      <c r="AS32" s="68"/>
      <c r="AT32" s="28"/>
      <c r="AU32" s="32"/>
      <c r="AV32" s="28"/>
      <c r="AW32" s="32"/>
      <c r="AX32" s="28"/>
      <c r="AY32" s="68"/>
      <c r="AZ32" s="28"/>
      <c r="BA32" s="32"/>
      <c r="BB32" s="28"/>
      <c r="BC32" s="32"/>
      <c r="BD32" s="28"/>
      <c r="BE32" s="15"/>
      <c r="BF32" s="28"/>
      <c r="BG32" s="15"/>
      <c r="BH32" s="28"/>
      <c r="BI32" s="15"/>
      <c r="BJ32" s="28"/>
    </row>
    <row r="33" spans="1:272">
      <c r="A33" s="219">
        <v>30</v>
      </c>
      <c r="B33" s="219">
        <v>21</v>
      </c>
      <c r="C33" s="33">
        <v>13</v>
      </c>
      <c r="D33" s="33" t="s">
        <v>60</v>
      </c>
      <c r="E33" s="38">
        <v>75456.297749567224</v>
      </c>
      <c r="F33" s="33">
        <v>1733</v>
      </c>
      <c r="G33" s="26">
        <v>79592.65642237982</v>
      </c>
      <c r="H33" s="33">
        <v>1269</v>
      </c>
      <c r="I33" s="26">
        <v>81040.664516129036</v>
      </c>
      <c r="J33" s="33">
        <v>1240</v>
      </c>
      <c r="K33" s="26"/>
      <c r="L33" s="33"/>
      <c r="M33" s="26"/>
      <c r="N33" s="33"/>
      <c r="O33" s="26">
        <v>82788.775019394874</v>
      </c>
      <c r="P33" s="33">
        <v>1289</v>
      </c>
      <c r="Q33" s="26"/>
      <c r="R33" s="33"/>
      <c r="S33" s="26">
        <v>89480.279015240332</v>
      </c>
      <c r="T33" s="33">
        <v>853</v>
      </c>
      <c r="U33" s="67">
        <v>0</v>
      </c>
      <c r="V33" s="33">
        <v>0</v>
      </c>
      <c r="W33" s="26">
        <v>0</v>
      </c>
      <c r="X33" s="33">
        <v>0</v>
      </c>
      <c r="Y33" s="26">
        <v>93685.114832535881</v>
      </c>
      <c r="Z33" s="33">
        <v>209</v>
      </c>
      <c r="AA33" s="67">
        <v>0</v>
      </c>
      <c r="AB33" s="33">
        <v>0</v>
      </c>
      <c r="AC33" s="26">
        <v>0</v>
      </c>
      <c r="AD33" s="33">
        <v>0</v>
      </c>
      <c r="AE33" s="26">
        <v>0</v>
      </c>
      <c r="AF33" s="33">
        <v>0</v>
      </c>
      <c r="AG33" s="67">
        <v>78368.975550122253</v>
      </c>
      <c r="AH33" s="33">
        <v>409</v>
      </c>
      <c r="AI33" s="26">
        <v>83997.776081424934</v>
      </c>
      <c r="AJ33" s="33">
        <v>393</v>
      </c>
      <c r="AK33" s="26">
        <v>85283.407594936711</v>
      </c>
      <c r="AL33" s="33">
        <v>395</v>
      </c>
      <c r="AM33" s="67">
        <v>74457.27009646302</v>
      </c>
      <c r="AN33" s="33">
        <v>311</v>
      </c>
      <c r="AO33" s="26">
        <v>76004.960960960962</v>
      </c>
      <c r="AP33" s="33">
        <v>333</v>
      </c>
      <c r="AQ33" s="26">
        <v>78047.166101694922</v>
      </c>
      <c r="AR33" s="33">
        <v>295</v>
      </c>
      <c r="AS33" s="354">
        <v>70794.31465517242</v>
      </c>
      <c r="AT33" s="65">
        <v>232</v>
      </c>
      <c r="AU33" s="26">
        <v>76698.463768115937</v>
      </c>
      <c r="AV33" s="65">
        <v>138</v>
      </c>
      <c r="AW33" s="26">
        <v>77626.470149253728</v>
      </c>
      <c r="AX33" s="65">
        <v>134</v>
      </c>
      <c r="AY33" s="354">
        <v>0</v>
      </c>
      <c r="AZ33" s="65">
        <v>0</v>
      </c>
      <c r="BA33" s="26">
        <v>0</v>
      </c>
      <c r="BB33" s="65">
        <v>0</v>
      </c>
      <c r="BC33" s="25">
        <v>0</v>
      </c>
      <c r="BD33" s="65">
        <v>0</v>
      </c>
      <c r="BE33" s="62"/>
      <c r="BF33" s="65"/>
      <c r="BG33" s="62"/>
      <c r="BH33" s="65"/>
      <c r="BI33" s="62"/>
      <c r="BJ33" s="65"/>
    </row>
    <row r="34" spans="1:272">
      <c r="A34" s="261">
        <v>31</v>
      </c>
      <c r="C34" s="11"/>
      <c r="D34" s="28"/>
      <c r="E34" s="15"/>
      <c r="F34" s="28"/>
      <c r="G34" s="32"/>
      <c r="H34" s="28"/>
      <c r="I34" s="32"/>
      <c r="J34" s="28"/>
      <c r="K34" s="32"/>
      <c r="L34" s="28"/>
      <c r="M34" s="32"/>
      <c r="N34" s="28"/>
      <c r="O34" s="32"/>
      <c r="P34" s="28"/>
      <c r="Q34" s="32"/>
      <c r="R34" s="28"/>
      <c r="S34" s="32"/>
      <c r="T34" s="28"/>
      <c r="U34" s="68"/>
      <c r="V34" s="28"/>
      <c r="W34" s="32"/>
      <c r="X34" s="28"/>
      <c r="Y34" s="32"/>
      <c r="Z34" s="28"/>
      <c r="AA34" s="68"/>
      <c r="AB34" s="28"/>
      <c r="AC34" s="32"/>
      <c r="AD34" s="28"/>
      <c r="AE34" s="32"/>
      <c r="AF34" s="28"/>
      <c r="AG34" s="68"/>
      <c r="AH34" s="28"/>
      <c r="AI34" s="32"/>
      <c r="AJ34" s="28"/>
      <c r="AK34" s="32"/>
      <c r="AL34" s="28"/>
      <c r="AM34" s="68"/>
      <c r="AN34" s="28"/>
      <c r="AO34" s="32"/>
      <c r="AP34" s="28"/>
      <c r="AQ34" s="32"/>
      <c r="AR34" s="28"/>
      <c r="AS34" s="68"/>
      <c r="AT34" s="28"/>
      <c r="AU34" s="32"/>
      <c r="AV34" s="28"/>
      <c r="AW34" s="32"/>
      <c r="AX34" s="28"/>
      <c r="AY34" s="68"/>
      <c r="AZ34" s="28"/>
      <c r="BA34" s="32"/>
      <c r="BB34" s="28"/>
      <c r="BC34" s="32"/>
      <c r="BD34" s="28"/>
      <c r="BE34" s="15"/>
      <c r="BF34" s="28"/>
      <c r="BG34" s="15"/>
      <c r="BH34" s="28"/>
      <c r="BI34" s="15"/>
      <c r="BJ34" s="28"/>
    </row>
    <row r="35" spans="1:272">
      <c r="A35" s="219">
        <v>32</v>
      </c>
      <c r="B35" s="219">
        <v>22</v>
      </c>
      <c r="C35" s="340">
        <v>51.1601</v>
      </c>
      <c r="D35" s="33" t="s">
        <v>62</v>
      </c>
      <c r="E35" s="38">
        <v>73765.28333333334</v>
      </c>
      <c r="F35" s="33">
        <v>420</v>
      </c>
      <c r="G35" s="26">
        <v>77502.919402985077</v>
      </c>
      <c r="H35" s="33">
        <v>335</v>
      </c>
      <c r="I35" s="26">
        <v>79461.914221218962</v>
      </c>
      <c r="J35" s="33">
        <v>443</v>
      </c>
      <c r="K35" s="26"/>
      <c r="L35" s="33"/>
      <c r="M35" s="26"/>
      <c r="N35" s="33"/>
      <c r="O35" s="26">
        <v>80141.431137724547</v>
      </c>
      <c r="P35" s="33">
        <v>501</v>
      </c>
      <c r="Q35" s="26"/>
      <c r="R35" s="33"/>
      <c r="S35" s="26">
        <v>89875.599221789889</v>
      </c>
      <c r="T35" s="33">
        <v>257</v>
      </c>
      <c r="U35" s="67">
        <v>0</v>
      </c>
      <c r="V35" s="33">
        <v>0</v>
      </c>
      <c r="W35" s="26">
        <v>0</v>
      </c>
      <c r="X35" s="33">
        <v>0</v>
      </c>
      <c r="Y35" s="26">
        <v>83944.168067226885</v>
      </c>
      <c r="Z35" s="33">
        <v>119</v>
      </c>
      <c r="AA35" s="67">
        <v>0</v>
      </c>
      <c r="AB35" s="33">
        <v>0</v>
      </c>
      <c r="AC35" s="26">
        <v>0</v>
      </c>
      <c r="AD35" s="33">
        <v>0</v>
      </c>
      <c r="AE35" s="26">
        <v>0</v>
      </c>
      <c r="AF35" s="33">
        <v>0</v>
      </c>
      <c r="AG35" s="67">
        <v>78606.297029702968</v>
      </c>
      <c r="AH35" s="33">
        <v>101</v>
      </c>
      <c r="AI35" s="26">
        <v>78392.252336448597</v>
      </c>
      <c r="AJ35" s="33">
        <v>107</v>
      </c>
      <c r="AK35" s="26">
        <v>79833.442307692312</v>
      </c>
      <c r="AL35" s="33">
        <v>104</v>
      </c>
      <c r="AM35" s="67">
        <v>73988.97872340426</v>
      </c>
      <c r="AN35" s="33">
        <v>94</v>
      </c>
      <c r="AO35" s="26">
        <v>78839.851063829788</v>
      </c>
      <c r="AP35" s="33">
        <v>94</v>
      </c>
      <c r="AQ35" s="26">
        <v>83624.105263157893</v>
      </c>
      <c r="AR35" s="33">
        <v>76</v>
      </c>
      <c r="AS35" s="354">
        <v>0</v>
      </c>
      <c r="AT35" s="65">
        <v>0</v>
      </c>
      <c r="AU35" s="26">
        <v>0</v>
      </c>
      <c r="AV35" s="65">
        <v>0</v>
      </c>
      <c r="AW35" s="26">
        <v>0</v>
      </c>
      <c r="AX35" s="65">
        <v>0</v>
      </c>
      <c r="AY35" s="354">
        <v>0</v>
      </c>
      <c r="AZ35" s="65">
        <v>0</v>
      </c>
      <c r="BA35" s="26">
        <v>0</v>
      </c>
      <c r="BB35" s="65">
        <v>0</v>
      </c>
      <c r="BC35" s="25">
        <v>0</v>
      </c>
      <c r="BD35" s="65">
        <v>0</v>
      </c>
      <c r="BE35" s="62"/>
      <c r="BF35" s="65"/>
      <c r="BG35" s="62"/>
      <c r="BH35" s="65"/>
      <c r="BI35" s="62"/>
      <c r="BJ35" s="65"/>
    </row>
    <row r="36" spans="1:272" s="47" customFormat="1">
      <c r="A36" s="261">
        <v>33</v>
      </c>
      <c r="C36" s="28"/>
      <c r="D36" s="28"/>
      <c r="E36" s="15"/>
      <c r="F36" s="28"/>
      <c r="G36" s="32"/>
      <c r="H36" s="28"/>
      <c r="I36" s="32"/>
      <c r="J36" s="28"/>
      <c r="K36" s="32"/>
      <c r="L36" s="28"/>
      <c r="M36" s="32"/>
      <c r="N36" s="28"/>
      <c r="O36" s="32"/>
      <c r="P36" s="28"/>
      <c r="Q36" s="32"/>
      <c r="R36" s="28"/>
      <c r="S36" s="32"/>
      <c r="T36" s="28"/>
      <c r="U36" s="68"/>
      <c r="V36" s="28"/>
      <c r="W36" s="32"/>
      <c r="X36" s="28"/>
      <c r="Y36" s="32"/>
      <c r="Z36" s="28"/>
      <c r="AA36" s="68"/>
      <c r="AB36" s="28"/>
      <c r="AC36" s="32"/>
      <c r="AD36" s="28"/>
      <c r="AE36" s="32"/>
      <c r="AF36" s="28"/>
      <c r="AG36" s="68"/>
      <c r="AH36" s="28"/>
      <c r="AI36" s="32"/>
      <c r="AJ36" s="28"/>
      <c r="AK36" s="32"/>
      <c r="AL36" s="28"/>
      <c r="AM36" s="68"/>
      <c r="AN36" s="28"/>
      <c r="AO36" s="32"/>
      <c r="AP36" s="28"/>
      <c r="AQ36" s="32"/>
      <c r="AR36" s="28"/>
      <c r="AS36" s="353"/>
      <c r="AT36" s="42"/>
      <c r="AU36" s="32"/>
      <c r="AV36" s="42"/>
      <c r="AW36" s="32"/>
      <c r="AX36" s="42"/>
      <c r="AY36" s="353"/>
      <c r="AZ36" s="42"/>
      <c r="BA36" s="32"/>
      <c r="BB36" s="42"/>
      <c r="BC36" s="181"/>
      <c r="BD36" s="42"/>
      <c r="BE36" s="16"/>
      <c r="BF36" s="42"/>
      <c r="BG36" s="16"/>
      <c r="BH36" s="42"/>
      <c r="BI36" s="16"/>
      <c r="BJ36" s="42"/>
      <c r="BK36" s="219"/>
      <c r="BL36" s="219"/>
      <c r="BM36" s="219"/>
      <c r="BN36" s="219"/>
      <c r="BO36" s="219"/>
      <c r="BP36" s="219"/>
      <c r="BQ36" s="219"/>
      <c r="BR36" s="219"/>
      <c r="BS36" s="219"/>
      <c r="BT36" s="219"/>
      <c r="BU36" s="219"/>
      <c r="BV36" s="219"/>
      <c r="BW36" s="219"/>
      <c r="BX36" s="219"/>
      <c r="BY36" s="219"/>
      <c r="BZ36" s="219"/>
      <c r="CA36" s="219"/>
      <c r="CB36" s="219"/>
      <c r="CC36" s="219"/>
      <c r="CD36" s="219"/>
      <c r="CE36" s="219"/>
      <c r="CF36" s="219"/>
      <c r="CG36" s="219"/>
      <c r="CH36" s="219"/>
      <c r="CI36" s="219"/>
      <c r="CJ36" s="219"/>
      <c r="CK36" s="219"/>
      <c r="CL36" s="219"/>
      <c r="CM36" s="219"/>
      <c r="CN36" s="219"/>
      <c r="CO36" s="219"/>
      <c r="CP36" s="219"/>
      <c r="CQ36" s="219"/>
      <c r="CR36" s="219"/>
      <c r="CS36" s="219"/>
      <c r="CT36" s="219"/>
      <c r="CU36" s="219"/>
      <c r="CV36" s="219"/>
      <c r="CW36" s="219"/>
      <c r="CX36" s="219"/>
      <c r="CY36" s="219"/>
      <c r="CZ36" s="219"/>
      <c r="DA36" s="219"/>
      <c r="DB36" s="219"/>
      <c r="DC36" s="219"/>
      <c r="DD36" s="219"/>
      <c r="DE36" s="219"/>
      <c r="DF36" s="219"/>
      <c r="DG36" s="219"/>
      <c r="DH36" s="219"/>
      <c r="DI36" s="219"/>
      <c r="DJ36" s="219"/>
      <c r="DK36" s="219"/>
      <c r="DL36" s="219"/>
      <c r="DM36" s="219"/>
      <c r="DN36" s="219"/>
      <c r="DO36" s="219"/>
      <c r="DP36" s="219"/>
      <c r="DQ36" s="219"/>
      <c r="DR36" s="219"/>
      <c r="DS36" s="219"/>
      <c r="DT36" s="219"/>
      <c r="DU36" s="219"/>
      <c r="DV36" s="219"/>
      <c r="DW36" s="219"/>
      <c r="DX36" s="219"/>
      <c r="DY36" s="219"/>
      <c r="DZ36" s="219"/>
      <c r="EA36" s="219"/>
      <c r="EB36" s="219"/>
      <c r="EC36" s="219"/>
      <c r="ED36" s="219"/>
      <c r="EE36" s="219"/>
      <c r="EF36" s="219"/>
      <c r="EG36" s="219"/>
      <c r="EH36" s="219"/>
      <c r="EI36" s="219"/>
      <c r="EJ36" s="219"/>
      <c r="EK36" s="219"/>
      <c r="EL36" s="219"/>
      <c r="EM36" s="219"/>
      <c r="EN36" s="219"/>
      <c r="EO36" s="219"/>
      <c r="EP36" s="219"/>
      <c r="EQ36" s="219"/>
      <c r="ER36" s="219"/>
      <c r="ES36" s="219"/>
      <c r="ET36" s="219"/>
      <c r="EU36" s="219"/>
      <c r="EV36" s="219"/>
      <c r="EW36" s="219"/>
      <c r="EX36" s="219"/>
      <c r="EY36" s="219"/>
      <c r="EZ36" s="219"/>
      <c r="FA36" s="219"/>
      <c r="FB36" s="219"/>
      <c r="FC36" s="219"/>
      <c r="FD36" s="219"/>
      <c r="FE36" s="219"/>
      <c r="FF36" s="219"/>
      <c r="FG36" s="219"/>
      <c r="FH36" s="219"/>
      <c r="FI36" s="219"/>
      <c r="FJ36" s="219"/>
      <c r="FK36" s="219"/>
      <c r="FL36" s="219"/>
      <c r="FM36" s="219"/>
      <c r="FN36" s="219"/>
      <c r="FO36" s="219"/>
      <c r="FP36" s="219"/>
      <c r="FQ36" s="219"/>
      <c r="FR36" s="219"/>
      <c r="FS36" s="219"/>
      <c r="FT36" s="219"/>
      <c r="FU36" s="219"/>
      <c r="FV36" s="219"/>
      <c r="FW36" s="219"/>
      <c r="FX36" s="219"/>
      <c r="FY36" s="219"/>
      <c r="FZ36" s="219"/>
      <c r="GA36" s="219"/>
      <c r="GB36" s="219"/>
      <c r="GC36" s="219"/>
      <c r="GD36" s="219"/>
      <c r="GE36" s="219"/>
      <c r="GF36" s="219"/>
      <c r="GG36" s="219"/>
      <c r="GH36" s="219"/>
      <c r="GI36" s="219"/>
      <c r="GJ36" s="219"/>
      <c r="GK36" s="219"/>
      <c r="GL36" s="219"/>
      <c r="GM36" s="219"/>
      <c r="GN36" s="219"/>
      <c r="GO36" s="219"/>
      <c r="GP36" s="219"/>
      <c r="GQ36" s="219"/>
      <c r="GR36" s="219"/>
      <c r="GS36" s="219"/>
      <c r="GT36" s="219"/>
      <c r="GU36" s="219"/>
      <c r="GV36" s="219"/>
      <c r="GW36" s="219"/>
      <c r="GX36" s="219"/>
      <c r="GY36" s="219"/>
      <c r="GZ36" s="219"/>
      <c r="HA36" s="219"/>
      <c r="HB36" s="219"/>
      <c r="HC36" s="219"/>
      <c r="HD36" s="219"/>
      <c r="HE36" s="219"/>
      <c r="HF36" s="219"/>
      <c r="HG36" s="219"/>
      <c r="HH36" s="219"/>
      <c r="HI36" s="219"/>
      <c r="HJ36" s="219"/>
      <c r="HK36" s="219"/>
      <c r="HL36" s="219"/>
      <c r="HM36" s="219"/>
      <c r="HN36" s="219"/>
      <c r="HO36" s="219"/>
      <c r="HP36" s="219"/>
      <c r="HQ36" s="219"/>
      <c r="HR36" s="219"/>
      <c r="HS36" s="219"/>
      <c r="HT36" s="219"/>
      <c r="HU36" s="219"/>
      <c r="HV36" s="219"/>
      <c r="HW36" s="219"/>
      <c r="HX36" s="219"/>
      <c r="HY36" s="219"/>
      <c r="HZ36" s="219"/>
      <c r="IA36" s="219"/>
      <c r="IB36" s="219"/>
      <c r="IC36" s="219"/>
      <c r="ID36" s="219"/>
      <c r="IE36" s="219"/>
      <c r="IF36" s="219"/>
      <c r="IG36" s="219"/>
      <c r="IH36" s="219"/>
      <c r="II36" s="219"/>
      <c r="IJ36" s="219"/>
      <c r="IK36" s="219"/>
      <c r="IL36" s="219"/>
      <c r="IM36" s="219"/>
      <c r="IN36" s="219"/>
      <c r="IO36" s="219"/>
      <c r="IP36" s="219"/>
      <c r="IQ36" s="219"/>
      <c r="IR36" s="219"/>
      <c r="IS36" s="219"/>
      <c r="IT36" s="219"/>
      <c r="IU36" s="219"/>
      <c r="IV36" s="219"/>
      <c r="IW36" s="219"/>
      <c r="IX36" s="219"/>
      <c r="IY36" s="219"/>
      <c r="IZ36" s="219"/>
      <c r="JA36" s="219"/>
      <c r="JB36" s="219"/>
      <c r="JC36" s="219"/>
      <c r="JD36" s="219"/>
      <c r="JE36" s="219"/>
      <c r="JF36" s="219"/>
      <c r="JG36" s="219"/>
      <c r="JH36" s="219"/>
      <c r="JI36" s="219"/>
      <c r="JJ36" s="219"/>
      <c r="JK36" s="219"/>
      <c r="JL36" s="219"/>
    </row>
    <row r="37" spans="1:272" s="261" customFormat="1">
      <c r="A37" s="219">
        <v>34</v>
      </c>
      <c r="C37" s="103"/>
      <c r="D37" s="103" t="s">
        <v>63</v>
      </c>
      <c r="E37" s="111"/>
      <c r="F37" s="103"/>
      <c r="G37" s="113"/>
      <c r="H37" s="103"/>
      <c r="I37" s="113"/>
      <c r="J37" s="103"/>
      <c r="K37" s="113"/>
      <c r="L37" s="103"/>
      <c r="M37" s="113"/>
      <c r="N37" s="103"/>
      <c r="O37" s="113"/>
      <c r="P37" s="103"/>
      <c r="Q37" s="113"/>
      <c r="R37" s="103"/>
      <c r="S37" s="113"/>
      <c r="T37" s="103"/>
      <c r="U37" s="114"/>
      <c r="V37" s="103"/>
      <c r="W37" s="113"/>
      <c r="X37" s="103"/>
      <c r="Y37" s="113"/>
      <c r="Z37" s="103"/>
      <c r="AA37" s="114"/>
      <c r="AB37" s="103"/>
      <c r="AC37" s="113"/>
      <c r="AD37" s="103"/>
      <c r="AE37" s="113"/>
      <c r="AF37" s="103"/>
      <c r="AG37" s="114"/>
      <c r="AH37" s="103"/>
      <c r="AI37" s="113"/>
      <c r="AJ37" s="103"/>
      <c r="AK37" s="113"/>
      <c r="AL37" s="103"/>
      <c r="AM37" s="114"/>
      <c r="AN37" s="103"/>
      <c r="AO37" s="113"/>
      <c r="AP37" s="103"/>
      <c r="AQ37" s="113"/>
      <c r="AR37" s="103"/>
      <c r="AS37" s="114"/>
      <c r="AT37" s="103"/>
      <c r="AU37" s="113"/>
      <c r="AV37" s="103"/>
      <c r="AW37" s="113"/>
      <c r="AX37" s="103"/>
      <c r="AY37" s="114"/>
      <c r="AZ37" s="103"/>
      <c r="BA37" s="113"/>
      <c r="BB37" s="103"/>
      <c r="BC37" s="113"/>
      <c r="BD37" s="103"/>
      <c r="BE37" s="111"/>
      <c r="BF37" s="103"/>
      <c r="BG37" s="111"/>
      <c r="BH37" s="103"/>
      <c r="BI37" s="111"/>
      <c r="BJ37" s="103"/>
      <c r="BK37" s="219"/>
      <c r="BL37" s="219"/>
      <c r="BM37" s="219"/>
      <c r="BN37" s="219"/>
      <c r="BO37" s="219"/>
      <c r="BP37" s="219"/>
      <c r="BQ37" s="219"/>
      <c r="BR37" s="219"/>
      <c r="BS37" s="219"/>
      <c r="BT37" s="219"/>
      <c r="BU37" s="219"/>
      <c r="BV37" s="219"/>
      <c r="BW37" s="219"/>
      <c r="BX37" s="219"/>
      <c r="BY37" s="219"/>
      <c r="BZ37" s="219"/>
      <c r="CA37" s="219"/>
      <c r="CB37" s="219"/>
      <c r="CC37" s="219"/>
      <c r="CD37" s="219"/>
      <c r="CE37" s="219"/>
      <c r="CF37" s="219"/>
      <c r="CG37" s="219"/>
      <c r="CH37" s="219"/>
      <c r="CI37" s="219"/>
      <c r="CJ37" s="219"/>
      <c r="CK37" s="219"/>
      <c r="CL37" s="219"/>
      <c r="CM37" s="219"/>
      <c r="CN37" s="219"/>
      <c r="CO37" s="219"/>
      <c r="CP37" s="219"/>
      <c r="CQ37" s="219"/>
      <c r="CR37" s="219"/>
      <c r="CS37" s="219"/>
      <c r="CT37" s="219"/>
      <c r="CU37" s="219"/>
      <c r="CV37" s="219"/>
      <c r="CW37" s="219"/>
      <c r="CX37" s="219"/>
      <c r="CY37" s="219"/>
      <c r="CZ37" s="219"/>
      <c r="DA37" s="219"/>
      <c r="DB37" s="219"/>
      <c r="DC37" s="219"/>
      <c r="DD37" s="219"/>
      <c r="DE37" s="219"/>
      <c r="DF37" s="219"/>
      <c r="DG37" s="219"/>
      <c r="DH37" s="219"/>
      <c r="DI37" s="219"/>
      <c r="DJ37" s="219"/>
      <c r="DK37" s="219"/>
      <c r="DL37" s="219"/>
      <c r="DM37" s="219"/>
      <c r="DN37" s="219"/>
      <c r="DO37" s="219"/>
      <c r="DP37" s="219"/>
      <c r="DQ37" s="219"/>
      <c r="DR37" s="219"/>
      <c r="DS37" s="219"/>
      <c r="DT37" s="219"/>
      <c r="DU37" s="219"/>
      <c r="DV37" s="219"/>
      <c r="DW37" s="219"/>
      <c r="DX37" s="219"/>
      <c r="DY37" s="219"/>
      <c r="DZ37" s="219"/>
      <c r="EA37" s="219"/>
      <c r="EB37" s="219"/>
      <c r="EC37" s="219"/>
      <c r="ED37" s="219"/>
      <c r="EE37" s="219"/>
      <c r="EF37" s="219"/>
      <c r="EG37" s="219"/>
      <c r="EH37" s="219"/>
      <c r="EI37" s="219"/>
      <c r="EJ37" s="219"/>
      <c r="EK37" s="219"/>
      <c r="EL37" s="219"/>
      <c r="EM37" s="219"/>
      <c r="EN37" s="219"/>
      <c r="EO37" s="219"/>
      <c r="EP37" s="219"/>
      <c r="EQ37" s="219"/>
      <c r="ER37" s="219"/>
      <c r="ES37" s="219"/>
      <c r="ET37" s="219"/>
      <c r="EU37" s="219"/>
      <c r="EV37" s="219"/>
      <c r="EW37" s="219"/>
      <c r="EX37" s="219"/>
      <c r="EY37" s="219"/>
      <c r="EZ37" s="219"/>
      <c r="FA37" s="219"/>
      <c r="FB37" s="219"/>
      <c r="FC37" s="219"/>
      <c r="FD37" s="219"/>
      <c r="FE37" s="219"/>
      <c r="FF37" s="219"/>
      <c r="FG37" s="219"/>
      <c r="FH37" s="219"/>
      <c r="FI37" s="219"/>
      <c r="FJ37" s="219"/>
      <c r="FK37" s="219"/>
      <c r="FL37" s="219"/>
      <c r="FM37" s="219"/>
      <c r="FN37" s="219"/>
      <c r="FO37" s="219"/>
      <c r="FP37" s="219"/>
      <c r="FQ37" s="219"/>
      <c r="FR37" s="219"/>
      <c r="FS37" s="219"/>
      <c r="FT37" s="219"/>
      <c r="FU37" s="219"/>
      <c r="FV37" s="219"/>
      <c r="FW37" s="219"/>
      <c r="FX37" s="219"/>
      <c r="FY37" s="219"/>
      <c r="FZ37" s="219"/>
      <c r="GA37" s="219"/>
      <c r="GB37" s="219"/>
      <c r="GC37" s="219"/>
      <c r="GD37" s="219"/>
      <c r="GE37" s="219"/>
      <c r="GF37" s="219"/>
      <c r="GG37" s="219"/>
      <c r="GH37" s="219"/>
      <c r="GI37" s="219"/>
      <c r="GJ37" s="219"/>
      <c r="GK37" s="219"/>
      <c r="GL37" s="219"/>
      <c r="GM37" s="219"/>
      <c r="GN37" s="219"/>
      <c r="GO37" s="219"/>
      <c r="GP37" s="219"/>
      <c r="GQ37" s="219"/>
      <c r="GR37" s="219"/>
      <c r="GS37" s="219"/>
      <c r="GT37" s="219"/>
      <c r="GU37" s="219"/>
      <c r="GV37" s="219"/>
      <c r="GW37" s="219"/>
      <c r="GX37" s="219"/>
      <c r="GY37" s="219"/>
      <c r="GZ37" s="219"/>
      <c r="HA37" s="219"/>
      <c r="HB37" s="219"/>
      <c r="HC37" s="219"/>
      <c r="HD37" s="219"/>
      <c r="HE37" s="219"/>
      <c r="HF37" s="219"/>
      <c r="HG37" s="219"/>
      <c r="HH37" s="219"/>
      <c r="HI37" s="219"/>
      <c r="HJ37" s="219"/>
      <c r="HK37" s="219"/>
      <c r="HL37" s="219"/>
      <c r="HM37" s="219"/>
      <c r="HN37" s="219"/>
      <c r="HO37" s="219"/>
      <c r="HP37" s="219"/>
      <c r="HQ37" s="219"/>
      <c r="HR37" s="219"/>
      <c r="HS37" s="219"/>
      <c r="HT37" s="219"/>
      <c r="HU37" s="219"/>
      <c r="HV37" s="219"/>
      <c r="HW37" s="219"/>
      <c r="HX37" s="219"/>
      <c r="HY37" s="219"/>
      <c r="HZ37" s="219"/>
      <c r="IA37" s="219"/>
      <c r="IB37" s="219"/>
      <c r="IC37" s="219"/>
      <c r="ID37" s="219"/>
      <c r="IE37" s="219"/>
      <c r="IF37" s="219"/>
      <c r="IG37" s="219"/>
      <c r="IH37" s="219"/>
      <c r="II37" s="219"/>
      <c r="IJ37" s="219"/>
      <c r="IK37" s="219"/>
      <c r="IL37" s="219"/>
      <c r="IM37" s="219"/>
      <c r="IN37" s="219"/>
      <c r="IO37" s="219"/>
      <c r="IP37" s="219"/>
      <c r="IQ37" s="219"/>
      <c r="IR37" s="219"/>
      <c r="IS37" s="219"/>
      <c r="IT37" s="219"/>
      <c r="IU37" s="219"/>
      <c r="IV37" s="219"/>
      <c r="IW37" s="219"/>
      <c r="IX37" s="219"/>
      <c r="IY37" s="219"/>
      <c r="IZ37" s="219"/>
      <c r="JA37" s="219"/>
      <c r="JB37" s="219"/>
      <c r="JC37" s="219"/>
      <c r="JD37" s="219"/>
      <c r="JE37" s="219"/>
      <c r="JF37" s="219"/>
      <c r="JG37" s="219"/>
      <c r="JH37" s="219"/>
      <c r="JI37" s="219"/>
      <c r="JJ37" s="219"/>
      <c r="JK37" s="219"/>
      <c r="JL37" s="219"/>
    </row>
    <row r="38" spans="1:272">
      <c r="A38" s="261">
        <v>35</v>
      </c>
      <c r="B38" s="219">
        <v>23</v>
      </c>
      <c r="C38" s="11">
        <v>9</v>
      </c>
      <c r="D38" s="28" t="s">
        <v>65</v>
      </c>
      <c r="E38" s="15">
        <v>75096.780193236715</v>
      </c>
      <c r="F38" s="28">
        <v>414</v>
      </c>
      <c r="G38" s="32">
        <v>79108.576837416476</v>
      </c>
      <c r="H38" s="28">
        <v>449</v>
      </c>
      <c r="I38" s="32">
        <v>81846.922352941183</v>
      </c>
      <c r="J38" s="28">
        <v>425</v>
      </c>
      <c r="K38" s="32"/>
      <c r="L38" s="28"/>
      <c r="M38" s="32"/>
      <c r="N38" s="28"/>
      <c r="O38" s="32">
        <v>82217.110236220469</v>
      </c>
      <c r="P38" s="28">
        <v>508</v>
      </c>
      <c r="Q38" s="32"/>
      <c r="R38" s="28"/>
      <c r="S38" s="32">
        <v>84531.194528875378</v>
      </c>
      <c r="T38" s="28">
        <v>329</v>
      </c>
      <c r="U38" s="68">
        <v>0</v>
      </c>
      <c r="V38" s="28">
        <v>0</v>
      </c>
      <c r="W38" s="32">
        <v>0</v>
      </c>
      <c r="X38" s="28">
        <v>0</v>
      </c>
      <c r="Y38" s="32">
        <v>0</v>
      </c>
      <c r="Z38" s="28">
        <v>0</v>
      </c>
      <c r="AA38" s="68">
        <v>0</v>
      </c>
      <c r="AB38" s="28">
        <v>0</v>
      </c>
      <c r="AC38" s="32">
        <v>0</v>
      </c>
      <c r="AD38" s="28">
        <v>0</v>
      </c>
      <c r="AE38" s="32">
        <v>0</v>
      </c>
      <c r="AF38" s="28">
        <v>0</v>
      </c>
      <c r="AG38" s="68">
        <v>75205.204545454544</v>
      </c>
      <c r="AH38" s="28">
        <v>88</v>
      </c>
      <c r="AI38" s="32">
        <v>81010.35398230089</v>
      </c>
      <c r="AJ38" s="28">
        <v>113</v>
      </c>
      <c r="AK38" s="32">
        <v>82843.543859649129</v>
      </c>
      <c r="AL38" s="28">
        <v>114</v>
      </c>
      <c r="AM38" s="68">
        <v>73192.64462809918</v>
      </c>
      <c r="AN38" s="28">
        <v>121</v>
      </c>
      <c r="AO38" s="32">
        <v>70860.395833333328</v>
      </c>
      <c r="AP38" s="28">
        <v>144</v>
      </c>
      <c r="AQ38" s="32">
        <v>73151.203252032516</v>
      </c>
      <c r="AR38" s="28">
        <v>123</v>
      </c>
      <c r="AS38" s="353">
        <v>66140.541666666672</v>
      </c>
      <c r="AT38" s="42">
        <v>48</v>
      </c>
      <c r="AU38" s="32">
        <v>0</v>
      </c>
      <c r="AV38" s="42">
        <v>0</v>
      </c>
      <c r="AW38" s="32">
        <v>0</v>
      </c>
      <c r="AX38" s="42">
        <v>0</v>
      </c>
      <c r="AY38" s="353">
        <v>0</v>
      </c>
      <c r="AZ38" s="42">
        <v>0</v>
      </c>
      <c r="BA38" s="32">
        <v>0</v>
      </c>
      <c r="BB38" s="42">
        <v>0</v>
      </c>
      <c r="BC38" s="181">
        <v>0</v>
      </c>
      <c r="BD38" s="42">
        <v>0</v>
      </c>
      <c r="BE38" s="16"/>
      <c r="BF38" s="42"/>
      <c r="BG38" s="16"/>
      <c r="BH38" s="42"/>
      <c r="BI38" s="16"/>
      <c r="BJ38" s="42"/>
    </row>
    <row r="39" spans="1:272">
      <c r="A39" s="219">
        <v>36</v>
      </c>
      <c r="B39" s="219">
        <v>24</v>
      </c>
      <c r="C39" s="341">
        <v>22.010100000000001</v>
      </c>
      <c r="D39" s="11" t="s">
        <v>67</v>
      </c>
      <c r="E39" s="15">
        <v>0</v>
      </c>
      <c r="F39" s="11">
        <v>0</v>
      </c>
      <c r="G39" s="32">
        <v>0</v>
      </c>
      <c r="H39" s="11">
        <v>0</v>
      </c>
      <c r="I39" s="32">
        <v>0</v>
      </c>
      <c r="J39" s="11">
        <v>0</v>
      </c>
      <c r="K39" s="32"/>
      <c r="L39" s="11"/>
      <c r="M39" s="32"/>
      <c r="N39" s="11"/>
      <c r="O39" s="32">
        <v>0</v>
      </c>
      <c r="P39" s="11">
        <v>0</v>
      </c>
      <c r="Q39" s="32"/>
      <c r="R39" s="11"/>
      <c r="S39" s="32">
        <v>157372.35</v>
      </c>
      <c r="T39" s="11">
        <v>120</v>
      </c>
      <c r="U39" s="68">
        <v>0</v>
      </c>
      <c r="V39" s="11">
        <v>0</v>
      </c>
      <c r="W39" s="32">
        <v>0</v>
      </c>
      <c r="X39" s="11">
        <v>0</v>
      </c>
      <c r="Y39" s="32">
        <v>0</v>
      </c>
      <c r="Z39" s="11">
        <v>0</v>
      </c>
      <c r="AA39" s="68">
        <v>0</v>
      </c>
      <c r="AB39" s="11">
        <v>0</v>
      </c>
      <c r="AC39" s="32">
        <v>0</v>
      </c>
      <c r="AD39" s="11">
        <v>0</v>
      </c>
      <c r="AE39" s="32">
        <v>0</v>
      </c>
      <c r="AF39" s="11">
        <v>0</v>
      </c>
      <c r="AG39" s="68">
        <v>0</v>
      </c>
      <c r="AH39" s="28">
        <v>0</v>
      </c>
      <c r="AI39" s="32">
        <v>0</v>
      </c>
      <c r="AJ39" s="28">
        <v>0</v>
      </c>
      <c r="AK39" s="32">
        <v>0</v>
      </c>
      <c r="AL39" s="28">
        <v>0</v>
      </c>
      <c r="AM39" s="68">
        <v>0</v>
      </c>
      <c r="AN39" s="11">
        <v>0</v>
      </c>
      <c r="AO39" s="32">
        <v>0</v>
      </c>
      <c r="AP39" s="11">
        <v>0</v>
      </c>
      <c r="AQ39" s="32">
        <v>0</v>
      </c>
      <c r="AR39" s="11">
        <v>0</v>
      </c>
      <c r="AS39" s="353">
        <v>0</v>
      </c>
      <c r="AT39" s="42">
        <v>0</v>
      </c>
      <c r="AU39" s="32">
        <v>0</v>
      </c>
      <c r="AV39" s="42">
        <v>0</v>
      </c>
      <c r="AW39" s="32">
        <v>0</v>
      </c>
      <c r="AX39" s="42">
        <v>0</v>
      </c>
      <c r="AY39" s="353">
        <v>0</v>
      </c>
      <c r="AZ39" s="42">
        <v>0</v>
      </c>
      <c r="BA39" s="32">
        <v>0</v>
      </c>
      <c r="BB39" s="42">
        <v>0</v>
      </c>
      <c r="BC39" s="181">
        <v>0</v>
      </c>
      <c r="BD39" s="42">
        <v>0</v>
      </c>
      <c r="BE39" s="16"/>
      <c r="BF39" s="42"/>
      <c r="BG39" s="16"/>
      <c r="BH39" s="42"/>
      <c r="BI39" s="16"/>
      <c r="BJ39" s="42"/>
    </row>
    <row r="40" spans="1:272">
      <c r="A40" s="261">
        <v>37</v>
      </c>
      <c r="B40" s="219">
        <v>25</v>
      </c>
      <c r="C40" s="11">
        <v>25</v>
      </c>
      <c r="D40" s="11" t="s">
        <v>78</v>
      </c>
      <c r="E40" s="15">
        <v>60639</v>
      </c>
      <c r="F40" s="11">
        <v>43</v>
      </c>
      <c r="G40" s="32">
        <v>0</v>
      </c>
      <c r="H40" s="11">
        <v>0</v>
      </c>
      <c r="I40" s="32">
        <v>0</v>
      </c>
      <c r="J40" s="11">
        <v>0</v>
      </c>
      <c r="K40" s="32"/>
      <c r="L40" s="11"/>
      <c r="M40" s="32"/>
      <c r="N40" s="11"/>
      <c r="O40" s="32">
        <v>0</v>
      </c>
      <c r="P40" s="11">
        <v>0</v>
      </c>
      <c r="Q40" s="32"/>
      <c r="R40" s="11"/>
      <c r="S40" s="32">
        <v>0</v>
      </c>
      <c r="T40" s="11">
        <v>0</v>
      </c>
      <c r="U40" s="68">
        <v>0</v>
      </c>
      <c r="V40" s="11">
        <v>0</v>
      </c>
      <c r="W40" s="32">
        <v>0</v>
      </c>
      <c r="X40" s="11">
        <v>0</v>
      </c>
      <c r="Y40" s="32">
        <v>0</v>
      </c>
      <c r="Z40" s="11">
        <v>0</v>
      </c>
      <c r="AA40" s="68">
        <v>0</v>
      </c>
      <c r="AB40" s="11">
        <v>0</v>
      </c>
      <c r="AC40" s="32">
        <v>0</v>
      </c>
      <c r="AD40" s="11">
        <v>0</v>
      </c>
      <c r="AE40" s="32">
        <v>0</v>
      </c>
      <c r="AF40" s="11">
        <v>0</v>
      </c>
      <c r="AG40" s="68">
        <v>0</v>
      </c>
      <c r="AH40" s="28">
        <v>0</v>
      </c>
      <c r="AI40" s="32">
        <v>0</v>
      </c>
      <c r="AJ40" s="28">
        <v>0</v>
      </c>
      <c r="AK40" s="32">
        <v>0</v>
      </c>
      <c r="AL40" s="28">
        <v>0</v>
      </c>
      <c r="AM40" s="68">
        <v>0</v>
      </c>
      <c r="AN40" s="11">
        <v>0</v>
      </c>
      <c r="AO40" s="32">
        <v>0</v>
      </c>
      <c r="AP40" s="11">
        <v>0</v>
      </c>
      <c r="AQ40" s="32">
        <v>0</v>
      </c>
      <c r="AR40" s="11">
        <v>0</v>
      </c>
      <c r="AS40" s="353">
        <v>0</v>
      </c>
      <c r="AT40" s="42">
        <v>0</v>
      </c>
      <c r="AU40" s="32">
        <v>0</v>
      </c>
      <c r="AV40" s="42">
        <v>0</v>
      </c>
      <c r="AW40" s="32">
        <v>0</v>
      </c>
      <c r="AX40" s="42">
        <v>0</v>
      </c>
      <c r="AY40" s="353">
        <v>0</v>
      </c>
      <c r="AZ40" s="42">
        <v>0</v>
      </c>
      <c r="BA40" s="32">
        <v>0</v>
      </c>
      <c r="BB40" s="42">
        <v>0</v>
      </c>
      <c r="BC40" s="181">
        <v>0</v>
      </c>
      <c r="BD40" s="42">
        <v>0</v>
      </c>
      <c r="BE40" s="16"/>
      <c r="BF40" s="42"/>
      <c r="BG40" s="16"/>
      <c r="BH40" s="288"/>
      <c r="BI40" s="263"/>
    </row>
    <row r="41" spans="1:272">
      <c r="A41" s="219">
        <v>38</v>
      </c>
      <c r="B41" s="219">
        <v>26</v>
      </c>
      <c r="C41" s="33">
        <v>30</v>
      </c>
      <c r="D41" s="33" t="s">
        <v>71</v>
      </c>
      <c r="E41" s="38">
        <v>82170.893939393936</v>
      </c>
      <c r="F41" s="33">
        <v>66</v>
      </c>
      <c r="G41" s="26">
        <v>87201.104477611938</v>
      </c>
      <c r="H41" s="33">
        <v>67</v>
      </c>
      <c r="I41" s="26">
        <v>88725.725000000006</v>
      </c>
      <c r="J41" s="33">
        <v>80</v>
      </c>
      <c r="K41" s="26"/>
      <c r="L41" s="33"/>
      <c r="M41" s="26"/>
      <c r="N41" s="33"/>
      <c r="O41" s="26">
        <v>84693.552147239257</v>
      </c>
      <c r="P41" s="33">
        <v>163</v>
      </c>
      <c r="Q41" s="26"/>
      <c r="R41" s="33"/>
      <c r="S41" s="26">
        <v>101815.05504587156</v>
      </c>
      <c r="T41" s="33">
        <v>109</v>
      </c>
      <c r="U41" s="67">
        <v>0</v>
      </c>
      <c r="V41" s="33">
        <v>0</v>
      </c>
      <c r="W41" s="26">
        <v>0</v>
      </c>
      <c r="X41" s="33">
        <v>0</v>
      </c>
      <c r="Y41" s="26">
        <v>0</v>
      </c>
      <c r="Z41" s="33">
        <v>0</v>
      </c>
      <c r="AA41" s="67">
        <v>0</v>
      </c>
      <c r="AB41" s="33">
        <v>0</v>
      </c>
      <c r="AC41" s="26">
        <v>0</v>
      </c>
      <c r="AD41" s="33">
        <v>0</v>
      </c>
      <c r="AE41" s="26">
        <v>0</v>
      </c>
      <c r="AF41" s="33">
        <v>0</v>
      </c>
      <c r="AG41" s="67">
        <v>0</v>
      </c>
      <c r="AH41" s="33">
        <v>0</v>
      </c>
      <c r="AI41" s="26">
        <v>0</v>
      </c>
      <c r="AJ41" s="33">
        <v>0</v>
      </c>
      <c r="AK41" s="26">
        <v>0</v>
      </c>
      <c r="AL41" s="33">
        <v>0</v>
      </c>
      <c r="AM41" s="67">
        <v>0</v>
      </c>
      <c r="AN41" s="33">
        <v>0</v>
      </c>
      <c r="AO41" s="26">
        <v>0</v>
      </c>
      <c r="AP41" s="33">
        <v>0</v>
      </c>
      <c r="AQ41" s="26">
        <v>0</v>
      </c>
      <c r="AR41" s="33">
        <v>0</v>
      </c>
      <c r="AS41" s="354">
        <v>0</v>
      </c>
      <c r="AT41" s="65">
        <v>0</v>
      </c>
      <c r="AU41" s="26">
        <v>0</v>
      </c>
      <c r="AV41" s="65">
        <v>0</v>
      </c>
      <c r="AW41" s="26">
        <v>0</v>
      </c>
      <c r="AX41" s="65">
        <v>0</v>
      </c>
      <c r="AY41" s="354">
        <v>0</v>
      </c>
      <c r="AZ41" s="65">
        <v>0</v>
      </c>
      <c r="BA41" s="26">
        <v>0</v>
      </c>
      <c r="BB41" s="65">
        <v>0</v>
      </c>
      <c r="BC41" s="25">
        <v>0</v>
      </c>
      <c r="BD41" s="65">
        <v>0</v>
      </c>
      <c r="BE41" s="62"/>
      <c r="BF41" s="65"/>
      <c r="BG41" s="62"/>
      <c r="BH41" s="65"/>
      <c r="BI41" s="62"/>
      <c r="BJ41" s="65"/>
    </row>
    <row r="42" spans="1:272">
      <c r="B42" s="262"/>
      <c r="C42" s="11"/>
      <c r="D42" s="144" t="s">
        <v>100</v>
      </c>
      <c r="E42" s="11"/>
      <c r="F42" s="143">
        <f>F4+F10+F19+F31+F33+F35+F38+F39+F40+F41</f>
        <v>13654</v>
      </c>
      <c r="G42" s="32"/>
      <c r="H42" s="143">
        <f>H4+H10+H19+H31+H33+H35+H38+H39+H40+H41</f>
        <v>12304</v>
      </c>
      <c r="I42" s="32"/>
      <c r="J42" s="143">
        <f>J4+J10+J19+J31+J33+J35+J38+J39+J40+J41</f>
        <v>12696</v>
      </c>
      <c r="K42" s="371"/>
      <c r="L42" s="143">
        <f>L4+L10+L19+L31+L33+L35+L38+L39+L40+L41</f>
        <v>0</v>
      </c>
      <c r="M42" s="371"/>
      <c r="N42" s="143">
        <f>N4+N10+N19+N31+N33+N35+N38+N39+N40+N41</f>
        <v>0</v>
      </c>
      <c r="O42" s="371"/>
      <c r="P42" s="143">
        <f>P4+P10+P19+P31+P33+P35+P38+P39+P40+P41</f>
        <v>13551</v>
      </c>
      <c r="Q42" s="143"/>
      <c r="R42" s="143">
        <f>R4+R10+R19+R31+R33+R35+R38+R39+R40+R41</f>
        <v>0</v>
      </c>
      <c r="S42" s="143"/>
      <c r="T42" s="143">
        <f>T4+T10+T19+T31+T33+T35+T38+T39+T40+T41</f>
        <v>10628</v>
      </c>
      <c r="U42" s="68"/>
      <c r="V42" s="143">
        <f>V4+V10+V19+V31+V33+V35+V38+V39+V40+V41</f>
        <v>0</v>
      </c>
      <c r="W42" s="32"/>
      <c r="X42" s="143">
        <f>X4+X10+X19+X31+X33+X35+X38+X39+X40+X41</f>
        <v>0</v>
      </c>
      <c r="Y42" s="32"/>
      <c r="Z42" s="143">
        <f>Z4+Z10+Z19+Z31+Z33+Z35+Z38+Z39+Z40+Z41</f>
        <v>3470</v>
      </c>
      <c r="AA42" s="68"/>
      <c r="AB42" s="143">
        <f>AB4+AB10+AB19+AB31+AB33+AB35+AB38+AB39+AB40+AB41</f>
        <v>0</v>
      </c>
      <c r="AC42" s="32"/>
      <c r="AD42" s="143">
        <f>AD4+AD10+AD19+AD31+AD33+AD35+AD38+AD39+AD40+AD41</f>
        <v>0</v>
      </c>
      <c r="AE42" s="32"/>
      <c r="AF42" s="143">
        <f>AF4+AF10+AF19+AF31+AF33+AF35+AF38+AF39+AF40+AF41</f>
        <v>0</v>
      </c>
      <c r="AG42" s="68"/>
      <c r="AH42" s="145">
        <f>AH4+AH10+AH19+AH31+AH33+AH35+AH38+AH39+AH40+AH41</f>
        <v>2845</v>
      </c>
      <c r="AI42" s="32"/>
      <c r="AJ42" s="145">
        <f>AJ4+AJ10+AJ19+AJ31+AJ33+AJ35+AJ38+AJ39+AJ40+AJ41</f>
        <v>2968</v>
      </c>
      <c r="AK42" s="32"/>
      <c r="AL42" s="145">
        <f>AL4+AL10+AL19+AL31+AL33+AL35+AL38+AL39+AL40+AL41</f>
        <v>2918</v>
      </c>
      <c r="AM42" s="68"/>
      <c r="AN42" s="143">
        <f>AN4+AN10+AN19+AN31+AN33+AN35+AN38+AN39+AN40+AN41</f>
        <v>2682</v>
      </c>
      <c r="AO42" s="32"/>
      <c r="AP42" s="145">
        <f>AP4+AP10+AP19+AP31+AP33+AP35+AP38+AP39+AP40+AP41</f>
        <v>2757</v>
      </c>
      <c r="AQ42" s="32"/>
      <c r="AR42" s="145">
        <f>AR4+AR10+AR19+AR31+AR33+AR35+AR38+AR39+AR40+AR41</f>
        <v>2402</v>
      </c>
      <c r="AS42" s="68"/>
      <c r="AT42" s="143">
        <f>AT4+AT10+AT19+AT31+AT33+AT35+AT38+AT39+AT40+AT41</f>
        <v>1512</v>
      </c>
      <c r="AU42" s="32"/>
      <c r="AV42" s="145">
        <f>AV4+AV10+AV19+AV31+AV33+AV35+AV38+AV39+AV40+AV41</f>
        <v>900</v>
      </c>
      <c r="AW42" s="32"/>
      <c r="AX42" s="145">
        <f>AX4+AX10+AX19+AX31+AX33+AX35+AX38+AX39+AX40+AX41</f>
        <v>876</v>
      </c>
      <c r="AY42" s="68"/>
      <c r="AZ42" s="143">
        <f>AZ4+AZ10+AZ19+AZ31+AZ33+AZ35+AZ38+AZ39+AZ40+AZ41</f>
        <v>0</v>
      </c>
      <c r="BA42" s="32"/>
      <c r="BB42" s="145">
        <f>BB4+BB10+BB19+BB31+BB33+BB35+BB38+BB39+BB40+BB41</f>
        <v>0</v>
      </c>
      <c r="BC42" s="32"/>
      <c r="BD42" s="145">
        <f>BD4+BD10+BD19+BD31+BD33+BD35+BD38+BD39+BD40+BD41</f>
        <v>0</v>
      </c>
      <c r="BE42" s="28"/>
      <c r="BF42" s="143"/>
      <c r="BG42" s="28"/>
      <c r="BH42" s="143"/>
      <c r="BI42" s="28"/>
      <c r="BJ42" s="143"/>
    </row>
    <row r="43" spans="1:272">
      <c r="B43" s="262"/>
      <c r="G43" s="47"/>
      <c r="U43" s="350"/>
      <c r="W43" s="47"/>
      <c r="AA43" s="350"/>
      <c r="AB43" s="47"/>
      <c r="AC43" s="47"/>
      <c r="AG43" s="350"/>
      <c r="AM43" s="350"/>
      <c r="AS43" s="350"/>
      <c r="AY43" s="350"/>
      <c r="BA43" s="219"/>
      <c r="BB43" s="219"/>
    </row>
    <row r="44" spans="1:272">
      <c r="B44" s="26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row>
  </sheetData>
  <sortState ref="A4:JF42">
    <sortCondition ref="A4:A4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TABLE 81 (82)</vt:lpstr>
      <vt:lpstr>TABLE 87 (88)</vt:lpstr>
      <vt:lpstr>Faculty Distribution Summaries</vt:lpstr>
      <vt:lpstr>Summary Data</vt:lpstr>
      <vt:lpstr>US Detail</vt:lpstr>
      <vt:lpstr>SREB Detail</vt:lpstr>
      <vt:lpstr>West Detail</vt:lpstr>
      <vt:lpstr>Midwest Detail</vt:lpstr>
      <vt:lpstr>Northeast Detail</vt:lpstr>
      <vt:lpstr>'TABLE 81 (82)'!Print_Area</vt:lpstr>
      <vt:lpstr>'TABLE 87 (88)'!Print_Area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2017-09-20T22:19:32Z</cp:lastPrinted>
  <dcterms:created xsi:type="dcterms:W3CDTF">1999-03-05T16:28:02Z</dcterms:created>
  <dcterms:modified xsi:type="dcterms:W3CDTF">2017-11-03T23:00:06Z</dcterms:modified>
</cp:coreProperties>
</file>