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I:\FactBooks\2_Participation\"/>
    </mc:Choice>
  </mc:AlternateContent>
  <xr:revisionPtr revIDLastSave="0" documentId="10_ncr:100000_{C0EDFA5A-6AD4-4ECB-A8C1-1C2F11D204E4}" xr6:coauthVersionLast="31" xr6:coauthVersionMax="33" xr10:uidLastSave="{00000000-0000-0000-0000-000000000000}"/>
  <bookViews>
    <workbookView xWindow="13680" yWindow="240" windowWidth="10305" windowHeight="12120" activeTab="2" xr2:uid="{00000000-000D-0000-FFFF-FFFF00000000}"/>
  </bookViews>
  <sheets>
    <sheet name="Table 22" sheetId="25" r:id="rId1"/>
    <sheet name="Table 23" sheetId="2" r:id="rId2"/>
    <sheet name="Table 24" sheetId="26"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Print_Area" localSheetId="0">'Table 22'!$A$1:$J$69</definedName>
    <definedName name="_xlnm.Print_Area" localSheetId="1">'Table 23'!$A$1:$N$70</definedName>
    <definedName name="_xlnm.Print_Area" localSheetId="2">'Table 24'!$A$1:$J$71</definedName>
  </definedNames>
  <calcPr calcId="179017"/>
</workbook>
</file>

<file path=xl/calcChain.xml><?xml version="1.0" encoding="utf-8"?>
<calcChain xmlns="http://schemas.openxmlformats.org/spreadsheetml/2006/main">
  <c r="F64" i="26" l="1"/>
  <c r="F63" i="26"/>
  <c r="F60" i="26"/>
  <c r="F59" i="26"/>
  <c r="F56" i="26"/>
  <c r="F54" i="26"/>
  <c r="F52" i="26"/>
  <c r="F51" i="26"/>
  <c r="F48" i="26"/>
  <c r="F46" i="26"/>
  <c r="F44" i="26"/>
  <c r="F43" i="26"/>
  <c r="F40" i="26"/>
  <c r="F39" i="26"/>
  <c r="F35" i="26"/>
  <c r="F32" i="26"/>
  <c r="F31" i="26"/>
  <c r="F27" i="26"/>
  <c r="F24" i="26"/>
  <c r="F22" i="26"/>
  <c r="F20" i="26"/>
  <c r="F16" i="26"/>
  <c r="F14" i="26"/>
  <c r="F12" i="26"/>
  <c r="F7" i="26"/>
  <c r="E64" i="26"/>
  <c r="E59" i="26"/>
  <c r="E56" i="26"/>
  <c r="E52" i="26"/>
  <c r="E51" i="26"/>
  <c r="E48" i="26"/>
  <c r="E44" i="26"/>
  <c r="E43" i="26"/>
  <c r="E39" i="26"/>
  <c r="E35" i="26"/>
  <c r="E31" i="26"/>
  <c r="E27" i="26"/>
  <c r="E24" i="26"/>
  <c r="E22" i="26"/>
  <c r="E20" i="26"/>
  <c r="E16" i="26"/>
  <c r="E14" i="26"/>
  <c r="E12" i="26"/>
  <c r="F65" i="26"/>
  <c r="E65" i="26"/>
  <c r="E63" i="26"/>
  <c r="F62" i="26"/>
  <c r="E62" i="26"/>
  <c r="F61" i="26"/>
  <c r="E61" i="26"/>
  <c r="E60" i="26"/>
  <c r="F58" i="26"/>
  <c r="E58" i="26"/>
  <c r="F57" i="26"/>
  <c r="E57" i="26"/>
  <c r="E54" i="26"/>
  <c r="F53" i="26"/>
  <c r="E53" i="26"/>
  <c r="F50" i="26"/>
  <c r="E50" i="26"/>
  <c r="F49" i="26"/>
  <c r="E49" i="26"/>
  <c r="F47" i="26"/>
  <c r="E47" i="26"/>
  <c r="E46" i="26"/>
  <c r="F45" i="26"/>
  <c r="E45" i="26"/>
  <c r="F42" i="26"/>
  <c r="E42" i="26"/>
  <c r="E40" i="26"/>
  <c r="F38" i="26"/>
  <c r="E38" i="26"/>
  <c r="F37" i="26"/>
  <c r="E37" i="26"/>
  <c r="F36" i="26"/>
  <c r="E36" i="26"/>
  <c r="F34" i="26"/>
  <c r="E34" i="26"/>
  <c r="F33" i="26"/>
  <c r="E33" i="26"/>
  <c r="E32" i="26"/>
  <c r="F30" i="26"/>
  <c r="E30" i="26"/>
  <c r="F29" i="26"/>
  <c r="E29" i="26"/>
  <c r="F28" i="26"/>
  <c r="E28" i="26"/>
  <c r="F25" i="26"/>
  <c r="E25" i="26"/>
  <c r="F23" i="26"/>
  <c r="E23" i="26"/>
  <c r="F21" i="26"/>
  <c r="E21" i="26"/>
  <c r="F19" i="26"/>
  <c r="E19" i="26"/>
  <c r="F18" i="26"/>
  <c r="E18" i="26"/>
  <c r="F17" i="26"/>
  <c r="E17" i="26"/>
  <c r="F15" i="26"/>
  <c r="E15" i="26"/>
  <c r="F13" i="26"/>
  <c r="E13" i="26"/>
  <c r="F11" i="26"/>
  <c r="E11" i="26"/>
  <c r="F10" i="26"/>
  <c r="E10" i="26"/>
  <c r="F9" i="26"/>
  <c r="E9" i="26"/>
  <c r="E7" i="26"/>
  <c r="F6" i="26"/>
  <c r="E6" i="26"/>
  <c r="J65" i="26" l="1"/>
  <c r="J64" i="26"/>
  <c r="J63" i="26"/>
  <c r="J62" i="26"/>
  <c r="J61" i="26"/>
  <c r="J60" i="26"/>
  <c r="J59" i="26"/>
  <c r="J58" i="26"/>
  <c r="J57" i="26"/>
  <c r="J56" i="26"/>
  <c r="J54" i="26"/>
  <c r="J53" i="26"/>
  <c r="J52" i="26"/>
  <c r="J51" i="26"/>
  <c r="J50" i="26"/>
  <c r="J49" i="26"/>
  <c r="J48" i="26"/>
  <c r="J47" i="26"/>
  <c r="J46" i="26"/>
  <c r="J45" i="26"/>
  <c r="J44" i="26"/>
  <c r="J43" i="26"/>
  <c r="J42" i="26"/>
  <c r="J40" i="26"/>
  <c r="J39" i="26"/>
  <c r="J38" i="26"/>
  <c r="J37" i="26"/>
  <c r="J36" i="26"/>
  <c r="J35" i="26"/>
  <c r="J34" i="26"/>
  <c r="J33" i="26"/>
  <c r="J32" i="26"/>
  <c r="J31" i="26"/>
  <c r="J30" i="26"/>
  <c r="J29" i="26"/>
  <c r="J28" i="26"/>
  <c r="J27" i="26"/>
  <c r="J25" i="26"/>
  <c r="J24" i="26"/>
  <c r="J23" i="26"/>
  <c r="J22" i="26"/>
  <c r="J21" i="26"/>
  <c r="J20" i="26"/>
  <c r="J19" i="26"/>
  <c r="J18" i="26"/>
  <c r="J17" i="26"/>
  <c r="J16" i="26"/>
  <c r="J15" i="26"/>
  <c r="J14" i="26"/>
  <c r="J13" i="26"/>
  <c r="J12" i="26"/>
  <c r="J11" i="26"/>
  <c r="J10" i="26"/>
  <c r="J9" i="26"/>
  <c r="J6" i="26"/>
  <c r="J7" i="26"/>
  <c r="I65" i="26"/>
  <c r="I64" i="26"/>
  <c r="I63" i="26"/>
  <c r="I62" i="26"/>
  <c r="I61" i="26"/>
  <c r="I60" i="26"/>
  <c r="I59" i="26"/>
  <c r="I58" i="26"/>
  <c r="I57" i="26"/>
  <c r="I56" i="26"/>
  <c r="I54" i="26"/>
  <c r="I53" i="26"/>
  <c r="I52" i="26"/>
  <c r="I51" i="26"/>
  <c r="I50" i="26"/>
  <c r="I49" i="26"/>
  <c r="I48" i="26"/>
  <c r="I47" i="26"/>
  <c r="I46" i="26"/>
  <c r="I45" i="26"/>
  <c r="I44" i="26"/>
  <c r="I43" i="26"/>
  <c r="I42" i="26"/>
  <c r="I40" i="26"/>
  <c r="I39" i="26"/>
  <c r="I38" i="26"/>
  <c r="I37" i="26"/>
  <c r="I36" i="26"/>
  <c r="I35" i="26"/>
  <c r="I34" i="26"/>
  <c r="I33" i="26"/>
  <c r="I32" i="26"/>
  <c r="I31" i="26"/>
  <c r="I30" i="26"/>
  <c r="I29" i="26"/>
  <c r="I28" i="26"/>
  <c r="I27" i="26"/>
  <c r="I25" i="26"/>
  <c r="I24" i="26"/>
  <c r="I23" i="26"/>
  <c r="I22" i="26"/>
  <c r="I21" i="26"/>
  <c r="I20" i="26"/>
  <c r="I19" i="26"/>
  <c r="I18" i="26"/>
  <c r="I17" i="26"/>
  <c r="I16" i="26"/>
  <c r="I15" i="26"/>
  <c r="I14" i="26"/>
  <c r="I13" i="26"/>
  <c r="I12" i="26"/>
  <c r="I11" i="26"/>
  <c r="I10" i="26"/>
  <c r="I9" i="26"/>
  <c r="I6" i="26"/>
  <c r="I7" i="26"/>
  <c r="H65" i="26"/>
  <c r="H64" i="26"/>
  <c r="H63" i="26"/>
  <c r="H62" i="26"/>
  <c r="H61" i="26"/>
  <c r="H60" i="26"/>
  <c r="H59" i="26"/>
  <c r="H58" i="26"/>
  <c r="H57" i="26"/>
  <c r="H56" i="26"/>
  <c r="H54" i="26"/>
  <c r="H53" i="26"/>
  <c r="H52" i="26"/>
  <c r="H51" i="26"/>
  <c r="H50" i="26"/>
  <c r="H49" i="26"/>
  <c r="H48" i="26"/>
  <c r="H47" i="26"/>
  <c r="H46" i="26"/>
  <c r="H45" i="26"/>
  <c r="H44" i="26"/>
  <c r="H43" i="26"/>
  <c r="H42" i="26"/>
  <c r="H40" i="26"/>
  <c r="H39" i="26"/>
  <c r="H38" i="26"/>
  <c r="H37" i="26"/>
  <c r="H36" i="26"/>
  <c r="H35" i="26"/>
  <c r="H34" i="26"/>
  <c r="H33" i="26"/>
  <c r="H32" i="26"/>
  <c r="H31" i="26"/>
  <c r="H30" i="26"/>
  <c r="H29" i="26"/>
  <c r="H28" i="26"/>
  <c r="H27" i="26"/>
  <c r="H25" i="26"/>
  <c r="H24" i="26"/>
  <c r="H23" i="26"/>
  <c r="H22" i="26"/>
  <c r="H21" i="26"/>
  <c r="H20" i="26"/>
  <c r="H19" i="26"/>
  <c r="H18" i="26"/>
  <c r="H17" i="26"/>
  <c r="H16" i="26"/>
  <c r="H15" i="26"/>
  <c r="H14" i="26"/>
  <c r="H13" i="26"/>
  <c r="H12" i="26"/>
  <c r="H11" i="26"/>
  <c r="H10" i="26"/>
  <c r="H6" i="26"/>
  <c r="H9" i="26"/>
  <c r="H7" i="26"/>
  <c r="G65" i="26"/>
  <c r="G64" i="26"/>
  <c r="G63" i="26"/>
  <c r="G62" i="26"/>
  <c r="G61" i="26"/>
  <c r="G60" i="26"/>
  <c r="G59" i="26"/>
  <c r="G58" i="26"/>
  <c r="G57" i="26"/>
  <c r="G56" i="26"/>
  <c r="G54" i="26"/>
  <c r="G53" i="26"/>
  <c r="G52" i="26"/>
  <c r="G51" i="26"/>
  <c r="G50" i="26"/>
  <c r="G49" i="26"/>
  <c r="G48" i="26"/>
  <c r="G47" i="26"/>
  <c r="G46" i="26"/>
  <c r="G45" i="26"/>
  <c r="G44" i="26"/>
  <c r="G43" i="26"/>
  <c r="G42" i="26"/>
  <c r="G40" i="26"/>
  <c r="G39" i="26"/>
  <c r="G38" i="26"/>
  <c r="G37" i="26"/>
  <c r="G36" i="26"/>
  <c r="G35" i="26"/>
  <c r="G34" i="26"/>
  <c r="G33" i="26"/>
  <c r="G32" i="26"/>
  <c r="G31" i="26"/>
  <c r="G30" i="26"/>
  <c r="G29" i="26"/>
  <c r="G28" i="26"/>
  <c r="G27" i="26"/>
  <c r="G25" i="26"/>
  <c r="G24" i="26"/>
  <c r="G23" i="26"/>
  <c r="G22" i="26"/>
  <c r="G21" i="26"/>
  <c r="G20" i="26"/>
  <c r="G19" i="26"/>
  <c r="G18" i="26"/>
  <c r="G17" i="26"/>
  <c r="G16" i="26"/>
  <c r="G15" i="26"/>
  <c r="G14" i="26"/>
  <c r="G13" i="26"/>
  <c r="G12" i="26"/>
  <c r="G11" i="26"/>
  <c r="G10" i="26"/>
  <c r="G9" i="26"/>
  <c r="G6" i="26"/>
  <c r="G7" i="26"/>
  <c r="J65" i="25"/>
  <c r="J64" i="25"/>
  <c r="J63" i="25"/>
  <c r="J62" i="25"/>
  <c r="J61" i="25"/>
  <c r="J60" i="25"/>
  <c r="J59" i="25"/>
  <c r="J58" i="25"/>
  <c r="J57" i="25"/>
  <c r="J56" i="25"/>
  <c r="J54" i="25"/>
  <c r="J53" i="25"/>
  <c r="J52" i="25"/>
  <c r="J51" i="25"/>
  <c r="J50" i="25"/>
  <c r="J49" i="25"/>
  <c r="J48" i="25"/>
  <c r="J47" i="25"/>
  <c r="J46" i="25"/>
  <c r="J45" i="25"/>
  <c r="J44" i="25"/>
  <c r="J43" i="25"/>
  <c r="J42" i="25"/>
  <c r="J40" i="25"/>
  <c r="J39" i="25"/>
  <c r="J38" i="25"/>
  <c r="J37" i="25"/>
  <c r="J36" i="25"/>
  <c r="J35" i="25"/>
  <c r="J34" i="25"/>
  <c r="J33" i="25"/>
  <c r="J32" i="25"/>
  <c r="J31" i="25"/>
  <c r="J30" i="25"/>
  <c r="J29" i="25"/>
  <c r="J28" i="25"/>
  <c r="J27" i="25"/>
  <c r="J25" i="25"/>
  <c r="J24" i="25"/>
  <c r="J23" i="25"/>
  <c r="J22" i="25"/>
  <c r="J21" i="25"/>
  <c r="J20" i="25"/>
  <c r="J19" i="25"/>
  <c r="J18" i="25"/>
  <c r="J17" i="25"/>
  <c r="J16" i="25"/>
  <c r="J15" i="25"/>
  <c r="J14" i="25"/>
  <c r="J13" i="25"/>
  <c r="J12" i="25"/>
  <c r="J11" i="25"/>
  <c r="J10" i="25"/>
  <c r="J9" i="25"/>
  <c r="J6" i="25"/>
  <c r="J7" i="25"/>
  <c r="I57" i="25"/>
  <c r="I58" i="25"/>
  <c r="I59" i="25"/>
  <c r="I60" i="25"/>
  <c r="I61" i="25"/>
  <c r="I62" i="25"/>
  <c r="I63" i="25"/>
  <c r="I64" i="25"/>
  <c r="I65" i="25"/>
  <c r="I56" i="25"/>
  <c r="I43" i="25"/>
  <c r="I44" i="25"/>
  <c r="I45" i="25"/>
  <c r="I46" i="25"/>
  <c r="I47" i="25"/>
  <c r="I48" i="25"/>
  <c r="I49" i="25"/>
  <c r="I50" i="25"/>
  <c r="I51" i="25"/>
  <c r="I52" i="25"/>
  <c r="I53" i="25"/>
  <c r="I54" i="25"/>
  <c r="I42" i="25"/>
  <c r="I28" i="25"/>
  <c r="I29" i="25"/>
  <c r="I30" i="25"/>
  <c r="I31" i="25"/>
  <c r="I32" i="25"/>
  <c r="I33" i="25"/>
  <c r="I34" i="25"/>
  <c r="I35" i="25"/>
  <c r="I36" i="25"/>
  <c r="I37" i="25"/>
  <c r="I38" i="25"/>
  <c r="I39" i="25"/>
  <c r="I40" i="25"/>
  <c r="I27" i="25"/>
  <c r="I10" i="25"/>
  <c r="I11" i="25"/>
  <c r="I12" i="25"/>
  <c r="I13" i="25"/>
  <c r="I14" i="25"/>
  <c r="I15" i="25"/>
  <c r="I16" i="25"/>
  <c r="I17" i="25"/>
  <c r="I18" i="25"/>
  <c r="I19" i="25"/>
  <c r="I20" i="25"/>
  <c r="I21" i="25"/>
  <c r="I22" i="25"/>
  <c r="I23" i="25"/>
  <c r="I24" i="25"/>
  <c r="I25" i="25"/>
  <c r="I9" i="25"/>
  <c r="I7" i="25"/>
  <c r="I6" i="25"/>
  <c r="H64" i="25"/>
  <c r="H63" i="25"/>
  <c r="H62" i="25"/>
  <c r="H61" i="25"/>
  <c r="H60" i="25"/>
  <c r="H59" i="25"/>
  <c r="H58" i="25"/>
  <c r="H57" i="25"/>
  <c r="H56" i="25"/>
  <c r="H54" i="25"/>
  <c r="H53" i="25"/>
  <c r="H52" i="25"/>
  <c r="H51" i="25"/>
  <c r="H50" i="25"/>
  <c r="H49" i="25"/>
  <c r="H48" i="25"/>
  <c r="H47" i="25"/>
  <c r="H46" i="25"/>
  <c r="H45" i="25"/>
  <c r="H44" i="25"/>
  <c r="H43" i="25"/>
  <c r="H42" i="25"/>
  <c r="H40" i="25"/>
  <c r="H39" i="25"/>
  <c r="H38" i="25"/>
  <c r="H37" i="25"/>
  <c r="H36" i="25"/>
  <c r="H35" i="25"/>
  <c r="H34" i="25"/>
  <c r="H33" i="25"/>
  <c r="H32" i="25"/>
  <c r="H31" i="25"/>
  <c r="H30" i="25"/>
  <c r="H29" i="25"/>
  <c r="H28" i="25"/>
  <c r="H27" i="25"/>
  <c r="H25" i="25"/>
  <c r="H24" i="25"/>
  <c r="H23" i="25"/>
  <c r="H22" i="25"/>
  <c r="H21" i="25"/>
  <c r="H20" i="25"/>
  <c r="H19" i="25"/>
  <c r="H18" i="25"/>
  <c r="H17" i="25"/>
  <c r="H16" i="25"/>
  <c r="H15" i="25"/>
  <c r="H14" i="25"/>
  <c r="H13" i="25"/>
  <c r="H12" i="25"/>
  <c r="H11" i="25"/>
  <c r="H10" i="25"/>
  <c r="H9" i="25"/>
  <c r="H6" i="25"/>
  <c r="H7" i="25"/>
  <c r="G65" i="25"/>
  <c r="G57" i="25"/>
  <c r="G58" i="25"/>
  <c r="G59" i="25"/>
  <c r="G60" i="25"/>
  <c r="G61" i="25"/>
  <c r="G62" i="25"/>
  <c r="G63" i="25"/>
  <c r="G64" i="25"/>
  <c r="G56" i="25"/>
  <c r="G54" i="25"/>
  <c r="G43" i="25"/>
  <c r="G44" i="25"/>
  <c r="G45" i="25"/>
  <c r="G46" i="25"/>
  <c r="G47" i="25"/>
  <c r="G48" i="25"/>
  <c r="G49" i="25"/>
  <c r="G50" i="25"/>
  <c r="G51" i="25"/>
  <c r="G52" i="25"/>
  <c r="G53" i="25"/>
  <c r="G42" i="25"/>
  <c r="G40" i="25"/>
  <c r="G28" i="25"/>
  <c r="G29" i="25"/>
  <c r="G30" i="25"/>
  <c r="G31" i="25"/>
  <c r="G32" i="25"/>
  <c r="G33" i="25"/>
  <c r="G34" i="25"/>
  <c r="G35" i="25"/>
  <c r="G36" i="25"/>
  <c r="G37" i="25"/>
  <c r="G38" i="25"/>
  <c r="G39" i="25"/>
  <c r="G27" i="25"/>
  <c r="G25" i="25"/>
  <c r="G10" i="25"/>
  <c r="G11" i="25"/>
  <c r="G12" i="25"/>
  <c r="G13" i="25"/>
  <c r="G14" i="25"/>
  <c r="G15" i="25"/>
  <c r="G16" i="25"/>
  <c r="G17" i="25"/>
  <c r="G18" i="25"/>
  <c r="G19" i="25"/>
  <c r="G20" i="25"/>
  <c r="G21" i="25"/>
  <c r="G22" i="25"/>
  <c r="G23" i="25"/>
  <c r="G24" i="25"/>
  <c r="G9" i="25"/>
  <c r="G7" i="25"/>
  <c r="G6" i="25"/>
  <c r="F65" i="25"/>
  <c r="F64" i="25"/>
  <c r="F63" i="25"/>
  <c r="F62" i="25"/>
  <c r="F61" i="25"/>
  <c r="F60" i="25"/>
  <c r="F59" i="25"/>
  <c r="F58" i="25"/>
  <c r="F57" i="25"/>
  <c r="F56" i="25"/>
  <c r="F54" i="25"/>
  <c r="F53" i="25"/>
  <c r="F52" i="25"/>
  <c r="F51" i="25"/>
  <c r="F50" i="25"/>
  <c r="F49" i="25"/>
  <c r="F48" i="25"/>
  <c r="F47" i="25"/>
  <c r="F46" i="25"/>
  <c r="F45" i="25"/>
  <c r="F44" i="25"/>
  <c r="F43" i="25"/>
  <c r="F42" i="25"/>
  <c r="F40" i="25"/>
  <c r="F39" i="25"/>
  <c r="F38" i="25"/>
  <c r="F37" i="25"/>
  <c r="F36" i="25"/>
  <c r="F35" i="25"/>
  <c r="F34" i="25"/>
  <c r="F33" i="25"/>
  <c r="F32" i="25"/>
  <c r="F31" i="25"/>
  <c r="F30" i="25"/>
  <c r="F29" i="25"/>
  <c r="F28" i="25"/>
  <c r="F27" i="25"/>
  <c r="F25" i="25"/>
  <c r="F24" i="25"/>
  <c r="F23" i="25"/>
  <c r="F22" i="25"/>
  <c r="F21" i="25"/>
  <c r="F20" i="25"/>
  <c r="F19" i="25"/>
  <c r="F18" i="25"/>
  <c r="F17" i="25"/>
  <c r="F16" i="25"/>
  <c r="F15" i="25"/>
  <c r="F14" i="25"/>
  <c r="F13" i="25"/>
  <c r="F12" i="25"/>
  <c r="F11" i="25"/>
  <c r="F10" i="25"/>
  <c r="F9" i="25"/>
  <c r="F6" i="25"/>
  <c r="F7" i="25"/>
  <c r="E57" i="25"/>
  <c r="E58" i="25"/>
  <c r="E59" i="25"/>
  <c r="E60" i="25"/>
  <c r="E61" i="25"/>
  <c r="E62" i="25"/>
  <c r="E63" i="25"/>
  <c r="E64" i="25"/>
  <c r="E65" i="25"/>
  <c r="E56" i="25"/>
  <c r="E54" i="25"/>
  <c r="E43" i="25"/>
  <c r="E44" i="25"/>
  <c r="E45" i="25"/>
  <c r="E46" i="25"/>
  <c r="E47" i="25"/>
  <c r="E48" i="25"/>
  <c r="E49" i="25"/>
  <c r="E50" i="25"/>
  <c r="E51" i="25"/>
  <c r="E52" i="25"/>
  <c r="E53" i="25"/>
  <c r="E42" i="25"/>
  <c r="E40" i="25"/>
  <c r="E28" i="25"/>
  <c r="E29" i="25"/>
  <c r="E30" i="25"/>
  <c r="E31" i="25"/>
  <c r="E32" i="25"/>
  <c r="E33" i="25"/>
  <c r="E34" i="25"/>
  <c r="E35" i="25"/>
  <c r="E36" i="25"/>
  <c r="E37" i="25"/>
  <c r="E38" i="25"/>
  <c r="E39" i="25"/>
  <c r="E27" i="25"/>
  <c r="E25" i="25"/>
  <c r="E10" i="25"/>
  <c r="E11" i="25"/>
  <c r="E12" i="25"/>
  <c r="E13" i="25"/>
  <c r="E14" i="25"/>
  <c r="E15" i="25"/>
  <c r="E16" i="25"/>
  <c r="E17" i="25"/>
  <c r="E18" i="25"/>
  <c r="E19" i="25"/>
  <c r="E20" i="25"/>
  <c r="E21" i="25"/>
  <c r="E22" i="25"/>
  <c r="E23" i="25"/>
  <c r="E24" i="25"/>
  <c r="E9" i="25"/>
  <c r="E6" i="25"/>
  <c r="E7" i="25"/>
  <c r="D65" i="25"/>
  <c r="D64" i="25"/>
  <c r="D63" i="25"/>
  <c r="D62" i="25"/>
  <c r="D61" i="25"/>
  <c r="D60" i="25"/>
  <c r="D59" i="25"/>
  <c r="D58" i="25"/>
  <c r="D57" i="25"/>
  <c r="D56" i="25"/>
  <c r="D54" i="25"/>
  <c r="D53" i="25"/>
  <c r="D52" i="25"/>
  <c r="D51" i="25"/>
  <c r="D50" i="25"/>
  <c r="D49" i="25"/>
  <c r="D48" i="25"/>
  <c r="D47" i="25"/>
  <c r="D46" i="25"/>
  <c r="D45" i="25"/>
  <c r="D44" i="25"/>
  <c r="D43" i="25"/>
  <c r="D42" i="25"/>
  <c r="D40" i="25"/>
  <c r="D39" i="25"/>
  <c r="D38" i="25"/>
  <c r="D37" i="25"/>
  <c r="D36" i="25"/>
  <c r="D35" i="25"/>
  <c r="D34" i="25"/>
  <c r="D33" i="25"/>
  <c r="D32" i="25"/>
  <c r="D31" i="25"/>
  <c r="D30" i="25"/>
  <c r="D29" i="25"/>
  <c r="D28" i="25"/>
  <c r="D27" i="25"/>
  <c r="D25" i="25"/>
  <c r="D24" i="25"/>
  <c r="D23" i="25"/>
  <c r="D22" i="25"/>
  <c r="D21" i="25"/>
  <c r="D20" i="25"/>
  <c r="D19" i="25"/>
  <c r="D18" i="25"/>
  <c r="D17" i="25"/>
  <c r="D16" i="25"/>
  <c r="D15" i="25"/>
  <c r="D14" i="25"/>
  <c r="D13" i="25"/>
  <c r="D12" i="25"/>
  <c r="D11" i="25"/>
  <c r="D10" i="25"/>
  <c r="D9" i="25"/>
  <c r="D6" i="25"/>
  <c r="D7" i="25"/>
  <c r="C65" i="25"/>
  <c r="C57" i="25"/>
  <c r="C58" i="25"/>
  <c r="C59" i="25"/>
  <c r="C60" i="25"/>
  <c r="C61" i="25"/>
  <c r="C62" i="25"/>
  <c r="C63" i="25"/>
  <c r="C64" i="25"/>
  <c r="C56" i="25"/>
  <c r="C54" i="25"/>
  <c r="C43" i="25"/>
  <c r="C44" i="25"/>
  <c r="C45" i="25"/>
  <c r="C46" i="25"/>
  <c r="C47" i="25"/>
  <c r="C48" i="25"/>
  <c r="C49" i="25"/>
  <c r="C50" i="25"/>
  <c r="C51" i="25"/>
  <c r="C52" i="25"/>
  <c r="C53" i="25"/>
  <c r="C42" i="25"/>
  <c r="C40" i="25"/>
  <c r="C39" i="25"/>
  <c r="C28" i="25"/>
  <c r="C29" i="25"/>
  <c r="C30" i="25"/>
  <c r="C31" i="25"/>
  <c r="C32" i="25"/>
  <c r="C33" i="25"/>
  <c r="C34" i="25"/>
  <c r="C35" i="25"/>
  <c r="C36" i="25"/>
  <c r="C37" i="25"/>
  <c r="C38" i="25"/>
  <c r="C27" i="25"/>
  <c r="C25" i="25"/>
  <c r="C10" i="25"/>
  <c r="C11" i="25"/>
  <c r="C12" i="25"/>
  <c r="C13" i="25"/>
  <c r="C14" i="25"/>
  <c r="C15" i="25"/>
  <c r="C16" i="25"/>
  <c r="C17" i="25"/>
  <c r="C18" i="25"/>
  <c r="C19" i="25"/>
  <c r="C20" i="25"/>
  <c r="C21" i="25"/>
  <c r="C22" i="25"/>
  <c r="C23" i="25"/>
  <c r="C24" i="25"/>
  <c r="C9" i="25"/>
  <c r="C7" i="25"/>
  <c r="C6" i="25"/>
  <c r="K65" i="2" l="1"/>
  <c r="K64" i="2"/>
  <c r="K63" i="2"/>
  <c r="K62" i="2"/>
  <c r="K61" i="2"/>
  <c r="K60" i="2"/>
  <c r="K59" i="2"/>
  <c r="K58" i="2"/>
  <c r="K57" i="2"/>
  <c r="K56" i="2"/>
  <c r="K54" i="2"/>
  <c r="K53" i="2"/>
  <c r="K52" i="2"/>
  <c r="K51" i="2"/>
  <c r="K50" i="2"/>
  <c r="K49" i="2"/>
  <c r="K48" i="2"/>
  <c r="K47" i="2"/>
  <c r="K46" i="2"/>
  <c r="K45" i="2"/>
  <c r="K44" i="2"/>
  <c r="K43" i="2"/>
  <c r="K42" i="2"/>
  <c r="K40" i="2"/>
  <c r="K39" i="2"/>
  <c r="K38" i="2"/>
  <c r="K37" i="2"/>
  <c r="K36" i="2"/>
  <c r="K35" i="2"/>
  <c r="K34" i="2"/>
  <c r="K33" i="2"/>
  <c r="K32" i="2"/>
  <c r="K31" i="2"/>
  <c r="K30" i="2"/>
  <c r="K29" i="2"/>
  <c r="K28" i="2"/>
  <c r="K27" i="2"/>
  <c r="K25" i="2"/>
  <c r="K24" i="2"/>
  <c r="K23" i="2"/>
  <c r="K22" i="2"/>
  <c r="K21" i="2"/>
  <c r="K20" i="2"/>
  <c r="K19" i="2"/>
  <c r="K18" i="2"/>
  <c r="K17" i="2"/>
  <c r="K16" i="2"/>
  <c r="K15" i="2"/>
  <c r="K14" i="2"/>
  <c r="K13" i="2"/>
  <c r="K12" i="2"/>
  <c r="K11" i="2"/>
  <c r="K10" i="2"/>
  <c r="K9" i="2"/>
  <c r="K7" i="2"/>
  <c r="K6" i="2"/>
  <c r="E65" i="2"/>
  <c r="E64" i="2"/>
  <c r="E63" i="2"/>
  <c r="E62" i="2"/>
  <c r="E61" i="2"/>
  <c r="E60" i="2"/>
  <c r="E59" i="2"/>
  <c r="E58" i="2"/>
  <c r="E57" i="2"/>
  <c r="E56" i="2"/>
  <c r="E54" i="2"/>
  <c r="E53" i="2"/>
  <c r="E52" i="2"/>
  <c r="E51" i="2"/>
  <c r="E50" i="2"/>
  <c r="E49" i="2"/>
  <c r="E48" i="2"/>
  <c r="E47" i="2"/>
  <c r="E46" i="2"/>
  <c r="E45" i="2"/>
  <c r="E44" i="2"/>
  <c r="E43" i="2"/>
  <c r="E42" i="2"/>
  <c r="E40" i="2"/>
  <c r="E39" i="2"/>
  <c r="E38" i="2"/>
  <c r="E37" i="2"/>
  <c r="E36" i="2"/>
  <c r="E35" i="2"/>
  <c r="E34" i="2"/>
  <c r="E33" i="2"/>
  <c r="E32" i="2"/>
  <c r="E31" i="2"/>
  <c r="E30" i="2"/>
  <c r="E29" i="2"/>
  <c r="E28" i="2"/>
  <c r="E27" i="2"/>
  <c r="E25" i="2"/>
  <c r="E24" i="2"/>
  <c r="E23" i="2"/>
  <c r="E22" i="2"/>
  <c r="E21" i="2"/>
  <c r="E20" i="2"/>
  <c r="E19" i="2"/>
  <c r="E18" i="2"/>
  <c r="E17" i="2"/>
  <c r="E16" i="2"/>
  <c r="E15" i="2"/>
  <c r="E14" i="2"/>
  <c r="E13" i="2"/>
  <c r="E12" i="2"/>
  <c r="E11" i="2"/>
  <c r="E10" i="2"/>
  <c r="E9" i="2"/>
  <c r="E7" i="2"/>
  <c r="E6" i="2"/>
  <c r="J65" i="2"/>
  <c r="J64" i="2"/>
  <c r="J63" i="2"/>
  <c r="J62" i="2"/>
  <c r="J61" i="2"/>
  <c r="J60" i="2"/>
  <c r="J59" i="2"/>
  <c r="J58" i="2"/>
  <c r="J57" i="2"/>
  <c r="J56" i="2"/>
  <c r="J54" i="2"/>
  <c r="J53" i="2"/>
  <c r="J52" i="2"/>
  <c r="J51" i="2"/>
  <c r="J50" i="2"/>
  <c r="J49" i="2"/>
  <c r="J48" i="2"/>
  <c r="J47" i="2"/>
  <c r="J46" i="2"/>
  <c r="J45" i="2"/>
  <c r="J44" i="2"/>
  <c r="J43" i="2"/>
  <c r="J42" i="2"/>
  <c r="J40" i="2"/>
  <c r="J39" i="2"/>
  <c r="J38" i="2"/>
  <c r="J37" i="2"/>
  <c r="J36" i="2"/>
  <c r="J35" i="2"/>
  <c r="J34" i="2"/>
  <c r="J33" i="2"/>
  <c r="J32" i="2"/>
  <c r="J31" i="2"/>
  <c r="J30" i="2"/>
  <c r="J29" i="2"/>
  <c r="J28" i="2"/>
  <c r="J27" i="2"/>
  <c r="J25" i="2"/>
  <c r="J24" i="2"/>
  <c r="J23" i="2"/>
  <c r="J22" i="2"/>
  <c r="J21" i="2"/>
  <c r="J20" i="2"/>
  <c r="J19" i="2"/>
  <c r="J18" i="2"/>
  <c r="J17" i="2"/>
  <c r="J16" i="2"/>
  <c r="J15" i="2"/>
  <c r="J14" i="2"/>
  <c r="J13" i="2"/>
  <c r="J12" i="2"/>
  <c r="J11" i="2"/>
  <c r="J10" i="2"/>
  <c r="J9" i="2"/>
  <c r="J7" i="2"/>
  <c r="J6" i="2"/>
  <c r="D65" i="2"/>
  <c r="D64" i="2"/>
  <c r="D63" i="2"/>
  <c r="D62" i="2"/>
  <c r="D61" i="2"/>
  <c r="D60" i="2"/>
  <c r="D59" i="2"/>
  <c r="D58" i="2"/>
  <c r="D57" i="2"/>
  <c r="D56" i="2"/>
  <c r="D54" i="2"/>
  <c r="D53" i="2"/>
  <c r="D52" i="2"/>
  <c r="D51" i="2"/>
  <c r="D50" i="2"/>
  <c r="D49" i="2"/>
  <c r="D48" i="2"/>
  <c r="D47" i="2"/>
  <c r="D46" i="2"/>
  <c r="D45" i="2"/>
  <c r="D44" i="2"/>
  <c r="D43" i="2"/>
  <c r="D42" i="2"/>
  <c r="D40" i="2"/>
  <c r="D39" i="2"/>
  <c r="D38" i="2"/>
  <c r="D37" i="2"/>
  <c r="D36" i="2"/>
  <c r="D35" i="2"/>
  <c r="D34" i="2"/>
  <c r="D33" i="2"/>
  <c r="D32" i="2"/>
  <c r="D31" i="2"/>
  <c r="D30" i="2"/>
  <c r="D29" i="2"/>
  <c r="D28" i="2"/>
  <c r="D27" i="2"/>
  <c r="D25" i="2"/>
  <c r="D24" i="2"/>
  <c r="D23" i="2"/>
  <c r="D22" i="2"/>
  <c r="D21" i="2"/>
  <c r="D20" i="2"/>
  <c r="D19" i="2"/>
  <c r="D18" i="2"/>
  <c r="D17" i="2"/>
  <c r="D16" i="2"/>
  <c r="D15" i="2"/>
  <c r="D14" i="2"/>
  <c r="D13" i="2"/>
  <c r="D12" i="2"/>
  <c r="D11" i="2"/>
  <c r="D10" i="2"/>
  <c r="D9" i="2"/>
  <c r="D7" i="2"/>
  <c r="D6" i="2"/>
  <c r="I65" i="2"/>
  <c r="I64" i="2"/>
  <c r="I63" i="2"/>
  <c r="I62" i="2"/>
  <c r="I61" i="2"/>
  <c r="I60" i="2"/>
  <c r="I59" i="2"/>
  <c r="I58" i="2"/>
  <c r="I57" i="2"/>
  <c r="I56" i="2"/>
  <c r="I54" i="2"/>
  <c r="I53" i="2"/>
  <c r="I52" i="2"/>
  <c r="I51" i="2"/>
  <c r="I50" i="2"/>
  <c r="I49" i="2"/>
  <c r="I48" i="2"/>
  <c r="I47" i="2"/>
  <c r="I46" i="2"/>
  <c r="I45" i="2"/>
  <c r="I44" i="2"/>
  <c r="I43" i="2"/>
  <c r="I42" i="2"/>
  <c r="I40" i="2"/>
  <c r="I39" i="2"/>
  <c r="I38" i="2"/>
  <c r="I37" i="2"/>
  <c r="I36" i="2"/>
  <c r="I35" i="2"/>
  <c r="I34" i="2"/>
  <c r="I33" i="2"/>
  <c r="I32" i="2"/>
  <c r="I31" i="2"/>
  <c r="I30" i="2"/>
  <c r="I29" i="2"/>
  <c r="I28" i="2"/>
  <c r="I27" i="2"/>
  <c r="I25" i="2"/>
  <c r="I24" i="2"/>
  <c r="I23" i="2"/>
  <c r="I22" i="2"/>
  <c r="I21" i="2"/>
  <c r="I20" i="2"/>
  <c r="I19" i="2"/>
  <c r="I18" i="2"/>
  <c r="I17" i="2"/>
  <c r="I16" i="2"/>
  <c r="I15" i="2"/>
  <c r="I14" i="2"/>
  <c r="I13" i="2"/>
  <c r="I12" i="2"/>
  <c r="I11" i="2"/>
  <c r="I10" i="2"/>
  <c r="I9" i="2"/>
  <c r="I7" i="2"/>
  <c r="I6" i="2"/>
  <c r="C65" i="2"/>
  <c r="C64" i="2"/>
  <c r="C63" i="2"/>
  <c r="C62" i="2"/>
  <c r="C61" i="2"/>
  <c r="C60" i="2"/>
  <c r="C59" i="2"/>
  <c r="C58" i="2"/>
  <c r="C57" i="2"/>
  <c r="C56" i="2"/>
  <c r="C54" i="2"/>
  <c r="C53" i="2"/>
  <c r="C52" i="2"/>
  <c r="C51" i="2"/>
  <c r="C50" i="2"/>
  <c r="C49" i="2"/>
  <c r="C48" i="2"/>
  <c r="C47" i="2"/>
  <c r="C46" i="2"/>
  <c r="C45" i="2"/>
  <c r="C44" i="2"/>
  <c r="C43" i="2"/>
  <c r="C42" i="2"/>
  <c r="C40" i="2"/>
  <c r="C39" i="2"/>
  <c r="C38" i="2"/>
  <c r="C37" i="2"/>
  <c r="C36" i="2"/>
  <c r="C35" i="2"/>
  <c r="C34" i="2"/>
  <c r="C33" i="2"/>
  <c r="C32" i="2"/>
  <c r="C31" i="2"/>
  <c r="C30" i="2"/>
  <c r="C29" i="2"/>
  <c r="C28" i="2"/>
  <c r="C27" i="2"/>
  <c r="C25" i="2"/>
  <c r="C24" i="2"/>
  <c r="C23" i="2"/>
  <c r="C22" i="2"/>
  <c r="C21" i="2"/>
  <c r="C20" i="2"/>
  <c r="C19" i="2"/>
  <c r="C18" i="2"/>
  <c r="C17" i="2"/>
  <c r="C16" i="2"/>
  <c r="C15" i="2"/>
  <c r="C14" i="2"/>
  <c r="C13" i="2"/>
  <c r="C12" i="2"/>
  <c r="C11" i="2"/>
  <c r="C10" i="2"/>
  <c r="C9" i="2"/>
  <c r="C7" i="2"/>
  <c r="C6" i="2"/>
  <c r="C45" i="26" l="1"/>
  <c r="C65" i="26"/>
  <c r="C11" i="26"/>
  <c r="C12" i="26"/>
  <c r="C14" i="26"/>
  <c r="C42" i="26"/>
  <c r="C46" i="26"/>
  <c r="C50" i="26"/>
  <c r="C54" i="26"/>
  <c r="C58" i="26"/>
  <c r="C22" i="26"/>
  <c r="C49" i="26"/>
  <c r="C39" i="26"/>
  <c r="C37" i="26"/>
  <c r="C33" i="26"/>
  <c r="C44" i="26"/>
  <c r="C59" i="26"/>
  <c r="C15" i="26"/>
  <c r="C19" i="26"/>
  <c r="C63" i="26"/>
  <c r="D65" i="26"/>
  <c r="D64" i="26"/>
  <c r="D63" i="26"/>
  <c r="D62" i="26"/>
  <c r="D61" i="26"/>
  <c r="D60" i="26"/>
  <c r="D59" i="26"/>
  <c r="D58" i="26"/>
  <c r="D57" i="26"/>
  <c r="D56" i="26"/>
  <c r="D54" i="26"/>
  <c r="D53" i="26"/>
  <c r="D52" i="26"/>
  <c r="D51" i="26"/>
  <c r="D50" i="26"/>
  <c r="D49" i="26"/>
  <c r="D48" i="26"/>
  <c r="D47" i="26"/>
  <c r="D46" i="26"/>
  <c r="D45" i="26"/>
  <c r="D44" i="26"/>
  <c r="D43" i="26"/>
  <c r="D42" i="26"/>
  <c r="D40" i="26"/>
  <c r="D39" i="26"/>
  <c r="D38" i="26"/>
  <c r="D37" i="26"/>
  <c r="D36" i="26"/>
  <c r="D35" i="26"/>
  <c r="D34" i="26"/>
  <c r="D33" i="26"/>
  <c r="D32" i="26"/>
  <c r="D31" i="26"/>
  <c r="D30" i="26"/>
  <c r="D29" i="26"/>
  <c r="D28" i="26"/>
  <c r="D27" i="26"/>
  <c r="D25" i="26"/>
  <c r="D24" i="26"/>
  <c r="D23" i="26"/>
  <c r="D22" i="26"/>
  <c r="D21" i="26"/>
  <c r="D20" i="26"/>
  <c r="D19" i="26"/>
  <c r="D18" i="26"/>
  <c r="D17" i="26"/>
  <c r="D16" i="26"/>
  <c r="D15" i="26"/>
  <c r="D14" i="26"/>
  <c r="D13" i="26"/>
  <c r="D12" i="26"/>
  <c r="D11" i="26"/>
  <c r="D10" i="26"/>
  <c r="D9" i="26"/>
  <c r="D7" i="26"/>
  <c r="D6" i="26"/>
  <c r="C64" i="26"/>
  <c r="C62" i="26"/>
  <c r="C61" i="26"/>
  <c r="C60" i="26"/>
  <c r="C57" i="26"/>
  <c r="C56" i="26"/>
  <c r="C53" i="26"/>
  <c r="C52" i="26"/>
  <c r="C51" i="26"/>
  <c r="C48" i="26"/>
  <c r="C47" i="26"/>
  <c r="C43" i="26"/>
  <c r="C40" i="26"/>
  <c r="C38" i="26"/>
  <c r="C36" i="26"/>
  <c r="C35" i="26"/>
  <c r="C34" i="26"/>
  <c r="C32" i="26"/>
  <c r="C31" i="26"/>
  <c r="C30" i="26"/>
  <c r="C29" i="26"/>
  <c r="C28" i="26"/>
  <c r="C27" i="26"/>
  <c r="C25" i="26"/>
  <c r="C24" i="26"/>
  <c r="C23" i="26"/>
  <c r="C21" i="26"/>
  <c r="C20" i="26"/>
  <c r="C18" i="26"/>
  <c r="C17" i="26"/>
  <c r="C16" i="26"/>
  <c r="C13" i="26"/>
  <c r="C10" i="26"/>
  <c r="C9" i="26"/>
  <c r="C7" i="26"/>
  <c r="C6" i="26"/>
  <c r="H65" i="2" l="1"/>
  <c r="H64" i="2"/>
  <c r="H63" i="2"/>
  <c r="H62" i="2"/>
  <c r="H61" i="2"/>
  <c r="H60" i="2"/>
  <c r="H59" i="2"/>
  <c r="H58" i="2"/>
  <c r="H57" i="2"/>
  <c r="H56" i="2"/>
  <c r="H54" i="2"/>
  <c r="H53" i="2"/>
  <c r="H52" i="2"/>
  <c r="H51" i="2"/>
  <c r="H50" i="2"/>
  <c r="H49" i="2"/>
  <c r="H48" i="2"/>
  <c r="H47" i="2"/>
  <c r="H46" i="2"/>
  <c r="H45" i="2"/>
  <c r="H44" i="2"/>
  <c r="H43" i="2"/>
  <c r="H42" i="2"/>
  <c r="H40" i="2"/>
  <c r="H39" i="2"/>
  <c r="H38" i="2"/>
  <c r="H37" i="2"/>
  <c r="H36" i="2"/>
  <c r="H35" i="2"/>
  <c r="H34" i="2"/>
  <c r="H33" i="2"/>
  <c r="H32" i="2"/>
  <c r="H31" i="2"/>
  <c r="H30" i="2"/>
  <c r="H29" i="2"/>
  <c r="H28" i="2"/>
  <c r="H27" i="2"/>
  <c r="H25" i="2"/>
  <c r="H24" i="2"/>
  <c r="H23" i="2"/>
  <c r="H22" i="2"/>
  <c r="H21" i="2"/>
  <c r="H20" i="2"/>
  <c r="H19" i="2"/>
  <c r="H18" i="2"/>
  <c r="H17" i="2"/>
  <c r="H16" i="2"/>
  <c r="H15" i="2"/>
  <c r="H14" i="2"/>
  <c r="H13" i="2"/>
  <c r="H12" i="2"/>
  <c r="H11" i="2"/>
  <c r="H10" i="2"/>
  <c r="H9" i="2"/>
  <c r="H7" i="2"/>
  <c r="H6" i="2"/>
  <c r="G65" i="2" l="1"/>
  <c r="G64" i="2"/>
  <c r="G63" i="2"/>
  <c r="G62" i="2"/>
  <c r="G61" i="2"/>
  <c r="G60" i="2"/>
  <c r="G59" i="2"/>
  <c r="G58" i="2"/>
  <c r="G57" i="2"/>
  <c r="G56" i="2"/>
  <c r="G54" i="2"/>
  <c r="G53" i="2"/>
  <c r="G52" i="2"/>
  <c r="G51" i="2"/>
  <c r="G50" i="2"/>
  <c r="G49" i="2"/>
  <c r="G48" i="2"/>
  <c r="G47" i="2"/>
  <c r="G46" i="2"/>
  <c r="G45" i="2"/>
  <c r="G44" i="2"/>
  <c r="G43" i="2"/>
  <c r="G42" i="2"/>
  <c r="G40" i="2"/>
  <c r="G39" i="2"/>
  <c r="G38" i="2"/>
  <c r="G37" i="2"/>
  <c r="G36" i="2"/>
  <c r="G35" i="2"/>
  <c r="G34" i="2"/>
  <c r="G33" i="2"/>
  <c r="G32" i="2"/>
  <c r="G31" i="2"/>
  <c r="G30" i="2"/>
  <c r="G29" i="2"/>
  <c r="G28" i="2"/>
  <c r="G27" i="2"/>
  <c r="G25" i="2"/>
  <c r="G24" i="2"/>
  <c r="G23" i="2"/>
  <c r="G22" i="2"/>
  <c r="G21" i="2"/>
  <c r="G20" i="2"/>
  <c r="G19" i="2"/>
  <c r="G18" i="2"/>
  <c r="G17" i="2"/>
  <c r="G16" i="2"/>
  <c r="G15" i="2"/>
  <c r="G14" i="2"/>
  <c r="G13" i="2"/>
  <c r="G12" i="2"/>
  <c r="G11" i="2"/>
  <c r="G10" i="2"/>
  <c r="G9" i="2"/>
  <c r="G7" i="2"/>
  <c r="G6" i="2"/>
  <c r="F40" i="2" l="1"/>
  <c r="F16" i="2"/>
  <c r="F13" i="2"/>
  <c r="F32" i="2"/>
  <c r="F60" i="2"/>
  <c r="F47" i="2"/>
  <c r="F23" i="2"/>
  <c r="F7" i="2"/>
  <c r="F38" i="2"/>
  <c r="F22" i="2"/>
  <c r="F14" i="2"/>
  <c r="F6" i="2"/>
  <c r="F59" i="2"/>
  <c r="F43" i="2"/>
  <c r="F19" i="2"/>
  <c r="F58" i="2"/>
  <c r="F42" i="2"/>
  <c r="F34" i="2"/>
  <c r="F57" i="2"/>
  <c r="F33" i="2"/>
  <c r="F25" i="2"/>
  <c r="F9" i="2"/>
  <c r="F65" i="2"/>
  <c r="F64" i="2"/>
  <c r="F63" i="2"/>
  <c r="F62" i="2"/>
  <c r="F61" i="2"/>
  <c r="F56" i="2"/>
  <c r="F54" i="2"/>
  <c r="F53" i="2"/>
  <c r="F52" i="2"/>
  <c r="F51" i="2"/>
  <c r="F50" i="2"/>
  <c r="F49" i="2"/>
  <c r="F48" i="2"/>
  <c r="F46" i="2"/>
  <c r="F45" i="2"/>
  <c r="F44" i="2"/>
  <c r="F39" i="2"/>
  <c r="F37" i="2"/>
  <c r="F36" i="2"/>
  <c r="F35" i="2"/>
  <c r="F31" i="2"/>
  <c r="F30" i="2"/>
  <c r="F29" i="2"/>
  <c r="F28" i="2"/>
  <c r="F27" i="2"/>
  <c r="F24" i="2"/>
  <c r="F21" i="2"/>
  <c r="F20" i="2"/>
  <c r="F18" i="2"/>
  <c r="F17" i="2"/>
  <c r="F15" i="2"/>
  <c r="F12" i="2"/>
  <c r="F11" i="2"/>
  <c r="F10" i="2"/>
  <c r="M57" i="2" l="1"/>
  <c r="M58" i="2"/>
  <c r="M59" i="2"/>
  <c r="M60" i="2"/>
  <c r="M61" i="2"/>
  <c r="M62" i="2"/>
  <c r="M63" i="2"/>
  <c r="M64" i="2"/>
  <c r="M65" i="2"/>
  <c r="M56" i="2"/>
  <c r="M54" i="2"/>
  <c r="M43" i="2"/>
  <c r="M44" i="2"/>
  <c r="M45" i="2"/>
  <c r="M46" i="2"/>
  <c r="M47" i="2"/>
  <c r="M48" i="2"/>
  <c r="M49" i="2"/>
  <c r="M50" i="2"/>
  <c r="M51" i="2"/>
  <c r="M52" i="2"/>
  <c r="M53" i="2"/>
  <c r="M42" i="2"/>
  <c r="M40" i="2"/>
  <c r="M28" i="2"/>
  <c r="M29" i="2"/>
  <c r="M30" i="2"/>
  <c r="M31" i="2"/>
  <c r="M32" i="2"/>
  <c r="M33" i="2"/>
  <c r="M34" i="2"/>
  <c r="M35" i="2"/>
  <c r="M36" i="2"/>
  <c r="M37" i="2"/>
  <c r="M38" i="2"/>
  <c r="M39" i="2"/>
  <c r="M27" i="2"/>
  <c r="M25" i="2"/>
  <c r="M10" i="2"/>
  <c r="M11" i="2"/>
  <c r="M12" i="2"/>
  <c r="M13" i="2"/>
  <c r="M14" i="2"/>
  <c r="M15" i="2"/>
  <c r="M16" i="2"/>
  <c r="M17" i="2"/>
  <c r="M18" i="2"/>
  <c r="M19" i="2"/>
  <c r="M20" i="2"/>
  <c r="M21" i="2"/>
  <c r="M22" i="2"/>
  <c r="M23" i="2"/>
  <c r="M24" i="2"/>
  <c r="M9" i="2"/>
  <c r="M7" i="2"/>
  <c r="M6" i="2"/>
  <c r="L57" i="2" l="1"/>
  <c r="L58" i="2"/>
  <c r="L59" i="2"/>
  <c r="L60" i="2"/>
  <c r="L61" i="2"/>
  <c r="L62" i="2"/>
  <c r="L63" i="2"/>
  <c r="L64" i="2"/>
  <c r="L65" i="2"/>
  <c r="L56" i="2"/>
  <c r="L54" i="2"/>
  <c r="L43" i="2"/>
  <c r="L44" i="2"/>
  <c r="L45" i="2"/>
  <c r="L46" i="2"/>
  <c r="L47" i="2"/>
  <c r="L48" i="2"/>
  <c r="L49" i="2"/>
  <c r="L50" i="2"/>
  <c r="L51" i="2"/>
  <c r="L52" i="2"/>
  <c r="L53" i="2"/>
  <c r="L42" i="2"/>
  <c r="L40" i="2"/>
  <c r="L28" i="2"/>
  <c r="L29" i="2"/>
  <c r="L30" i="2"/>
  <c r="L31" i="2"/>
  <c r="L32" i="2"/>
  <c r="L33" i="2"/>
  <c r="L34" i="2"/>
  <c r="L35" i="2"/>
  <c r="L36" i="2"/>
  <c r="L37" i="2"/>
  <c r="L38" i="2"/>
  <c r="L39" i="2"/>
  <c r="L27" i="2"/>
  <c r="L25" i="2"/>
  <c r="L10" i="2"/>
  <c r="L11" i="2"/>
  <c r="L12" i="2"/>
  <c r="L13" i="2"/>
  <c r="L14" i="2"/>
  <c r="L15" i="2"/>
  <c r="L16" i="2"/>
  <c r="L17" i="2"/>
  <c r="L18" i="2"/>
  <c r="L19" i="2"/>
  <c r="L20" i="2"/>
  <c r="L21" i="2"/>
  <c r="L22" i="2"/>
  <c r="L23" i="2"/>
  <c r="L24" i="2"/>
  <c r="L9" i="2"/>
  <c r="L7" i="2"/>
  <c r="L6" i="2"/>
  <c r="J8" i="2" l="1"/>
  <c r="J41" i="2" l="1"/>
  <c r="J26" i="2"/>
  <c r="J55" i="2"/>
  <c r="N65" i="2" l="1"/>
  <c r="N64" i="2"/>
  <c r="N63" i="2"/>
  <c r="N62" i="2"/>
  <c r="N61" i="2"/>
  <c r="N60" i="2"/>
  <c r="N59" i="2"/>
  <c r="N58" i="2"/>
  <c r="N57" i="2"/>
  <c r="N56" i="2"/>
  <c r="N54" i="2"/>
  <c r="N53" i="2"/>
  <c r="N52" i="2"/>
  <c r="N51" i="2"/>
  <c r="N50" i="2"/>
  <c r="N49" i="2"/>
  <c r="N48" i="2"/>
  <c r="N47" i="2"/>
  <c r="N46" i="2"/>
  <c r="N45" i="2"/>
  <c r="N44" i="2"/>
  <c r="N43" i="2"/>
  <c r="N42" i="2"/>
  <c r="N40" i="2"/>
  <c r="N39" i="2"/>
  <c r="N38" i="2"/>
  <c r="N37" i="2"/>
  <c r="N36" i="2"/>
  <c r="N35" i="2"/>
  <c r="N34" i="2"/>
  <c r="N33" i="2"/>
  <c r="N32" i="2"/>
  <c r="N31" i="2"/>
  <c r="N30" i="2"/>
  <c r="N29" i="2"/>
  <c r="N28" i="2"/>
  <c r="N27" i="2"/>
  <c r="N25" i="2"/>
  <c r="N24" i="2"/>
  <c r="N23" i="2"/>
  <c r="N22" i="2"/>
  <c r="N21" i="2"/>
  <c r="N20" i="2"/>
  <c r="N19" i="2"/>
  <c r="N18" i="2"/>
  <c r="N17" i="2"/>
  <c r="N16" i="2"/>
  <c r="N15" i="2"/>
  <c r="N14" i="2"/>
  <c r="N13" i="2"/>
  <c r="N12" i="2"/>
  <c r="N11" i="2"/>
  <c r="N10" i="2"/>
  <c r="N9" i="2"/>
  <c r="N7" i="2"/>
  <c r="N6" i="2"/>
  <c r="H65" i="25" l="1"/>
  <c r="I55" i="25" l="1"/>
  <c r="G26" i="25"/>
  <c r="I26" i="26" l="1"/>
  <c r="J26" i="26" l="1"/>
  <c r="I8" i="26" l="1"/>
  <c r="I55" i="26"/>
  <c r="I41" i="26"/>
  <c r="J41" i="26" l="1"/>
  <c r="J8" i="26"/>
  <c r="J55" i="26"/>
  <c r="J8" i="25" l="1"/>
  <c r="H26" i="25"/>
  <c r="J26" i="25"/>
  <c r="H41" i="25"/>
  <c r="J41" i="25"/>
  <c r="H55" i="25"/>
  <c r="J55" i="25"/>
  <c r="H8" i="26"/>
  <c r="H26" i="26"/>
  <c r="H41" i="26"/>
  <c r="H55" i="26"/>
  <c r="H8" i="25"/>
  <c r="G8" i="25"/>
  <c r="I8" i="25"/>
  <c r="I26" i="25"/>
  <c r="G41" i="25"/>
  <c r="I41" i="25"/>
  <c r="G55" i="25"/>
  <c r="G8" i="26"/>
  <c r="G26" i="26"/>
  <c r="G41" i="26"/>
  <c r="G55" i="26"/>
  <c r="L26" i="2" l="1"/>
  <c r="L41" i="2"/>
  <c r="L55" i="2"/>
  <c r="L8" i="2"/>
  <c r="I8" i="2"/>
  <c r="K8" i="2"/>
  <c r="M8" i="2"/>
  <c r="I26" i="2"/>
  <c r="K26" i="2"/>
  <c r="M26" i="2"/>
  <c r="I41" i="2"/>
  <c r="K41" i="2"/>
  <c r="M41" i="2"/>
  <c r="I55" i="2"/>
  <c r="K55" i="2"/>
  <c r="M55" i="2"/>
  <c r="N8" i="2" l="1"/>
  <c r="N26" i="2" l="1"/>
  <c r="N55" i="2"/>
  <c r="N4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J26" authorId="0" shapeId="0" xr:uid="{00000000-0006-0000-0200-000001000000}">
      <text>
        <r>
          <rPr>
            <b/>
            <sz val="10"/>
            <color indexed="81"/>
            <rFont val="Tahoma"/>
            <family val="2"/>
          </rPr>
          <t>jmarks:</t>
        </r>
        <r>
          <rPr>
            <sz val="10"/>
            <color indexed="81"/>
            <rFont val="Tahoma"/>
            <family val="2"/>
          </rPr>
          <t xml:space="preserve">
Note different formula.</t>
        </r>
      </text>
    </comment>
  </commentList>
</comments>
</file>

<file path=xl/sharedStrings.xml><?xml version="1.0" encoding="utf-8"?>
<sst xmlns="http://schemas.openxmlformats.org/spreadsheetml/2006/main" count="243" uniqueCount="98">
  <si>
    <t>Arkansas</t>
  </si>
  <si>
    <t>Maryland</t>
  </si>
  <si>
    <t>Mississippi</t>
  </si>
  <si>
    <t>North Carolina</t>
  </si>
  <si>
    <t>Oklahoma</t>
  </si>
  <si>
    <t>South Carolina</t>
  </si>
  <si>
    <t>Tennessee</t>
  </si>
  <si>
    <t>Texas</t>
  </si>
  <si>
    <t>Virginia</t>
  </si>
  <si>
    <t>Delaware</t>
  </si>
  <si>
    <t>SREB states</t>
  </si>
  <si>
    <t>Source:</t>
  </si>
  <si>
    <t>Women</t>
  </si>
  <si>
    <t>Men</t>
  </si>
  <si>
    <t>White</t>
  </si>
  <si>
    <t>Black</t>
  </si>
  <si>
    <r>
      <t>Other</t>
    </r>
    <r>
      <rPr>
        <vertAlign val="superscript"/>
        <sz val="10"/>
        <rFont val="Arial"/>
        <family val="2"/>
      </rPr>
      <t>2</t>
    </r>
  </si>
  <si>
    <t>Hispanic</t>
  </si>
  <si>
    <t>First-Time Freshmen</t>
  </si>
  <si>
    <t>Four-Year</t>
  </si>
  <si>
    <t>Two-Year</t>
  </si>
  <si>
    <t>Part-Time</t>
  </si>
  <si>
    <t>Undergraduate</t>
  </si>
  <si>
    <t xml:space="preserve">    as a percent of U.S.</t>
  </si>
  <si>
    <t>West</t>
  </si>
  <si>
    <t>Alaska</t>
  </si>
  <si>
    <t>Hawaii</t>
  </si>
  <si>
    <t>Idaho</t>
  </si>
  <si>
    <t>Montana</t>
  </si>
  <si>
    <t>Nevada</t>
  </si>
  <si>
    <t>New Mexico</t>
  </si>
  <si>
    <t>Oregon</t>
  </si>
  <si>
    <t>Washington</t>
  </si>
  <si>
    <t>Wyoming</t>
  </si>
  <si>
    <t>Midwest</t>
  </si>
  <si>
    <t>Indiana</t>
  </si>
  <si>
    <t>Iowa</t>
  </si>
  <si>
    <t>Kansas</t>
  </si>
  <si>
    <t>Michigan</t>
  </si>
  <si>
    <t>Nebraska</t>
  </si>
  <si>
    <t>North Dakota</t>
  </si>
  <si>
    <t>Ohio</t>
  </si>
  <si>
    <t>South Dakota</t>
  </si>
  <si>
    <t>Wisconsin</t>
  </si>
  <si>
    <t>Northeast</t>
  </si>
  <si>
    <t>Maine</t>
  </si>
  <si>
    <t>New Hampshire</t>
  </si>
  <si>
    <t>New Jersey</t>
  </si>
  <si>
    <t>Vermont</t>
  </si>
  <si>
    <r>
      <t>Enrollment Changes by Student Level and Type of Attendance</t>
    </r>
    <r>
      <rPr>
        <vertAlign val="superscript"/>
        <sz val="10"/>
        <rFont val="Arial"/>
        <family val="2"/>
      </rPr>
      <t>1</t>
    </r>
  </si>
  <si>
    <t>50 states and D.C.</t>
  </si>
  <si>
    <t>"NA" indicates not applicable. There was no institution of this type in at least one of the years.</t>
  </si>
  <si>
    <t xml:space="preserve"> </t>
  </si>
  <si>
    <t>Graduate and Professional</t>
  </si>
  <si>
    <t>Louisiana</t>
  </si>
  <si>
    <r>
      <t>1</t>
    </r>
    <r>
      <rPr>
        <sz val="10"/>
        <rFont val="Arial"/>
        <family val="2"/>
      </rPr>
      <t xml:space="preserve"> Figures represent enrollments in all degree-granting institutions eligible for federal Title IV student financial aid in the 50 states and the District of Columbia, excluding service schools. </t>
    </r>
  </si>
  <si>
    <r>
      <rPr>
        <vertAlign val="superscript"/>
        <sz val="10"/>
        <rFont val="Arial"/>
        <family val="2"/>
      </rPr>
      <t>2</t>
    </r>
    <r>
      <rPr>
        <sz val="10"/>
        <rFont val="Arial"/>
        <family val="2"/>
      </rPr>
      <t xml:space="preserve"> Excludes people whose race is unknown and people from foreign countries.</t>
    </r>
  </si>
  <si>
    <t>SREB analysis of National Center for Education Statistics fall enrollment surveys — www.nces.ed.gov/ipeds.</t>
  </si>
  <si>
    <t>Percent Change, 2008 to 2013</t>
  </si>
  <si>
    <t>Number Change, 2008 to 2013</t>
  </si>
  <si>
    <r>
      <t>Enrollment Changes By Gender and Race/Ethnicity</t>
    </r>
    <r>
      <rPr>
        <vertAlign val="superscript"/>
        <sz val="10"/>
        <rFont val="Arial"/>
        <family val="2"/>
      </rPr>
      <t>1</t>
    </r>
  </si>
  <si>
    <t>Percent Change, 2010 to 2015</t>
  </si>
  <si>
    <t>Number Change, 2010 to 2015</t>
  </si>
  <si>
    <t>Rhode Island</t>
  </si>
  <si>
    <t>Pennsylvania</t>
  </si>
  <si>
    <t>New York</t>
  </si>
  <si>
    <t>Massachusetts</t>
  </si>
  <si>
    <t>Connecticut</t>
  </si>
  <si>
    <t>Missouri</t>
  </si>
  <si>
    <t>Minnesota</t>
  </si>
  <si>
    <t>Illinois</t>
  </si>
  <si>
    <t>Utah</t>
  </si>
  <si>
    <t>Colorado</t>
  </si>
  <si>
    <t>California</t>
  </si>
  <si>
    <t>Arizona</t>
  </si>
  <si>
    <t>Alabama</t>
  </si>
  <si>
    <t>Florida</t>
  </si>
  <si>
    <t>Georgia</t>
  </si>
  <si>
    <t>Kentucky</t>
  </si>
  <si>
    <r>
      <rPr>
        <vertAlign val="superscript"/>
        <sz val="10"/>
        <rFont val="Arial"/>
        <family val="2"/>
      </rPr>
      <t>1</t>
    </r>
    <r>
      <rPr>
        <sz val="10"/>
        <rFont val="Arial"/>
        <family val="2"/>
      </rPr>
      <t xml:space="preserve"> Figures represent enrollments in all degree-granting institutions eligible for federal Title IV student financial aid in the 50 states and the D.C., excluding service schools. </t>
    </r>
  </si>
  <si>
    <t>District of Columbia</t>
  </si>
  <si>
    <t>West Virginia</t>
  </si>
  <si>
    <r>
      <t>Enrollment Changes by Type of College or University</t>
    </r>
    <r>
      <rPr>
        <vertAlign val="superscript"/>
        <sz val="10"/>
        <rFont val="Helv"/>
        <family val="2"/>
      </rPr>
      <t>1</t>
    </r>
  </si>
  <si>
    <r>
      <t>Predominantly Black</t>
    </r>
    <r>
      <rPr>
        <vertAlign val="superscript"/>
        <sz val="10"/>
        <rFont val="Helv"/>
        <family val="2"/>
      </rPr>
      <t>2</t>
    </r>
  </si>
  <si>
    <r>
      <t>Historically Black</t>
    </r>
    <r>
      <rPr>
        <vertAlign val="superscript"/>
        <sz val="10"/>
        <rFont val="Helv"/>
        <family val="2"/>
      </rPr>
      <t>2</t>
    </r>
  </si>
  <si>
    <r>
      <t>West Virginia</t>
    </r>
    <r>
      <rPr>
        <vertAlign val="superscript"/>
        <sz val="10"/>
        <rFont val="Helv"/>
        <family val="2"/>
      </rPr>
      <t>3</t>
    </r>
  </si>
  <si>
    <r>
      <t>District of Columbia</t>
    </r>
    <r>
      <rPr>
        <vertAlign val="superscript"/>
        <sz val="10"/>
        <rFont val="Helv"/>
        <family val="2"/>
      </rPr>
      <t>3</t>
    </r>
  </si>
  <si>
    <r>
      <rPr>
        <vertAlign val="superscript"/>
        <sz val="10"/>
        <rFont val="Helv"/>
        <family val="2"/>
      </rPr>
      <t>1</t>
    </r>
    <r>
      <rPr>
        <sz val="10"/>
        <rFont val="Helv"/>
        <family val="2"/>
      </rPr>
      <t xml:space="preserve"> Figures represent enrollments in all degree-granting institutions eligible for federal Title IV student financial aid in the 50 states and the D.C., excluding service schools. </t>
    </r>
  </si>
  <si>
    <r>
      <rPr>
        <vertAlign val="superscript"/>
        <sz val="10"/>
        <rFont val="Helv"/>
        <family val="2"/>
      </rPr>
      <t>3</t>
    </r>
    <r>
      <rPr>
        <sz val="10"/>
        <rFont val="Helv"/>
        <family val="2"/>
      </rPr>
      <t xml:space="preserve"> Enrollments in two-year colleges formerly embedded in and reported as four-year are now separate and reported as two-year. </t>
    </r>
  </si>
  <si>
    <t>2 Predominantly black institutions (PBIs) are those in which black students account for more than 50 percent of total enrollment. Historically black colleges and universities (HBCUs) are those founded prior to 1964 as institutions for black students. While an institution's PBI status may change from year to year, HBCU status will not.</t>
  </si>
  <si>
    <t>Table 22 (OLD Table 23)</t>
  </si>
  <si>
    <t>Table 24 (OLD Table 25)</t>
  </si>
  <si>
    <t xml:space="preserve">  May 2018</t>
  </si>
  <si>
    <t>Table 23 (OLD Table 24)</t>
  </si>
  <si>
    <t xml:space="preserve">   May 2018</t>
  </si>
  <si>
    <t>Percent Change, 2011 to 2016</t>
  </si>
  <si>
    <t>Number Change, 2011 to 2016</t>
  </si>
  <si>
    <t xml:space="preserve"> July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</si>
</sst>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_);\(0\)"/>
  </numFmts>
  <fonts count="16" x14ac:knownFonts="1">
    <font>
      <sz val="10"/>
      <name val="Helv"/>
    </font>
    <font>
      <sz val="10"/>
      <name val="Arial"/>
      <family val="2"/>
    </font>
    <font>
      <sz val="10"/>
      <name val="Arial"/>
      <family val="2"/>
    </font>
    <font>
      <sz val="10"/>
      <name val="Helv"/>
    </font>
    <font>
      <vertAlign val="superscript"/>
      <sz val="10"/>
      <name val="Arial"/>
      <family val="2"/>
    </font>
    <font>
      <b/>
      <sz val="10"/>
      <name val="Arial"/>
      <family val="2"/>
    </font>
    <font>
      <u/>
      <sz val="10"/>
      <name val="Arial"/>
      <family val="2"/>
    </font>
    <font>
      <sz val="10"/>
      <color indexed="81"/>
      <name val="Tahoma"/>
      <family val="2"/>
    </font>
    <font>
      <b/>
      <sz val="10"/>
      <color indexed="81"/>
      <name val="Tahoma"/>
      <family val="2"/>
    </font>
    <font>
      <sz val="11"/>
      <color rgb="FF9C0006"/>
      <name val="Calibri"/>
      <family val="2"/>
      <scheme val="minor"/>
    </font>
    <font>
      <sz val="10"/>
      <name val="Arial"/>
      <family val="2"/>
    </font>
    <font>
      <vertAlign val="superscript"/>
      <sz val="10"/>
      <name val="Helv"/>
      <family val="2"/>
    </font>
    <font>
      <b/>
      <sz val="10"/>
      <name val="Arial"/>
      <family val="2"/>
    </font>
    <font>
      <sz val="10"/>
      <name val="Helv"/>
    </font>
    <font>
      <sz val="11"/>
      <color rgb="FF9C0006"/>
      <name val="Calibri"/>
      <family val="2"/>
      <scheme val="minor"/>
    </font>
    <font>
      <sz val="10"/>
      <name val="Helv"/>
      <family val="2"/>
    </font>
  </fonts>
  <fills count="4">
    <fill>
      <patternFill patternType="none"/>
    </fill>
    <fill>
      <patternFill patternType="gray125"/>
    </fill>
    <fill>
      <patternFill patternType="solid">
        <fgColor theme="0" tint="-0.249977111117893"/>
        <bgColor indexed="64"/>
      </patternFill>
    </fill>
    <fill>
      <patternFill patternType="solid">
        <fgColor rgb="FFFFC7CE"/>
      </patternFill>
    </fill>
  </fills>
  <borders count="20">
    <border>
      <left/>
      <right/>
      <top/>
      <bottom/>
      <diagonal/>
    </border>
    <border>
      <left/>
      <right/>
      <top/>
      <bottom style="thin">
        <color indexed="64"/>
      </bottom>
      <diagonal/>
    </border>
    <border>
      <left/>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style="thin">
        <color indexed="64"/>
      </bottom>
      <diagonal/>
    </border>
    <border>
      <left style="thin">
        <color indexed="64"/>
      </left>
      <right/>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8"/>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8"/>
      </top>
      <bottom style="thin">
        <color indexed="64"/>
      </bottom>
      <diagonal/>
    </border>
    <border>
      <left/>
      <right/>
      <top style="thin">
        <color indexed="8"/>
      </top>
      <bottom/>
      <diagonal/>
    </border>
  </borders>
  <cellStyleXfs count="2">
    <xf numFmtId="0" fontId="0" fillId="0" borderId="0">
      <alignment horizontal="left" wrapText="1"/>
    </xf>
    <xf numFmtId="0" fontId="9" fillId="3" borderId="0" applyNumberFormat="0" applyBorder="0" applyAlignment="0" applyProtection="0"/>
  </cellStyleXfs>
  <cellXfs count="187">
    <xf numFmtId="37" fontId="0" fillId="0" borderId="0" xfId="0" applyNumberFormat="1" applyAlignment="1"/>
    <xf numFmtId="37" fontId="1" fillId="0" borderId="0" xfId="0" applyNumberFormat="1" applyFont="1" applyAlignment="1" applyProtection="1"/>
    <xf numFmtId="37" fontId="1" fillId="0" borderId="0" xfId="0" applyNumberFormat="1" applyFont="1" applyAlignment="1"/>
    <xf numFmtId="37" fontId="1" fillId="0" borderId="0" xfId="0" applyNumberFormat="1" applyFont="1" applyAlignment="1" applyProtection="1">
      <alignment horizontal="centerContinuous"/>
    </xf>
    <xf numFmtId="37" fontId="1" fillId="0" borderId="0" xfId="0" applyNumberFormat="1" applyFont="1" applyBorder="1" applyAlignment="1"/>
    <xf numFmtId="37" fontId="1" fillId="0" borderId="0" xfId="0" applyNumberFormat="1" applyFont="1" applyAlignment="1" applyProtection="1">
      <alignment horizontal="left"/>
    </xf>
    <xf numFmtId="37" fontId="1" fillId="0" borderId="2" xfId="0" applyNumberFormat="1" applyFont="1" applyBorder="1" applyAlignment="1" applyProtection="1"/>
    <xf numFmtId="37" fontId="1" fillId="0" borderId="0" xfId="0" applyNumberFormat="1" applyFont="1" applyAlignment="1">
      <alignment vertical="top"/>
    </xf>
    <xf numFmtId="37" fontId="1" fillId="0" borderId="0" xfId="0" applyNumberFormat="1" applyFont="1" applyAlignment="1" applyProtection="1">
      <alignment vertical="top"/>
    </xf>
    <xf numFmtId="37" fontId="1" fillId="0" borderId="2" xfId="0" applyNumberFormat="1" applyFont="1" applyBorder="1" applyAlignment="1" applyProtection="1">
      <alignment horizontal="center"/>
    </xf>
    <xf numFmtId="0" fontId="1" fillId="0" borderId="0" xfId="0" applyFont="1">
      <alignment horizontal="left" wrapText="1"/>
    </xf>
    <xf numFmtId="165" fontId="1" fillId="0" borderId="0" xfId="0" applyNumberFormat="1" applyFont="1" applyFill="1" applyAlignment="1"/>
    <xf numFmtId="0" fontId="2" fillId="0" borderId="0" xfId="0" applyFont="1" applyBorder="1">
      <alignment horizontal="left" wrapText="1"/>
    </xf>
    <xf numFmtId="37" fontId="1" fillId="0" borderId="0" xfId="0" applyNumberFormat="1" applyFont="1" applyBorder="1" applyAlignment="1" applyProtection="1">
      <alignment horizontal="center"/>
    </xf>
    <xf numFmtId="0" fontId="5" fillId="0" borderId="3" xfId="0" applyFont="1" applyBorder="1" applyAlignment="1">
      <alignment horizontal="centerContinuous"/>
    </xf>
    <xf numFmtId="37" fontId="6" fillId="0" borderId="2" xfId="0" applyNumberFormat="1" applyFont="1" applyBorder="1" applyAlignment="1" applyProtection="1"/>
    <xf numFmtId="3" fontId="1" fillId="0" borderId="1" xfId="0" applyNumberFormat="1" applyFont="1" applyFill="1" applyBorder="1" applyAlignment="1"/>
    <xf numFmtId="3" fontId="1" fillId="0" borderId="0" xfId="0" applyNumberFormat="1" applyFont="1" applyFill="1" applyAlignment="1"/>
    <xf numFmtId="3" fontId="1" fillId="2" borderId="0" xfId="0" applyNumberFormat="1" applyFont="1" applyFill="1" applyAlignment="1"/>
    <xf numFmtId="3" fontId="1" fillId="0" borderId="0" xfId="0" applyNumberFormat="1" applyFont="1" applyAlignment="1"/>
    <xf numFmtId="3" fontId="1" fillId="0" borderId="0" xfId="0" applyNumberFormat="1" applyFont="1" applyBorder="1" applyAlignment="1"/>
    <xf numFmtId="3" fontId="1" fillId="0" borderId="1" xfId="0" applyNumberFormat="1" applyFont="1" applyBorder="1" applyAlignment="1"/>
    <xf numFmtId="3" fontId="1" fillId="2" borderId="1" xfId="0" applyNumberFormat="1" applyFont="1" applyFill="1" applyBorder="1" applyAlignment="1"/>
    <xf numFmtId="3" fontId="1" fillId="0" borderId="12" xfId="0" applyNumberFormat="1" applyFont="1" applyFill="1" applyBorder="1" applyAlignment="1"/>
    <xf numFmtId="3" fontId="1" fillId="2" borderId="4" xfId="0" applyNumberFormat="1" applyFont="1" applyFill="1" applyBorder="1" applyAlignment="1"/>
    <xf numFmtId="165" fontId="1" fillId="0" borderId="1" xfId="0" applyNumberFormat="1" applyFont="1" applyFill="1" applyBorder="1" applyAlignment="1" applyProtection="1">
      <alignment horizontal="centerContinuous"/>
    </xf>
    <xf numFmtId="3" fontId="1" fillId="0" borderId="11" xfId="0" applyNumberFormat="1" applyFont="1" applyFill="1" applyBorder="1" applyAlignment="1"/>
    <xf numFmtId="3" fontId="1" fillId="0" borderId="7" xfId="0" applyNumberFormat="1" applyFont="1" applyFill="1" applyBorder="1" applyAlignment="1"/>
    <xf numFmtId="3" fontId="1" fillId="2" borderId="7" xfId="0" applyNumberFormat="1" applyFont="1" applyFill="1" applyBorder="1" applyAlignment="1"/>
    <xf numFmtId="164" fontId="1" fillId="0" borderId="0" xfId="0" applyNumberFormat="1" applyFont="1" applyFill="1" applyAlignment="1"/>
    <xf numFmtId="164" fontId="1" fillId="0" borderId="7" xfId="0" applyNumberFormat="1" applyFont="1" applyFill="1" applyBorder="1" applyAlignment="1"/>
    <xf numFmtId="164" fontId="1" fillId="0" borderId="1" xfId="0" applyNumberFormat="1" applyFont="1" applyFill="1" applyBorder="1" applyAlignment="1"/>
    <xf numFmtId="164" fontId="1" fillId="2" borderId="0" xfId="0" applyNumberFormat="1" applyFont="1" applyFill="1" applyAlignment="1"/>
    <xf numFmtId="164" fontId="1" fillId="2" borderId="7" xfId="0" applyNumberFormat="1" applyFont="1" applyFill="1" applyBorder="1" applyAlignment="1"/>
    <xf numFmtId="164" fontId="1" fillId="2" borderId="1" xfId="0" applyNumberFormat="1" applyFont="1" applyFill="1" applyBorder="1" applyAlignment="1"/>
    <xf numFmtId="164" fontId="1" fillId="0" borderId="12" xfId="0" applyNumberFormat="1" applyFont="1" applyFill="1" applyBorder="1" applyAlignment="1"/>
    <xf numFmtId="0" fontId="0" fillId="0" borderId="4" xfId="0" applyFont="1" applyBorder="1" applyAlignment="1">
      <alignment horizontal="centerContinuous"/>
    </xf>
    <xf numFmtId="0" fontId="0" fillId="0" borderId="5" xfId="0" applyFont="1" applyBorder="1" applyAlignment="1">
      <alignment horizontal="centerContinuous"/>
    </xf>
    <xf numFmtId="0" fontId="1" fillId="0" borderId="0" xfId="0" applyFont="1" applyBorder="1">
      <alignment horizontal="left" wrapText="1"/>
    </xf>
    <xf numFmtId="37" fontId="1" fillId="0" borderId="0" xfId="0" applyNumberFormat="1" applyFont="1" applyAlignment="1" applyProtection="1">
      <alignment horizontal="center"/>
    </xf>
    <xf numFmtId="0" fontId="1" fillId="0" borderId="0" xfId="0" applyFont="1" applyAlignment="1">
      <alignment horizontal="left"/>
    </xf>
    <xf numFmtId="0" fontId="5" fillId="0" borderId="4" xfId="0" applyFont="1" applyBorder="1" applyAlignment="1">
      <alignment horizontal="centerContinuous"/>
    </xf>
    <xf numFmtId="37" fontId="1" fillId="0" borderId="0" xfId="0" applyNumberFormat="1" applyFont="1" applyAlignment="1" applyProtection="1">
      <alignment horizontal="right" vertical="top"/>
    </xf>
    <xf numFmtId="37" fontId="1" fillId="0" borderId="0" xfId="0" applyNumberFormat="1" applyFont="1" applyFill="1" applyAlignment="1" applyProtection="1">
      <alignment horizontal="left"/>
    </xf>
    <xf numFmtId="164" fontId="1" fillId="0" borderId="0" xfId="0" applyNumberFormat="1" applyFont="1" applyFill="1" applyBorder="1" applyAlignment="1"/>
    <xf numFmtId="164" fontId="1" fillId="0" borderId="15" xfId="0" applyNumberFormat="1" applyFont="1" applyFill="1" applyBorder="1" applyAlignment="1"/>
    <xf numFmtId="164" fontId="1" fillId="2" borderId="15" xfId="0" applyNumberFormat="1" applyFont="1" applyFill="1" applyBorder="1" applyAlignment="1"/>
    <xf numFmtId="3" fontId="1" fillId="0" borderId="0" xfId="0" applyNumberFormat="1" applyFont="1" applyFill="1" applyBorder="1" applyAlignment="1"/>
    <xf numFmtId="3" fontId="1" fillId="0" borderId="6" xfId="0" applyNumberFormat="1" applyFont="1" applyFill="1" applyBorder="1" applyAlignment="1"/>
    <xf numFmtId="164" fontId="1" fillId="0" borderId="10" xfId="0" applyNumberFormat="1" applyFont="1" applyFill="1" applyBorder="1" applyAlignment="1"/>
    <xf numFmtId="164" fontId="1" fillId="0" borderId="17" xfId="0" applyNumberFormat="1" applyFont="1" applyFill="1" applyBorder="1" applyAlignment="1"/>
    <xf numFmtId="164" fontId="1" fillId="0" borderId="11" xfId="0" applyNumberFormat="1" applyFont="1" applyFill="1" applyBorder="1" applyAlignment="1"/>
    <xf numFmtId="164" fontId="1" fillId="2" borderId="11" xfId="0" applyNumberFormat="1" applyFont="1" applyFill="1" applyBorder="1" applyAlignment="1"/>
    <xf numFmtId="3" fontId="1" fillId="2" borderId="11" xfId="0" applyNumberFormat="1" applyFont="1" applyFill="1" applyBorder="1" applyAlignment="1"/>
    <xf numFmtId="165" fontId="1" fillId="0" borderId="9" xfId="0" applyNumberFormat="1" applyFont="1" applyFill="1" applyBorder="1" applyAlignment="1" applyProtection="1">
      <alignment horizontal="center" wrapText="1"/>
    </xf>
    <xf numFmtId="37" fontId="1" fillId="0" borderId="2" xfId="0" applyNumberFormat="1" applyFont="1" applyFill="1" applyBorder="1" applyAlignment="1">
      <alignment horizontal="centerContinuous" wrapText="1"/>
    </xf>
    <xf numFmtId="165" fontId="1" fillId="0" borderId="9" xfId="0" applyNumberFormat="1" applyFont="1" applyFill="1" applyBorder="1" applyAlignment="1" applyProtection="1">
      <alignment horizontal="centerContinuous"/>
    </xf>
    <xf numFmtId="165" fontId="1" fillId="0" borderId="8" xfId="0" applyNumberFormat="1" applyFont="1" applyFill="1" applyBorder="1" applyAlignment="1" applyProtection="1">
      <alignment horizontal="centerContinuous"/>
    </xf>
    <xf numFmtId="37" fontId="1" fillId="0" borderId="8" xfId="0" applyNumberFormat="1" applyFont="1" applyFill="1" applyBorder="1" applyAlignment="1">
      <alignment horizontal="centerContinuous" wrapText="1"/>
    </xf>
    <xf numFmtId="37" fontId="1" fillId="0" borderId="9" xfId="0" applyNumberFormat="1" applyFont="1" applyFill="1" applyBorder="1" applyAlignment="1">
      <alignment horizontal="centerContinuous" wrapText="1"/>
    </xf>
    <xf numFmtId="165" fontId="1" fillId="0" borderId="9" xfId="0" applyNumberFormat="1" applyFont="1" applyFill="1" applyBorder="1" applyAlignment="1" applyProtection="1">
      <alignment horizontal="centerContinuous" wrapText="1"/>
    </xf>
    <xf numFmtId="165" fontId="1" fillId="0" borderId="14" xfId="0" applyNumberFormat="1" applyFont="1" applyFill="1" applyBorder="1" applyAlignment="1" applyProtection="1">
      <alignment horizontal="centerContinuous" wrapText="1"/>
    </xf>
    <xf numFmtId="165" fontId="1" fillId="0" borderId="8" xfId="0" applyNumberFormat="1" applyFont="1" applyFill="1" applyBorder="1" applyAlignment="1" applyProtection="1">
      <alignment horizontal="centerContinuous" wrapText="1"/>
    </xf>
    <xf numFmtId="3" fontId="1" fillId="2" borderId="0" xfId="0" quotePrefix="1" applyNumberFormat="1" applyFont="1" applyFill="1" applyBorder="1" applyAlignment="1"/>
    <xf numFmtId="3" fontId="1" fillId="0" borderId="0" xfId="0" quotePrefix="1" applyNumberFormat="1" applyFont="1" applyFill="1" applyBorder="1" applyAlignment="1"/>
    <xf numFmtId="3" fontId="1" fillId="0" borderId="1" xfId="0" quotePrefix="1" applyNumberFormat="1" applyFont="1" applyFill="1" applyBorder="1" applyAlignment="1"/>
    <xf numFmtId="164" fontId="1" fillId="0" borderId="6" xfId="0" quotePrefix="1" applyNumberFormat="1" applyFont="1" applyFill="1" applyBorder="1" applyAlignment="1"/>
    <xf numFmtId="164" fontId="1" fillId="0" borderId="15" xfId="0" quotePrefix="1" applyNumberFormat="1" applyFont="1" applyFill="1" applyBorder="1" applyAlignment="1"/>
    <xf numFmtId="3" fontId="1" fillId="0" borderId="11" xfId="0" quotePrefix="1" applyNumberFormat="1" applyFont="1" applyFill="1" applyBorder="1" applyAlignment="1"/>
    <xf numFmtId="164" fontId="1" fillId="0" borderId="19" xfId="0" quotePrefix="1" applyNumberFormat="1" applyFont="1" applyFill="1" applyBorder="1" applyAlignment="1"/>
    <xf numFmtId="164" fontId="1" fillId="0" borderId="16" xfId="0" quotePrefix="1" applyNumberFormat="1" applyFont="1" applyFill="1" applyBorder="1" applyAlignment="1"/>
    <xf numFmtId="3" fontId="1" fillId="0" borderId="7" xfId="0" quotePrefix="1" applyNumberFormat="1" applyFont="1" applyFill="1" applyBorder="1" applyAlignment="1"/>
    <xf numFmtId="3" fontId="1" fillId="0" borderId="17" xfId="0" applyNumberFormat="1" applyFont="1" applyFill="1" applyBorder="1" applyAlignment="1"/>
    <xf numFmtId="164" fontId="1" fillId="0" borderId="16" xfId="0" applyNumberFormat="1" applyFont="1" applyFill="1" applyBorder="1" applyAlignment="1"/>
    <xf numFmtId="164" fontId="1" fillId="2" borderId="0" xfId="0" quotePrefix="1" applyNumberFormat="1" applyFont="1" applyFill="1" applyBorder="1" applyAlignment="1"/>
    <xf numFmtId="164" fontId="1" fillId="2" borderId="16" xfId="0" quotePrefix="1" applyNumberFormat="1" applyFont="1" applyFill="1" applyBorder="1" applyAlignment="1"/>
    <xf numFmtId="3" fontId="1" fillId="2" borderId="0" xfId="0" applyNumberFormat="1" applyFont="1" applyFill="1" applyBorder="1" applyAlignment="1"/>
    <xf numFmtId="3" fontId="1" fillId="2" borderId="16" xfId="0" applyNumberFormat="1" applyFont="1" applyFill="1" applyBorder="1" applyAlignment="1"/>
    <xf numFmtId="164" fontId="1" fillId="0" borderId="0" xfId="0" quotePrefix="1" applyNumberFormat="1" applyFont="1" applyFill="1" applyBorder="1" applyAlignment="1"/>
    <xf numFmtId="3" fontId="1" fillId="0" borderId="16" xfId="0" applyNumberFormat="1" applyFont="1" applyFill="1" applyBorder="1" applyAlignment="1"/>
    <xf numFmtId="164" fontId="1" fillId="0" borderId="1" xfId="0" quotePrefix="1" applyNumberFormat="1" applyFont="1" applyFill="1" applyBorder="1" applyAlignment="1"/>
    <xf numFmtId="3" fontId="1" fillId="0" borderId="15" xfId="0" applyNumberFormat="1" applyFont="1" applyFill="1" applyBorder="1" applyAlignment="1"/>
    <xf numFmtId="164" fontId="1" fillId="2" borderId="1" xfId="0" quotePrefix="1" applyNumberFormat="1" applyFont="1" applyFill="1" applyBorder="1" applyAlignment="1"/>
    <xf numFmtId="164" fontId="1" fillId="2" borderId="15" xfId="0" quotePrefix="1" applyNumberFormat="1" applyFont="1" applyFill="1" applyBorder="1" applyAlignment="1"/>
    <xf numFmtId="3" fontId="1" fillId="2" borderId="1" xfId="0" quotePrefix="1" applyNumberFormat="1" applyFont="1" applyFill="1" applyBorder="1" applyAlignment="1"/>
    <xf numFmtId="3" fontId="1" fillId="2" borderId="15" xfId="0" applyNumberFormat="1" applyFont="1" applyFill="1" applyBorder="1" applyAlignment="1"/>
    <xf numFmtId="164" fontId="1" fillId="2" borderId="6" xfId="0" quotePrefix="1" applyNumberFormat="1" applyFont="1" applyFill="1" applyBorder="1" applyAlignment="1"/>
    <xf numFmtId="3" fontId="1" fillId="2" borderId="11" xfId="0" quotePrefix="1" applyNumberFormat="1" applyFont="1" applyFill="1" applyBorder="1" applyAlignment="1"/>
    <xf numFmtId="37" fontId="10" fillId="0" borderId="0" xfId="0" applyNumberFormat="1" applyFont="1" applyAlignment="1" applyProtection="1">
      <alignment horizontal="left"/>
    </xf>
    <xf numFmtId="37" fontId="10" fillId="0" borderId="0" xfId="0" applyNumberFormat="1" applyFont="1" applyBorder="1" applyAlignment="1" applyProtection="1">
      <alignment horizontal="center"/>
    </xf>
    <xf numFmtId="37" fontId="10" fillId="0" borderId="0" xfId="0" applyNumberFormat="1" applyFont="1" applyAlignment="1" applyProtection="1">
      <alignment horizontal="center"/>
    </xf>
    <xf numFmtId="37" fontId="10" fillId="0" borderId="0" xfId="0" applyNumberFormat="1" applyFont="1" applyAlignment="1"/>
    <xf numFmtId="37" fontId="10" fillId="0" borderId="0" xfId="0" applyNumberFormat="1" applyFont="1" applyAlignment="1" applyProtection="1"/>
    <xf numFmtId="37" fontId="10" fillId="0" borderId="0" xfId="0" applyNumberFormat="1" applyFont="1" applyBorder="1" applyAlignment="1" applyProtection="1"/>
    <xf numFmtId="37" fontId="10" fillId="0" borderId="2" xfId="0" applyNumberFormat="1" applyFont="1" applyBorder="1" applyAlignment="1" applyProtection="1"/>
    <xf numFmtId="37" fontId="10" fillId="0" borderId="2" xfId="0" applyNumberFormat="1" applyFont="1" applyBorder="1" applyAlignment="1" applyProtection="1">
      <alignment horizontal="center"/>
    </xf>
    <xf numFmtId="37" fontId="10" fillId="0" borderId="0" xfId="0" applyNumberFormat="1" applyFont="1" applyAlignment="1">
      <alignment horizontal="centerContinuous"/>
    </xf>
    <xf numFmtId="165" fontId="10" fillId="0" borderId="1" xfId="0" applyNumberFormat="1" applyFont="1" applyFill="1" applyBorder="1" applyAlignment="1" applyProtection="1">
      <alignment horizontal="center"/>
    </xf>
    <xf numFmtId="165" fontId="10" fillId="0" borderId="8" xfId="0" applyNumberFormat="1" applyFont="1" applyFill="1" applyBorder="1" applyAlignment="1" applyProtection="1">
      <alignment horizontal="center" wrapText="1"/>
    </xf>
    <xf numFmtId="165" fontId="10" fillId="0" borderId="14" xfId="0" applyNumberFormat="1" applyFont="1" applyFill="1" applyBorder="1" applyAlignment="1" applyProtection="1">
      <alignment horizontal="center" wrapText="1"/>
    </xf>
    <xf numFmtId="165" fontId="10" fillId="0" borderId="0" xfId="0" applyNumberFormat="1" applyFont="1" applyFill="1" applyAlignment="1"/>
    <xf numFmtId="3" fontId="10" fillId="0" borderId="1" xfId="0" applyNumberFormat="1" applyFont="1" applyFill="1" applyBorder="1" applyAlignment="1"/>
    <xf numFmtId="164" fontId="10" fillId="0" borderId="6" xfId="0" applyNumberFormat="1" applyFont="1" applyFill="1" applyBorder="1" applyAlignment="1">
      <alignment horizontal="center"/>
    </xf>
    <xf numFmtId="164" fontId="10" fillId="0" borderId="1" xfId="0" applyNumberFormat="1" applyFont="1" applyFill="1" applyBorder="1" applyAlignment="1">
      <alignment horizontal="center"/>
    </xf>
    <xf numFmtId="164" fontId="10" fillId="0" borderId="7" xfId="0" applyNumberFormat="1" applyFont="1" applyFill="1" applyBorder="1" applyAlignment="1">
      <alignment horizontal="center"/>
    </xf>
    <xf numFmtId="164" fontId="10" fillId="0" borderId="18" xfId="0" applyNumberFormat="1" applyFont="1" applyFill="1" applyBorder="1" applyAlignment="1">
      <alignment horizontal="center"/>
    </xf>
    <xf numFmtId="3" fontId="10" fillId="0" borderId="11" xfId="0" applyNumberFormat="1" applyFont="1" applyFill="1" applyBorder="1" applyAlignment="1"/>
    <xf numFmtId="3" fontId="10" fillId="0" borderId="7" xfId="0" applyNumberFormat="1" applyFont="1" applyFill="1" applyBorder="1" applyAlignment="1">
      <alignment horizontal="center"/>
    </xf>
    <xf numFmtId="3" fontId="10" fillId="0" borderId="1" xfId="0" applyNumberFormat="1" applyFont="1" applyFill="1" applyBorder="1" applyAlignment="1">
      <alignment horizontal="center"/>
    </xf>
    <xf numFmtId="3" fontId="10" fillId="0" borderId="0" xfId="0" applyNumberFormat="1" applyFont="1" applyFill="1" applyAlignment="1"/>
    <xf numFmtId="164" fontId="10" fillId="0" borderId="0" xfId="0" applyNumberFormat="1" applyFont="1" applyFill="1" applyBorder="1" applyAlignment="1">
      <alignment horizontal="center"/>
    </xf>
    <xf numFmtId="164" fontId="10" fillId="0" borderId="0" xfId="0" applyNumberFormat="1" applyFont="1" applyFill="1" applyAlignment="1">
      <alignment horizontal="center"/>
    </xf>
    <xf numFmtId="164" fontId="10" fillId="0" borderId="13" xfId="0" applyNumberFormat="1" applyFont="1" applyFill="1" applyBorder="1" applyAlignment="1">
      <alignment horizontal="center"/>
    </xf>
    <xf numFmtId="164" fontId="10" fillId="0" borderId="17" xfId="0" applyNumberFormat="1" applyFont="1" applyFill="1" applyBorder="1" applyAlignment="1">
      <alignment horizontal="center"/>
    </xf>
    <xf numFmtId="3" fontId="10" fillId="0" borderId="0" xfId="0" applyNumberFormat="1" applyFont="1" applyFill="1" applyBorder="1" applyAlignment="1"/>
    <xf numFmtId="3" fontId="10" fillId="0" borderId="13" xfId="0" applyNumberFormat="1" applyFont="1" applyFill="1" applyBorder="1" applyAlignment="1">
      <alignment horizontal="center"/>
    </xf>
    <xf numFmtId="3" fontId="10" fillId="0" borderId="0" xfId="0" applyNumberFormat="1" applyFont="1" applyFill="1" applyBorder="1" applyAlignment="1">
      <alignment horizontal="center"/>
    </xf>
    <xf numFmtId="164" fontId="10" fillId="0" borderId="7" xfId="0" applyNumberFormat="1" applyFont="1" applyFill="1" applyBorder="1" applyAlignment="1"/>
    <xf numFmtId="164" fontId="10" fillId="0" borderId="0" xfId="0" applyNumberFormat="1" applyFont="1" applyFill="1" applyAlignment="1"/>
    <xf numFmtId="3" fontId="10" fillId="2" borderId="0" xfId="0" applyNumberFormat="1" applyFont="1" applyFill="1" applyAlignment="1"/>
    <xf numFmtId="164" fontId="10" fillId="2" borderId="0" xfId="0" applyNumberFormat="1" applyFont="1" applyFill="1" applyAlignment="1">
      <alignment horizontal="center"/>
    </xf>
    <xf numFmtId="164" fontId="10" fillId="2" borderId="7" xfId="0" applyNumberFormat="1" applyFont="1" applyFill="1" applyBorder="1" applyAlignment="1">
      <alignment horizontal="center"/>
    </xf>
    <xf numFmtId="164" fontId="10" fillId="2" borderId="0" xfId="0" applyNumberFormat="1" applyFont="1" applyFill="1" applyBorder="1" applyAlignment="1">
      <alignment horizontal="center"/>
    </xf>
    <xf numFmtId="3" fontId="10" fillId="2" borderId="7" xfId="0" applyNumberFormat="1" applyFont="1" applyFill="1" applyBorder="1" applyAlignment="1"/>
    <xf numFmtId="3" fontId="10" fillId="2" borderId="7" xfId="0" applyNumberFormat="1" applyFont="1" applyFill="1" applyBorder="1" applyAlignment="1">
      <alignment horizontal="center"/>
    </xf>
    <xf numFmtId="3" fontId="10" fillId="2" borderId="0" xfId="0" applyNumberFormat="1" applyFont="1" applyFill="1" applyBorder="1" applyAlignment="1">
      <alignment horizontal="center"/>
    </xf>
    <xf numFmtId="3" fontId="10" fillId="0" borderId="0" xfId="0" applyNumberFormat="1" applyFont="1" applyAlignment="1"/>
    <xf numFmtId="3" fontId="10" fillId="0" borderId="7" xfId="0" applyNumberFormat="1" applyFont="1" applyFill="1" applyBorder="1" applyAlignment="1"/>
    <xf numFmtId="3" fontId="10" fillId="0" borderId="0" xfId="0" applyNumberFormat="1" applyFont="1" applyBorder="1" applyAlignment="1"/>
    <xf numFmtId="3" fontId="10" fillId="0" borderId="1" xfId="0" applyNumberFormat="1" applyFont="1" applyBorder="1" applyAlignment="1"/>
    <xf numFmtId="164" fontId="10" fillId="0" borderId="15" xfId="0" applyNumberFormat="1" applyFont="1" applyFill="1" applyBorder="1" applyAlignment="1">
      <alignment horizontal="center"/>
    </xf>
    <xf numFmtId="164" fontId="10" fillId="0" borderId="11" xfId="0" applyNumberFormat="1" applyFont="1" applyFill="1" applyBorder="1" applyAlignment="1">
      <alignment horizontal="center"/>
    </xf>
    <xf numFmtId="3" fontId="10" fillId="0" borderId="11" xfId="0" applyNumberFormat="1" applyFont="1" applyFill="1" applyBorder="1" applyAlignment="1">
      <alignment horizontal="center"/>
    </xf>
    <xf numFmtId="37" fontId="10" fillId="0" borderId="0" xfId="0" applyNumberFormat="1" applyFont="1" applyBorder="1" applyAlignment="1"/>
    <xf numFmtId="3" fontId="10" fillId="2" borderId="1" xfId="0" applyNumberFormat="1" applyFont="1" applyFill="1" applyBorder="1" applyAlignment="1"/>
    <xf numFmtId="164" fontId="10" fillId="2" borderId="1" xfId="0" applyNumberFormat="1" applyFont="1" applyFill="1" applyBorder="1" applyAlignment="1">
      <alignment horizontal="center"/>
    </xf>
    <xf numFmtId="164" fontId="10" fillId="2" borderId="15" xfId="0" applyNumberFormat="1" applyFont="1" applyFill="1" applyBorder="1" applyAlignment="1">
      <alignment horizontal="center"/>
    </xf>
    <xf numFmtId="164" fontId="10" fillId="2" borderId="11" xfId="0" applyNumberFormat="1" applyFont="1" applyFill="1" applyBorder="1" applyAlignment="1">
      <alignment horizontal="center"/>
    </xf>
    <xf numFmtId="3" fontId="10" fillId="2" borderId="11" xfId="0" applyNumberFormat="1" applyFont="1" applyFill="1" applyBorder="1" applyAlignment="1"/>
    <xf numFmtId="3" fontId="10" fillId="2" borderId="11" xfId="0" applyNumberFormat="1" applyFont="1" applyFill="1" applyBorder="1" applyAlignment="1">
      <alignment horizontal="center"/>
    </xf>
    <xf numFmtId="3" fontId="10" fillId="2" borderId="1" xfId="0" applyNumberFormat="1" applyFont="1" applyFill="1" applyBorder="1" applyAlignment="1">
      <alignment horizontal="center"/>
    </xf>
    <xf numFmtId="3" fontId="10" fillId="0" borderId="12" xfId="0" applyNumberFormat="1" applyFont="1" applyFill="1" applyBorder="1" applyAlignment="1"/>
    <xf numFmtId="164" fontId="10" fillId="0" borderId="12" xfId="0" applyNumberFormat="1" applyFont="1" applyFill="1" applyBorder="1" applyAlignment="1">
      <alignment horizontal="center"/>
    </xf>
    <xf numFmtId="164" fontId="10" fillId="0" borderId="0" xfId="0" applyNumberFormat="1" applyFont="1" applyAlignment="1">
      <alignment horizontal="center"/>
    </xf>
    <xf numFmtId="3" fontId="10" fillId="2" borderId="4" xfId="0" applyNumberFormat="1" applyFont="1" applyFill="1" applyBorder="1" applyAlignment="1"/>
    <xf numFmtId="0" fontId="10" fillId="0" borderId="12" xfId="0" applyNumberFormat="1" applyFont="1" applyBorder="1" applyAlignment="1">
      <alignment horizontal="left" vertical="top"/>
    </xf>
    <xf numFmtId="37" fontId="13" fillId="0" borderId="12" xfId="0" applyNumberFormat="1" applyFont="1" applyBorder="1" applyAlignment="1"/>
    <xf numFmtId="37" fontId="14" fillId="0" borderId="12" xfId="1" applyNumberFormat="1" applyFont="1" applyFill="1" applyBorder="1" applyAlignment="1"/>
    <xf numFmtId="0" fontId="10" fillId="0" borderId="0" xfId="0" applyFont="1" applyBorder="1" applyAlignment="1">
      <alignment horizontal="left"/>
    </xf>
    <xf numFmtId="0" fontId="10" fillId="0" borderId="0" xfId="0" applyFont="1" applyAlignment="1">
      <alignment horizontal="left"/>
    </xf>
    <xf numFmtId="37" fontId="10" fillId="0" borderId="0" xfId="0" applyNumberFormat="1" applyFont="1" applyAlignment="1" applyProtection="1">
      <alignment vertical="top"/>
    </xf>
    <xf numFmtId="37" fontId="10" fillId="0" borderId="0" xfId="0" applyNumberFormat="1" applyFont="1" applyAlignment="1" applyProtection="1">
      <alignment horizontal="left" vertical="top"/>
    </xf>
    <xf numFmtId="37" fontId="13" fillId="0" borderId="0" xfId="0" applyNumberFormat="1" applyFont="1" applyAlignment="1"/>
    <xf numFmtId="37" fontId="13" fillId="0" borderId="0" xfId="0" applyNumberFormat="1" applyFont="1" applyBorder="1" applyAlignment="1"/>
    <xf numFmtId="37" fontId="1" fillId="0" borderId="0" xfId="0" applyNumberFormat="1" applyFont="1" applyBorder="1" applyAlignment="1" applyProtection="1">
      <alignment horizontal="right" vertical="top"/>
    </xf>
    <xf numFmtId="0" fontId="5" fillId="0" borderId="3" xfId="0" applyFont="1" applyBorder="1" applyAlignment="1">
      <alignment horizontal="center"/>
    </xf>
    <xf numFmtId="37" fontId="0" fillId="0" borderId="4" xfId="0" applyNumberFormat="1" applyBorder="1" applyAlignment="1">
      <alignment horizontal="center"/>
    </xf>
    <xf numFmtId="37" fontId="0" fillId="0" borderId="5" xfId="0" applyNumberFormat="1" applyBorder="1" applyAlignment="1">
      <alignment horizontal="center"/>
    </xf>
    <xf numFmtId="0" fontId="4" fillId="0" borderId="12" xfId="0" applyNumberFormat="1" applyFont="1" applyBorder="1" applyAlignment="1">
      <alignment horizontal="left" vertical="top" wrapText="1"/>
    </xf>
    <xf numFmtId="0" fontId="3" fillId="0" borderId="12" xfId="0" applyNumberFormat="1" applyFont="1" applyBorder="1" applyAlignment="1">
      <alignment wrapText="1"/>
    </xf>
    <xf numFmtId="37" fontId="0" fillId="0" borderId="12" xfId="0" applyNumberFormat="1" applyBorder="1" applyAlignment="1">
      <alignment wrapText="1"/>
    </xf>
    <xf numFmtId="37" fontId="1" fillId="0" borderId="0" xfId="0" applyNumberFormat="1" applyFont="1" applyAlignment="1" applyProtection="1">
      <alignment horizontal="left" vertical="top" wrapText="1"/>
    </xf>
    <xf numFmtId="37" fontId="0" fillId="0" borderId="0" xfId="0" applyNumberFormat="1" applyAlignment="1">
      <alignment vertical="top" wrapText="1"/>
    </xf>
    <xf numFmtId="37" fontId="0" fillId="0" borderId="0" xfId="0" applyNumberFormat="1" applyAlignment="1">
      <alignment wrapText="1"/>
    </xf>
    <xf numFmtId="0" fontId="4" fillId="0" borderId="0" xfId="0" applyNumberFormat="1" applyFont="1" applyAlignment="1">
      <alignment horizontal="left" vertical="top" wrapText="1"/>
    </xf>
    <xf numFmtId="0" fontId="1" fillId="0" borderId="0" xfId="0" applyNumberFormat="1" applyFont="1" applyAlignment="1">
      <alignment wrapText="1"/>
    </xf>
    <xf numFmtId="37" fontId="1" fillId="0" borderId="6" xfId="0" applyNumberFormat="1" applyFont="1" applyBorder="1" applyAlignment="1" applyProtection="1">
      <alignment horizontal="center"/>
    </xf>
    <xf numFmtId="37" fontId="0" fillId="0" borderId="6" xfId="0" applyNumberFormat="1" applyBorder="1" applyAlignment="1">
      <alignment horizontal="center"/>
    </xf>
    <xf numFmtId="37" fontId="0" fillId="0" borderId="18" xfId="0" applyNumberFormat="1" applyBorder="1" applyAlignment="1">
      <alignment horizontal="center"/>
    </xf>
    <xf numFmtId="37" fontId="1" fillId="0" borderId="10" xfId="0" applyNumberFormat="1" applyFont="1" applyBorder="1" applyAlignment="1" applyProtection="1">
      <alignment horizontal="center"/>
    </xf>
    <xf numFmtId="0" fontId="1" fillId="0" borderId="12" xfId="0" applyNumberFormat="1" applyFont="1" applyBorder="1" applyAlignment="1">
      <alignment horizontal="left" vertical="top" wrapText="1"/>
    </xf>
    <xf numFmtId="0" fontId="0" fillId="0" borderId="12" xfId="0" applyNumberFormat="1" applyFont="1" applyBorder="1" applyAlignment="1">
      <alignment wrapText="1"/>
    </xf>
    <xf numFmtId="37" fontId="0" fillId="0" borderId="12" xfId="0" applyNumberFormat="1" applyFont="1" applyBorder="1" applyAlignment="1">
      <alignment wrapText="1"/>
    </xf>
    <xf numFmtId="0" fontId="1" fillId="0" borderId="0" xfId="0" applyNumberFormat="1" applyFont="1" applyBorder="1" applyAlignment="1">
      <alignment horizontal="left" vertical="top" wrapText="1"/>
    </xf>
    <xf numFmtId="0" fontId="0" fillId="0" borderId="0" xfId="0" applyNumberFormat="1" applyFont="1" applyBorder="1" applyAlignment="1">
      <alignment wrapText="1"/>
    </xf>
    <xf numFmtId="37" fontId="0" fillId="0" borderId="0" xfId="0" applyNumberFormat="1" applyFont="1" applyBorder="1" applyAlignment="1">
      <alignment wrapText="1"/>
    </xf>
    <xf numFmtId="37" fontId="0" fillId="0" borderId="0" xfId="0" applyNumberFormat="1" applyFont="1" applyAlignment="1">
      <alignment vertical="top" wrapText="1"/>
    </xf>
    <xf numFmtId="0" fontId="10" fillId="0" borderId="0" xfId="0" applyNumberFormat="1" applyFont="1" applyAlignment="1">
      <alignment horizontal="left" vertical="top" wrapText="1"/>
    </xf>
    <xf numFmtId="37" fontId="13" fillId="0" borderId="0" xfId="0" applyNumberFormat="1" applyFont="1" applyAlignment="1">
      <alignment wrapText="1"/>
    </xf>
    <xf numFmtId="37" fontId="13" fillId="0" borderId="6" xfId="0" applyNumberFormat="1" applyFont="1" applyBorder="1" applyAlignment="1">
      <alignment horizontal="center"/>
    </xf>
    <xf numFmtId="37" fontId="13" fillId="0" borderId="18" xfId="0" applyNumberFormat="1" applyFont="1" applyBorder="1" applyAlignment="1">
      <alignment horizontal="center"/>
    </xf>
    <xf numFmtId="0" fontId="12" fillId="0" borderId="3" xfId="0" applyFont="1" applyBorder="1" applyAlignment="1">
      <alignment horizontal="center"/>
    </xf>
    <xf numFmtId="37" fontId="13" fillId="0" borderId="4" xfId="0" applyNumberFormat="1" applyFont="1" applyBorder="1" applyAlignment="1">
      <alignment horizontal="center"/>
    </xf>
    <xf numFmtId="37" fontId="13" fillId="0" borderId="5" xfId="0" applyNumberFormat="1" applyFont="1" applyBorder="1" applyAlignment="1">
      <alignment horizontal="center"/>
    </xf>
    <xf numFmtId="165" fontId="10" fillId="0" borderId="9" xfId="0" applyNumberFormat="1" applyFont="1" applyFill="1" applyBorder="1" applyAlignment="1" applyProtection="1">
      <alignment horizontal="center"/>
    </xf>
    <xf numFmtId="165" fontId="10" fillId="0" borderId="8" xfId="0" applyNumberFormat="1" applyFont="1" applyFill="1" applyBorder="1" applyAlignment="1" applyProtection="1">
      <alignment horizontal="center"/>
    </xf>
    <xf numFmtId="165" fontId="10" fillId="0" borderId="9" xfId="0" applyNumberFormat="1" applyFont="1" applyFill="1" applyBorder="1" applyAlignment="1" applyProtection="1">
      <alignment horizontal="center" wrapText="1"/>
    </xf>
  </cellXfs>
  <cellStyles count="2">
    <cellStyle name="Bad" xfId="1" builtinId="27"/>
    <cellStyle name="Normal" xfId="0" builtinId="0"/>
  </cellStyles>
  <dxfs count="0"/>
  <tableStyles count="0" defaultTableStyle="TableStyleMedium9" defaultPivotStyle="PivotStyleLight16"/>
  <colors>
    <mruColors>
      <color rgb="FF006600"/>
      <color rgb="FFA50021"/>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0710540812028123"/>
          <c:y val="3.6735538570080412E-2"/>
          <c:w val="0.41017724636272312"/>
          <c:h val="0.79239760877556165"/>
        </c:manualLayout>
      </c:layout>
      <c:barChart>
        <c:barDir val="bar"/>
        <c:grouping val="clustered"/>
        <c:varyColors val="0"/>
        <c:ser>
          <c:idx val="0"/>
          <c:order val="0"/>
          <c:tx>
            <c:strRef>
              <c:f>'Table 22'!$A$6</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22'!$C$5:$F$5</c:f>
              <c:strCache>
                <c:ptCount val="4"/>
                <c:pt idx="0">
                  <c:v>First-Time Freshmen</c:v>
                </c:pt>
                <c:pt idx="1">
                  <c:v>Undergraduate</c:v>
                </c:pt>
                <c:pt idx="2">
                  <c:v>Graduate and Professional</c:v>
                </c:pt>
                <c:pt idx="3">
                  <c:v>Part-Time</c:v>
                </c:pt>
              </c:strCache>
            </c:strRef>
          </c:cat>
          <c:val>
            <c:numRef>
              <c:f>'Table 22'!$C$6:$F$6</c:f>
              <c:numCache>
                <c:formatCode>#,##0.0</c:formatCode>
                <c:ptCount val="4"/>
                <c:pt idx="0">
                  <c:v>-5.8241898506275556</c:v>
                </c:pt>
                <c:pt idx="1">
                  <c:v>-5.4852349731229362</c:v>
                </c:pt>
                <c:pt idx="2">
                  <c:v>1.3848380529787669</c:v>
                </c:pt>
                <c:pt idx="3">
                  <c:v>-4.3100453588940368</c:v>
                </c:pt>
              </c:numCache>
            </c:numRef>
          </c:val>
          <c:extLst>
            <c:ext xmlns:c16="http://schemas.microsoft.com/office/drawing/2014/chart" uri="{C3380CC4-5D6E-409C-BE32-E72D297353CC}">
              <c16:uniqueId val="{00000000-81FC-4A8A-9D06-3917D8494BDB}"/>
            </c:ext>
          </c:extLst>
        </c:ser>
        <c:ser>
          <c:idx val="1"/>
          <c:order val="1"/>
          <c:tx>
            <c:strRef>
              <c:f>'Table 22'!$A$7</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22'!$C$5:$F$5</c:f>
              <c:strCache>
                <c:ptCount val="4"/>
                <c:pt idx="0">
                  <c:v>First-Time Freshmen</c:v>
                </c:pt>
                <c:pt idx="1">
                  <c:v>Undergraduate</c:v>
                </c:pt>
                <c:pt idx="2">
                  <c:v>Graduate and Professional</c:v>
                </c:pt>
                <c:pt idx="3">
                  <c:v>Part-Time</c:v>
                </c:pt>
              </c:strCache>
            </c:strRef>
          </c:cat>
          <c:val>
            <c:numRef>
              <c:f>'Table 22'!$C$7:$F$7</c:f>
              <c:numCache>
                <c:formatCode>#,##0.0</c:formatCode>
                <c:ptCount val="4"/>
                <c:pt idx="0">
                  <c:v>-5.3276698808456633</c:v>
                </c:pt>
                <c:pt idx="1">
                  <c:v>-5.1331759108798503</c:v>
                </c:pt>
                <c:pt idx="2">
                  <c:v>1.9614780892970025</c:v>
                </c:pt>
                <c:pt idx="3">
                  <c:v>-2.3161949434474152</c:v>
                </c:pt>
              </c:numCache>
            </c:numRef>
          </c:val>
          <c:extLst>
            <c:ext xmlns:c16="http://schemas.microsoft.com/office/drawing/2014/chart" uri="{C3380CC4-5D6E-409C-BE32-E72D297353CC}">
              <c16:uniqueId val="{00000001-81FC-4A8A-9D06-3917D8494BDB}"/>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22'!$C$5:$F$5</c:f>
              <c:strCache>
                <c:ptCount val="4"/>
                <c:pt idx="0">
                  <c:v>First-Time Freshmen</c:v>
                </c:pt>
                <c:pt idx="1">
                  <c:v>Undergraduate</c:v>
                </c:pt>
                <c:pt idx="2">
                  <c:v>Graduate and Professional</c:v>
                </c:pt>
                <c:pt idx="3">
                  <c:v>Part-Time</c:v>
                </c:pt>
              </c:strCache>
            </c:strRef>
          </c:cat>
          <c:val>
            <c:numRef>
              <c:f>'Table 22'!$C$13:$F$13</c:f>
              <c:numCache>
                <c:formatCode>#,##0.0</c:formatCode>
                <c:ptCount val="4"/>
                <c:pt idx="0">
                  <c:v>-4.2094537220492505</c:v>
                </c:pt>
                <c:pt idx="1">
                  <c:v>-4.65791461474514</c:v>
                </c:pt>
                <c:pt idx="2">
                  <c:v>4.5150719888645625</c:v>
                </c:pt>
                <c:pt idx="3">
                  <c:v>1.3065186196370124</c:v>
                </c:pt>
              </c:numCache>
            </c:numRef>
          </c:val>
          <c:extLst>
            <c:ext xmlns:c16="http://schemas.microsoft.com/office/drawing/2014/chart" uri="{C3380CC4-5D6E-409C-BE32-E72D297353CC}">
              <c16:uniqueId val="{00000002-81FC-4A8A-9D06-3917D8494BDB}"/>
            </c:ext>
          </c:extLst>
        </c:ser>
        <c:dLbls>
          <c:showLegendKey val="0"/>
          <c:showVal val="0"/>
          <c:showCatName val="0"/>
          <c:showSerName val="0"/>
          <c:showPercent val="0"/>
          <c:showBubbleSize val="0"/>
        </c:dLbls>
        <c:gapWidth val="150"/>
        <c:axId val="245592928"/>
        <c:axId val="245601504"/>
      </c:barChart>
      <c:catAx>
        <c:axId val="245592928"/>
        <c:scaling>
          <c:orientation val="maxMin"/>
        </c:scaling>
        <c:delete val="0"/>
        <c:axPos val="l"/>
        <c:numFmt formatCode="General" sourceLinked="1"/>
        <c:majorTickMark val="out"/>
        <c:minorTickMark val="none"/>
        <c:tickLblPos val="low"/>
        <c:crossAx val="245601504"/>
        <c:crosses val="autoZero"/>
        <c:auto val="1"/>
        <c:lblAlgn val="ctr"/>
        <c:lblOffset val="100"/>
        <c:noMultiLvlLbl val="0"/>
      </c:catAx>
      <c:valAx>
        <c:axId val="245601504"/>
        <c:scaling>
          <c:orientation val="minMax"/>
        </c:scaling>
        <c:delete val="1"/>
        <c:axPos val="t"/>
        <c:numFmt formatCode="#,##0.0" sourceLinked="1"/>
        <c:majorTickMark val="out"/>
        <c:minorTickMark val="none"/>
        <c:tickLblPos val="none"/>
        <c:crossAx val="245592928"/>
        <c:crosses val="autoZero"/>
        <c:crossBetween val="between"/>
      </c:valAx>
      <c:spPr>
        <a:noFill/>
        <a:ln w="25400">
          <a:noFill/>
        </a:ln>
      </c:spPr>
    </c:plotArea>
    <c:legend>
      <c:legendPos val="b"/>
      <c:layout>
        <c:manualLayout>
          <c:xMode val="edge"/>
          <c:yMode val="edge"/>
          <c:x val="0.10849248782173833"/>
          <c:y val="0.8370229642670588"/>
          <c:w val="0.87080651955542598"/>
          <c:h val="0.1400450128009183"/>
        </c:manualLayout>
      </c:layout>
      <c:overlay val="0"/>
    </c:legend>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788575937314492"/>
          <c:y val="3.6735538570080412E-2"/>
          <c:w val="0.48892016816482009"/>
          <c:h val="0.92652892285983934"/>
        </c:manualLayout>
      </c:layout>
      <c:barChart>
        <c:barDir val="bar"/>
        <c:grouping val="clustered"/>
        <c:varyColors val="0"/>
        <c:ser>
          <c:idx val="0"/>
          <c:order val="0"/>
          <c:tx>
            <c:strRef>
              <c:f>'Table 22'!$A$6</c:f>
              <c:strCache>
                <c:ptCount val="1"/>
                <c:pt idx="0">
                  <c:v>50 states and D.C.</c:v>
                </c:pt>
              </c:strCache>
            </c:strRef>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22'!$G$5:$J$5</c:f>
              <c:strCache>
                <c:ptCount val="4"/>
                <c:pt idx="0">
                  <c:v>First-Time Freshmen</c:v>
                </c:pt>
                <c:pt idx="1">
                  <c:v>Undergraduate</c:v>
                </c:pt>
                <c:pt idx="2">
                  <c:v>Graduate and Professional</c:v>
                </c:pt>
                <c:pt idx="3">
                  <c:v>Part-Time</c:v>
                </c:pt>
              </c:strCache>
            </c:strRef>
          </c:cat>
          <c:val>
            <c:numRef>
              <c:f>'Table 22'!$G$13:$J$13</c:f>
              <c:numCache>
                <c:formatCode>#,##0</c:formatCode>
                <c:ptCount val="4"/>
                <c:pt idx="0">
                  <c:v>-3718</c:v>
                </c:pt>
                <c:pt idx="1">
                  <c:v>-22076</c:v>
                </c:pt>
                <c:pt idx="2">
                  <c:v>3114</c:v>
                </c:pt>
                <c:pt idx="3">
                  <c:v>2431</c:v>
                </c:pt>
              </c:numCache>
            </c:numRef>
          </c:val>
          <c:extLst>
            <c:ext xmlns:c16="http://schemas.microsoft.com/office/drawing/2014/chart" uri="{C3380CC4-5D6E-409C-BE32-E72D297353CC}">
              <c16:uniqueId val="{00000000-A461-45E0-85AF-6F0D8D207DD2}"/>
            </c:ext>
          </c:extLst>
        </c:ser>
        <c:dLbls>
          <c:showLegendKey val="0"/>
          <c:showVal val="0"/>
          <c:showCatName val="0"/>
          <c:showSerName val="0"/>
          <c:showPercent val="0"/>
          <c:showBubbleSize val="0"/>
        </c:dLbls>
        <c:gapWidth val="150"/>
        <c:axId val="246140240"/>
        <c:axId val="245645032"/>
      </c:barChart>
      <c:catAx>
        <c:axId val="246140240"/>
        <c:scaling>
          <c:orientation val="minMax"/>
        </c:scaling>
        <c:delete val="0"/>
        <c:axPos val="l"/>
        <c:numFmt formatCode="General" sourceLinked="1"/>
        <c:majorTickMark val="out"/>
        <c:minorTickMark val="none"/>
        <c:tickLblPos val="low"/>
        <c:crossAx val="245645032"/>
        <c:crosses val="autoZero"/>
        <c:auto val="1"/>
        <c:lblAlgn val="ctr"/>
        <c:lblOffset val="100"/>
        <c:noMultiLvlLbl val="0"/>
      </c:catAx>
      <c:valAx>
        <c:axId val="245645032"/>
        <c:scaling>
          <c:orientation val="minMax"/>
        </c:scaling>
        <c:delete val="1"/>
        <c:axPos val="b"/>
        <c:numFmt formatCode="#,##0" sourceLinked="1"/>
        <c:majorTickMark val="out"/>
        <c:minorTickMark val="none"/>
        <c:tickLblPos val="none"/>
        <c:crossAx val="246140240"/>
        <c:crosses val="autoZero"/>
        <c:crossBetween val="between"/>
      </c:valAx>
      <c:spPr>
        <a:noFill/>
        <a:ln w="25400">
          <a:noFill/>
        </a:ln>
      </c:spPr>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'Table 23'!$A$6</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23'!$C$5:$H$5</c:f>
              <c:strCache>
                <c:ptCount val="6"/>
                <c:pt idx="0">
                  <c:v>Women</c:v>
                </c:pt>
                <c:pt idx="1">
                  <c:v>Men</c:v>
                </c:pt>
                <c:pt idx="2">
                  <c:v>White</c:v>
                </c:pt>
                <c:pt idx="3">
                  <c:v>Black</c:v>
                </c:pt>
                <c:pt idx="4">
                  <c:v>Hispanic</c:v>
                </c:pt>
                <c:pt idx="5">
                  <c:v>Other2</c:v>
                </c:pt>
              </c:strCache>
            </c:strRef>
          </c:cat>
          <c:val>
            <c:numRef>
              <c:f>'Table 23'!$C$6:$H$6</c:f>
              <c:numCache>
                <c:formatCode>#,##0.0</c:formatCode>
                <c:ptCount val="6"/>
                <c:pt idx="0">
                  <c:v>-5.1813778095555705</c:v>
                </c:pt>
                <c:pt idx="1">
                  <c:v>-3.7102235259340111</c:v>
                </c:pt>
                <c:pt idx="2">
                  <c:v>-11.710576316997983</c:v>
                </c:pt>
                <c:pt idx="3">
                  <c:v>-11.396714654502951</c:v>
                </c:pt>
                <c:pt idx="4">
                  <c:v>24.008232190814695</c:v>
                </c:pt>
                <c:pt idx="5">
                  <c:v>-0.56833910481608152</c:v>
                </c:pt>
              </c:numCache>
            </c:numRef>
          </c:val>
          <c:extLst>
            <c:ext xmlns:c16="http://schemas.microsoft.com/office/drawing/2014/chart" uri="{C3380CC4-5D6E-409C-BE32-E72D297353CC}">
              <c16:uniqueId val="{00000000-79D8-4F80-975F-448077B00E4A}"/>
            </c:ext>
          </c:extLst>
        </c:ser>
        <c:ser>
          <c:idx val="1"/>
          <c:order val="1"/>
          <c:tx>
            <c:strRef>
              <c:f>'Table 23'!$A$7</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23'!$C$5:$H$5</c:f>
              <c:strCache>
                <c:ptCount val="6"/>
                <c:pt idx="0">
                  <c:v>Women</c:v>
                </c:pt>
                <c:pt idx="1">
                  <c:v>Men</c:v>
                </c:pt>
                <c:pt idx="2">
                  <c:v>White</c:v>
                </c:pt>
                <c:pt idx="3">
                  <c:v>Black</c:v>
                </c:pt>
                <c:pt idx="4">
                  <c:v>Hispanic</c:v>
                </c:pt>
                <c:pt idx="5">
                  <c:v>Other2</c:v>
                </c:pt>
              </c:strCache>
            </c:strRef>
          </c:cat>
          <c:val>
            <c:numRef>
              <c:f>'Table 23'!$C$7:$H$7</c:f>
              <c:numCache>
                <c:formatCode>#,##0.0</c:formatCode>
                <c:ptCount val="6"/>
                <c:pt idx="0">
                  <c:v>-5.3270761025211151</c:v>
                </c:pt>
                <c:pt idx="1">
                  <c:v>-2.7253596123371362</c:v>
                </c:pt>
                <c:pt idx="2">
                  <c:v>-10.162659119266388</c:v>
                </c:pt>
                <c:pt idx="3">
                  <c:v>-8.9380592890076755</c:v>
                </c:pt>
                <c:pt idx="4">
                  <c:v>23.049494914480313</c:v>
                </c:pt>
                <c:pt idx="5">
                  <c:v>5.1381631050331205</c:v>
                </c:pt>
              </c:numCache>
            </c:numRef>
          </c:val>
          <c:extLst>
            <c:ext xmlns:c16="http://schemas.microsoft.com/office/drawing/2014/chart" uri="{C3380CC4-5D6E-409C-BE32-E72D297353CC}">
              <c16:uniqueId val="{00000001-79D8-4F80-975F-448077B00E4A}"/>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23'!$C$5:$H$5</c:f>
              <c:strCache>
                <c:ptCount val="6"/>
                <c:pt idx="0">
                  <c:v>Women</c:v>
                </c:pt>
                <c:pt idx="1">
                  <c:v>Men</c:v>
                </c:pt>
                <c:pt idx="2">
                  <c:v>White</c:v>
                </c:pt>
                <c:pt idx="3">
                  <c:v>Black</c:v>
                </c:pt>
                <c:pt idx="4">
                  <c:v>Hispanic</c:v>
                </c:pt>
                <c:pt idx="5">
                  <c:v>Other2</c:v>
                </c:pt>
              </c:strCache>
            </c:strRef>
          </c:cat>
          <c:val>
            <c:numRef>
              <c:f>'Table 23'!$C$13:$H$13</c:f>
              <c:numCache>
                <c:formatCode>#,##0.0</c:formatCode>
                <c:ptCount val="6"/>
                <c:pt idx="0">
                  <c:v>-4.7750201151203813</c:v>
                </c:pt>
                <c:pt idx="1">
                  <c:v>-1.6070981685815038</c:v>
                </c:pt>
                <c:pt idx="2">
                  <c:v>-6.1565976994182652</c:v>
                </c:pt>
                <c:pt idx="3">
                  <c:v>-10.214048839312632</c:v>
                </c:pt>
                <c:pt idx="4">
                  <c:v>59.732057416267949</c:v>
                </c:pt>
                <c:pt idx="5">
                  <c:v>14.94282410381601</c:v>
                </c:pt>
              </c:numCache>
            </c:numRef>
          </c:val>
          <c:extLst>
            <c:ext xmlns:c16="http://schemas.microsoft.com/office/drawing/2014/chart" uri="{C3380CC4-5D6E-409C-BE32-E72D297353CC}">
              <c16:uniqueId val="{00000002-79D8-4F80-975F-448077B00E4A}"/>
            </c:ext>
          </c:extLst>
        </c:ser>
        <c:dLbls>
          <c:showLegendKey val="0"/>
          <c:showVal val="0"/>
          <c:showCatName val="0"/>
          <c:showSerName val="0"/>
          <c:showPercent val="0"/>
          <c:showBubbleSize val="0"/>
        </c:dLbls>
        <c:gapWidth val="150"/>
        <c:axId val="245166416"/>
        <c:axId val="244326200"/>
      </c:barChart>
      <c:catAx>
        <c:axId val="245166416"/>
        <c:scaling>
          <c:orientation val="maxMin"/>
        </c:scaling>
        <c:delete val="0"/>
        <c:axPos val="l"/>
        <c:numFmt formatCode="General" sourceLinked="1"/>
        <c:majorTickMark val="out"/>
        <c:minorTickMark val="none"/>
        <c:tickLblPos val="low"/>
        <c:crossAx val="244326200"/>
        <c:crosses val="autoZero"/>
        <c:auto val="1"/>
        <c:lblAlgn val="ctr"/>
        <c:lblOffset val="100"/>
        <c:noMultiLvlLbl val="0"/>
      </c:catAx>
      <c:valAx>
        <c:axId val="244326200"/>
        <c:scaling>
          <c:orientation val="minMax"/>
        </c:scaling>
        <c:delete val="1"/>
        <c:axPos val="t"/>
        <c:numFmt formatCode="#,##0.0" sourceLinked="1"/>
        <c:majorTickMark val="out"/>
        <c:minorTickMark val="none"/>
        <c:tickLblPos val="none"/>
        <c:crossAx val="245166416"/>
        <c:crosses val="autoZero"/>
        <c:crossBetween val="between"/>
      </c:valAx>
    </c:plotArea>
    <c:legend>
      <c:legendPos val="b"/>
      <c:overlay val="0"/>
    </c:legend>
    <c:plotVisOnly val="1"/>
    <c:dispBlanksAs val="gap"/>
    <c:showDLblsOverMax val="0"/>
  </c:chart>
  <c:printSettings>
    <c:headerFooter/>
    <c:pageMargins b="0.75000000000000233" l="0.70000000000000062" r="0.70000000000000062" t="0.750000000000002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669890330098924"/>
          <c:y val="4.0150813408589447E-2"/>
          <c:w val="0.47963796904524592"/>
          <c:h val="0.92258968137305752"/>
        </c:manualLayout>
      </c:layout>
      <c:barChart>
        <c:barDir val="bar"/>
        <c:grouping val="clustered"/>
        <c:varyColors val="0"/>
        <c:ser>
          <c:idx val="0"/>
          <c:order val="0"/>
          <c:tx>
            <c:strRef>
              <c:f>'Table 23'!$A$6</c:f>
              <c:strCache>
                <c:ptCount val="1"/>
                <c:pt idx="0">
                  <c:v>50 states and D.C.</c:v>
                </c:pt>
              </c:strCache>
            </c:strRef>
          </c:tx>
          <c:spPr>
            <a:solidFill>
              <a:srgbClr val="006600"/>
            </a:solidFill>
          </c:spPr>
          <c:invertIfNegative val="0"/>
          <c:dLbls>
            <c:numFmt formatCode="#,##0" sourceLinked="0"/>
            <c:spPr>
              <a:noFill/>
              <a:ln>
                <a:noFill/>
              </a:ln>
              <a:effectLst/>
            </c:spPr>
            <c:txPr>
              <a:bodyPr rot="0"/>
              <a:lstStyle/>
              <a:p>
                <a:pPr>
                  <a:defRPr sz="1000">
                    <a:solidFill>
                      <a:sysClr val="windowText" lastClr="00000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23'!$I$5:$N$5</c:f>
              <c:strCache>
                <c:ptCount val="6"/>
                <c:pt idx="0">
                  <c:v>Women</c:v>
                </c:pt>
                <c:pt idx="1">
                  <c:v>Men</c:v>
                </c:pt>
                <c:pt idx="2">
                  <c:v>White</c:v>
                </c:pt>
                <c:pt idx="3">
                  <c:v>Black</c:v>
                </c:pt>
                <c:pt idx="4">
                  <c:v>Hispanic</c:v>
                </c:pt>
                <c:pt idx="5">
                  <c:v>Other2</c:v>
                </c:pt>
              </c:strCache>
            </c:strRef>
          </c:cat>
          <c:val>
            <c:numRef>
              <c:f>'Table 23'!$I$12:$N$12</c:f>
              <c:numCache>
                <c:formatCode>#,##0</c:formatCode>
                <c:ptCount val="6"/>
                <c:pt idx="0">
                  <c:v>-33596</c:v>
                </c:pt>
                <c:pt idx="1">
                  <c:v>-8600</c:v>
                </c:pt>
                <c:pt idx="2">
                  <c:v>-69483</c:v>
                </c:pt>
                <c:pt idx="3">
                  <c:v>-19545</c:v>
                </c:pt>
                <c:pt idx="4">
                  <c:v>30247</c:v>
                </c:pt>
                <c:pt idx="5">
                  <c:v>-451</c:v>
                </c:pt>
              </c:numCache>
            </c:numRef>
          </c:val>
          <c:extLst>
            <c:ext xmlns:c16="http://schemas.microsoft.com/office/drawing/2014/chart" uri="{C3380CC4-5D6E-409C-BE32-E72D297353CC}">
              <c16:uniqueId val="{00000000-F9BD-483F-AD0E-737D081934BC}"/>
            </c:ext>
          </c:extLst>
        </c:ser>
        <c:dLbls>
          <c:showLegendKey val="0"/>
          <c:showVal val="0"/>
          <c:showCatName val="0"/>
          <c:showSerName val="0"/>
          <c:showPercent val="0"/>
          <c:showBubbleSize val="0"/>
        </c:dLbls>
        <c:gapWidth val="150"/>
        <c:axId val="244718704"/>
        <c:axId val="244719088"/>
      </c:barChart>
      <c:catAx>
        <c:axId val="244718704"/>
        <c:scaling>
          <c:orientation val="maxMin"/>
        </c:scaling>
        <c:delete val="0"/>
        <c:axPos val="l"/>
        <c:numFmt formatCode="General" sourceLinked="1"/>
        <c:majorTickMark val="out"/>
        <c:minorTickMark val="none"/>
        <c:tickLblPos val="low"/>
        <c:crossAx val="244719088"/>
        <c:crosses val="autoZero"/>
        <c:auto val="1"/>
        <c:lblAlgn val="ctr"/>
        <c:lblOffset val="100"/>
        <c:noMultiLvlLbl val="0"/>
      </c:catAx>
      <c:valAx>
        <c:axId val="244719088"/>
        <c:scaling>
          <c:orientation val="minMax"/>
        </c:scaling>
        <c:delete val="1"/>
        <c:axPos val="t"/>
        <c:numFmt formatCode="#,##0" sourceLinked="1"/>
        <c:majorTickMark val="out"/>
        <c:minorTickMark val="none"/>
        <c:tickLblPos val="none"/>
        <c:crossAx val="244718704"/>
        <c:crosses val="autoZero"/>
        <c:crossBetween val="between"/>
      </c:valAx>
    </c:plotArea>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'Table 24'!$A$6</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24'!$C$5:$F$5</c:f>
              <c:strCache>
                <c:ptCount val="4"/>
                <c:pt idx="0">
                  <c:v>Four-Year</c:v>
                </c:pt>
                <c:pt idx="1">
                  <c:v>Two-Year</c:v>
                </c:pt>
                <c:pt idx="2">
                  <c:v>Predominantly Black2</c:v>
                </c:pt>
                <c:pt idx="3">
                  <c:v>Historically Black2</c:v>
                </c:pt>
              </c:strCache>
            </c:strRef>
          </c:cat>
          <c:val>
            <c:numRef>
              <c:f>'Table 24'!$C$6:$F$6</c:f>
              <c:numCache>
                <c:formatCode>#,##0.0</c:formatCode>
                <c:ptCount val="4"/>
                <c:pt idx="0">
                  <c:v>1.7845992153013497</c:v>
                </c:pt>
                <c:pt idx="1">
                  <c:v>-13.708298754887375</c:v>
                </c:pt>
                <c:pt idx="2">
                  <c:v>-24.704201953077515</c:v>
                </c:pt>
                <c:pt idx="3">
                  <c:v>-9.6801210015125196</c:v>
                </c:pt>
              </c:numCache>
            </c:numRef>
          </c:val>
          <c:extLst>
            <c:ext xmlns:c16="http://schemas.microsoft.com/office/drawing/2014/chart" uri="{C3380CC4-5D6E-409C-BE32-E72D297353CC}">
              <c16:uniqueId val="{00000000-CEA9-4166-9875-65DFB028815D}"/>
            </c:ext>
          </c:extLst>
        </c:ser>
        <c:ser>
          <c:idx val="1"/>
          <c:order val="1"/>
          <c:tx>
            <c:strRef>
              <c:f>'Table 24'!$A$7</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24'!$C$5:$F$5</c:f>
              <c:strCache>
                <c:ptCount val="4"/>
                <c:pt idx="0">
                  <c:v>Four-Year</c:v>
                </c:pt>
                <c:pt idx="1">
                  <c:v>Two-Year</c:v>
                </c:pt>
                <c:pt idx="2">
                  <c:v>Predominantly Black2</c:v>
                </c:pt>
                <c:pt idx="3">
                  <c:v>Historically Black2</c:v>
                </c:pt>
              </c:strCache>
            </c:strRef>
          </c:cat>
          <c:val>
            <c:numRef>
              <c:f>'Table 24'!$C$7:$F$7</c:f>
              <c:numCache>
                <c:formatCode>#,##0.0</c:formatCode>
                <c:ptCount val="4"/>
                <c:pt idx="0">
                  <c:v>1.9921968618712154</c:v>
                </c:pt>
                <c:pt idx="1">
                  <c:v>-12.552481805144886</c:v>
                </c:pt>
                <c:pt idx="2">
                  <c:v>-21.116809327036602</c:v>
                </c:pt>
                <c:pt idx="3">
                  <c:v>-9.0973945515303978</c:v>
                </c:pt>
              </c:numCache>
            </c:numRef>
          </c:val>
          <c:extLst>
            <c:ext xmlns:c16="http://schemas.microsoft.com/office/drawing/2014/chart" uri="{C3380CC4-5D6E-409C-BE32-E72D297353CC}">
              <c16:uniqueId val="{00000001-CEA9-4166-9875-65DFB028815D}"/>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24'!$C$5:$F$5</c:f>
              <c:strCache>
                <c:ptCount val="4"/>
                <c:pt idx="0">
                  <c:v>Four-Year</c:v>
                </c:pt>
                <c:pt idx="1">
                  <c:v>Two-Year</c:v>
                </c:pt>
                <c:pt idx="2">
                  <c:v>Predominantly Black2</c:v>
                </c:pt>
                <c:pt idx="3">
                  <c:v>Historically Black2</c:v>
                </c:pt>
              </c:strCache>
            </c:strRef>
          </c:cat>
          <c:val>
            <c:numRef>
              <c:f>'Table 24'!$C$13:$F$13</c:f>
              <c:numCache>
                <c:formatCode>#,##0.0</c:formatCode>
                <c:ptCount val="4"/>
                <c:pt idx="0">
                  <c:v>7.887323943661972</c:v>
                </c:pt>
                <c:pt idx="1">
                  <c:v>-22.520917413131215</c:v>
                </c:pt>
                <c:pt idx="2">
                  <c:v>-24.353044379759957</c:v>
                </c:pt>
                <c:pt idx="3">
                  <c:v>-13.642235810869002</c:v>
                </c:pt>
              </c:numCache>
            </c:numRef>
          </c:val>
          <c:extLst>
            <c:ext xmlns:c16="http://schemas.microsoft.com/office/drawing/2014/chart" uri="{C3380CC4-5D6E-409C-BE32-E72D297353CC}">
              <c16:uniqueId val="{00000002-CEA9-4166-9875-65DFB028815D}"/>
            </c:ext>
          </c:extLst>
        </c:ser>
        <c:dLbls>
          <c:showLegendKey val="0"/>
          <c:showVal val="0"/>
          <c:showCatName val="0"/>
          <c:showSerName val="0"/>
          <c:showPercent val="0"/>
          <c:showBubbleSize val="0"/>
        </c:dLbls>
        <c:gapWidth val="150"/>
        <c:axId val="246039040"/>
        <c:axId val="246039432"/>
      </c:barChart>
      <c:catAx>
        <c:axId val="246039040"/>
        <c:scaling>
          <c:orientation val="maxMin"/>
        </c:scaling>
        <c:delete val="0"/>
        <c:axPos val="l"/>
        <c:numFmt formatCode="General" sourceLinked="1"/>
        <c:majorTickMark val="out"/>
        <c:minorTickMark val="none"/>
        <c:tickLblPos val="low"/>
        <c:crossAx val="246039432"/>
        <c:crosses val="autoZero"/>
        <c:auto val="1"/>
        <c:lblAlgn val="ctr"/>
        <c:lblOffset val="100"/>
        <c:noMultiLvlLbl val="0"/>
      </c:catAx>
      <c:valAx>
        <c:axId val="246039432"/>
        <c:scaling>
          <c:orientation val="minMax"/>
        </c:scaling>
        <c:delete val="1"/>
        <c:axPos val="t"/>
        <c:numFmt formatCode="#,##0.0" sourceLinked="1"/>
        <c:majorTickMark val="out"/>
        <c:minorTickMark val="none"/>
        <c:tickLblPos val="none"/>
        <c:crossAx val="246039040"/>
        <c:crosses val="autoZero"/>
        <c:crossBetween val="between"/>
      </c:valAx>
    </c:plotArea>
    <c:legend>
      <c:legendPos val="b"/>
      <c:overlay val="0"/>
    </c:legend>
    <c:plotVisOnly val="1"/>
    <c:dispBlanksAs val="gap"/>
    <c:showDLblsOverMax val="0"/>
  </c:chart>
  <c:printSettings>
    <c:headerFooter/>
    <c:pageMargins b="0.75000000000000233" l="0.70000000000000062" r="0.70000000000000062" t="0.750000000000002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396943572893332"/>
          <c:y val="3.670510151748281E-2"/>
          <c:w val="0.44890639090884737"/>
          <c:h val="0.92957842338673191"/>
        </c:manualLayout>
      </c:layout>
      <c:barChart>
        <c:barDir val="bar"/>
        <c:grouping val="clustered"/>
        <c:varyColors val="0"/>
        <c:ser>
          <c:idx val="0"/>
          <c:order val="0"/>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24'!$G$5:$J$5</c:f>
              <c:strCache>
                <c:ptCount val="4"/>
                <c:pt idx="0">
                  <c:v>Four-Year</c:v>
                </c:pt>
                <c:pt idx="1">
                  <c:v>Two-Year</c:v>
                </c:pt>
                <c:pt idx="2">
                  <c:v>Predominantly Black2</c:v>
                </c:pt>
                <c:pt idx="3">
                  <c:v>Historically Black2</c:v>
                </c:pt>
              </c:strCache>
            </c:strRef>
          </c:cat>
          <c:val>
            <c:numRef>
              <c:f>'Table 24'!$G$13:$J$13</c:f>
              <c:numCache>
                <c:formatCode>#,##0</c:formatCode>
                <c:ptCount val="4"/>
                <c:pt idx="0">
                  <c:v>26796</c:v>
                </c:pt>
                <c:pt idx="1">
                  <c:v>-45758</c:v>
                </c:pt>
                <c:pt idx="2">
                  <c:v>-24430</c:v>
                </c:pt>
                <c:pt idx="3">
                  <c:v>-3168</c:v>
                </c:pt>
              </c:numCache>
            </c:numRef>
          </c:val>
          <c:extLst>
            <c:ext xmlns:c16="http://schemas.microsoft.com/office/drawing/2014/chart" uri="{C3380CC4-5D6E-409C-BE32-E72D297353CC}">
              <c16:uniqueId val="{00000000-1E14-4814-B14B-9C90718741E2}"/>
            </c:ext>
          </c:extLst>
        </c:ser>
        <c:dLbls>
          <c:showLegendKey val="0"/>
          <c:showVal val="0"/>
          <c:showCatName val="0"/>
          <c:showSerName val="0"/>
          <c:showPercent val="0"/>
          <c:showBubbleSize val="0"/>
        </c:dLbls>
        <c:gapWidth val="150"/>
        <c:axId val="246040216"/>
        <c:axId val="246040608"/>
      </c:barChart>
      <c:catAx>
        <c:axId val="246040216"/>
        <c:scaling>
          <c:orientation val="maxMin"/>
        </c:scaling>
        <c:delete val="0"/>
        <c:axPos val="l"/>
        <c:numFmt formatCode="General" sourceLinked="1"/>
        <c:majorTickMark val="out"/>
        <c:minorTickMark val="none"/>
        <c:tickLblPos val="low"/>
        <c:crossAx val="246040608"/>
        <c:crosses val="autoZero"/>
        <c:auto val="1"/>
        <c:lblAlgn val="ctr"/>
        <c:lblOffset val="100"/>
        <c:noMultiLvlLbl val="0"/>
      </c:catAx>
      <c:valAx>
        <c:axId val="246040608"/>
        <c:scaling>
          <c:orientation val="minMax"/>
        </c:scaling>
        <c:delete val="1"/>
        <c:axPos val="t"/>
        <c:numFmt formatCode="#,##0" sourceLinked="1"/>
        <c:majorTickMark val="out"/>
        <c:minorTickMark val="none"/>
        <c:tickLblPos val="none"/>
        <c:crossAx val="246040216"/>
        <c:crosses val="autoZero"/>
        <c:crossBetween val="between"/>
      </c:valAx>
    </c:plotArea>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10</xdr:col>
      <xdr:colOff>752474</xdr:colOff>
      <xdr:row>3</xdr:row>
      <xdr:rowOff>0</xdr:rowOff>
    </xdr:from>
    <xdr:to>
      <xdr:col>13</xdr:col>
      <xdr:colOff>771524</xdr:colOff>
      <xdr:row>24</xdr:row>
      <xdr:rowOff>76200</xdr:rowOff>
    </xdr:to>
    <xdr:graphicFrame macro="">
      <xdr:nvGraphicFramePr>
        <xdr:cNvPr id="111647" name="Chart 5">
          <a:extLst>
            <a:ext uri="{FF2B5EF4-FFF2-40B4-BE49-F238E27FC236}">
              <a16:creationId xmlns:a16="http://schemas.microsoft.com/office/drawing/2014/main" id="{00000000-0008-0000-0000-00001FB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3</xdr:row>
      <xdr:rowOff>0</xdr:rowOff>
    </xdr:from>
    <xdr:to>
      <xdr:col>18</xdr:col>
      <xdr:colOff>9525</xdr:colOff>
      <xdr:row>24</xdr:row>
      <xdr:rowOff>76200</xdr:rowOff>
    </xdr:to>
    <xdr:graphicFrame macro="">
      <xdr:nvGraphicFramePr>
        <xdr:cNvPr id="111648" name="Chart 5">
          <a:extLst>
            <a:ext uri="{FF2B5EF4-FFF2-40B4-BE49-F238E27FC236}">
              <a16:creationId xmlns:a16="http://schemas.microsoft.com/office/drawing/2014/main" id="{00000000-0008-0000-0000-000020B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381000</xdr:colOff>
      <xdr:row>28</xdr:row>
      <xdr:rowOff>14287</xdr:rowOff>
    </xdr:from>
    <xdr:to>
      <xdr:col>15</xdr:col>
      <xdr:colOff>474207</xdr:colOff>
      <xdr:row>37</xdr:row>
      <xdr:rowOff>85724</xdr:rowOff>
    </xdr:to>
    <xdr:sp macro="" textlink="">
      <xdr:nvSpPr>
        <xdr:cNvPr id="5" name="Oval Callout 4">
          <a:extLst>
            <a:ext uri="{FF2B5EF4-FFF2-40B4-BE49-F238E27FC236}">
              <a16:creationId xmlns:a16="http://schemas.microsoft.com/office/drawing/2014/main" id="{00000000-0008-0000-0000-000005000000}"/>
            </a:ext>
          </a:extLst>
        </xdr:cNvPr>
        <xdr:cNvSpPr/>
      </xdr:nvSpPr>
      <xdr:spPr>
        <a:xfrm>
          <a:off x="9734550" y="4967287"/>
          <a:ext cx="1779132" cy="1528762"/>
        </a:xfrm>
        <a:prstGeom prst="wedgeEllipseCallout">
          <a:avLst>
            <a:gd name="adj1" fmla="val -68091"/>
            <a:gd name="adj2" fmla="val -93629"/>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latin typeface="+mn-lt"/>
              <a:cs typeface="Arial" pitchFamily="34" charset="0"/>
            </a:rPr>
            <a:t>Click</a:t>
          </a:r>
          <a:r>
            <a:rPr lang="en-US" sz="1200" b="1" baseline="0">
              <a:solidFill>
                <a:srgbClr val="C00000"/>
              </a:solidFill>
              <a:latin typeface="+mn-lt"/>
              <a:cs typeface="Arial" pitchFamily="34" charset="0"/>
            </a:rPr>
            <a:t> on state bar to see state highlighted to left.  Move blue highlight box from state to state to change view.</a:t>
          </a:r>
          <a:endParaRPr lang="en-US" sz="1200" b="1">
            <a:solidFill>
              <a:srgbClr val="C00000"/>
            </a:solidFill>
            <a:latin typeface="+mn-lt"/>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678656</xdr:colOff>
      <xdr:row>3</xdr:row>
      <xdr:rowOff>10584</xdr:rowOff>
    </xdr:from>
    <xdr:to>
      <xdr:col>19</xdr:col>
      <xdr:colOff>9524</xdr:colOff>
      <xdr:row>24</xdr:row>
      <xdr:rowOff>134409</xdr:rowOff>
    </xdr:to>
    <xdr:graphicFrame macro="">
      <xdr:nvGraphicFramePr>
        <xdr:cNvPr id="1124" name="Chart 5">
          <a:extLst>
            <a:ext uri="{FF2B5EF4-FFF2-40B4-BE49-F238E27FC236}">
              <a16:creationId xmlns:a16="http://schemas.microsoft.com/office/drawing/2014/main" id="{00000000-0008-0000-0100-00006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635000</xdr:colOff>
      <xdr:row>29</xdr:row>
      <xdr:rowOff>48947</xdr:rowOff>
    </xdr:from>
    <xdr:to>
      <xdr:col>17</xdr:col>
      <xdr:colOff>758030</xdr:colOff>
      <xdr:row>38</xdr:row>
      <xdr:rowOff>164042</xdr:rowOff>
    </xdr:to>
    <xdr:sp macro="" textlink="">
      <xdr:nvSpPr>
        <xdr:cNvPr id="5" name="Oval Callout 4">
          <a:extLst>
            <a:ext uri="{FF2B5EF4-FFF2-40B4-BE49-F238E27FC236}">
              <a16:creationId xmlns:a16="http://schemas.microsoft.com/office/drawing/2014/main" id="{00000000-0008-0000-0100-000005000000}"/>
            </a:ext>
          </a:extLst>
        </xdr:cNvPr>
        <xdr:cNvSpPr/>
      </xdr:nvSpPr>
      <xdr:spPr>
        <a:xfrm>
          <a:off x="8933656" y="4990041"/>
          <a:ext cx="2230437" cy="1615282"/>
        </a:xfrm>
        <a:prstGeom prst="wedgeEllipseCallout">
          <a:avLst>
            <a:gd name="adj1" fmla="val 58091"/>
            <a:gd name="adj2" fmla="val -100133"/>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latin typeface="+mn-lt"/>
              <a:cs typeface="Arial" pitchFamily="34" charset="0"/>
            </a:rPr>
            <a:t>Click</a:t>
          </a:r>
          <a:r>
            <a:rPr lang="en-US" sz="1200" b="1" baseline="0">
              <a:solidFill>
                <a:srgbClr val="C00000"/>
              </a:solidFill>
              <a:latin typeface="+mn-lt"/>
              <a:cs typeface="Arial" pitchFamily="34" charset="0"/>
            </a:rPr>
            <a:t> on state bar to see state highlighted to left.  Move blue highlight box from state to state to change view.</a:t>
          </a:r>
          <a:endParaRPr lang="en-US" sz="1200" b="1">
            <a:solidFill>
              <a:srgbClr val="C00000"/>
            </a:solidFill>
            <a:latin typeface="+mn-lt"/>
            <a:cs typeface="Arial" pitchFamily="34" charset="0"/>
          </a:endParaRPr>
        </a:p>
      </xdr:txBody>
    </xdr:sp>
    <xdr:clientData/>
  </xdr:twoCellAnchor>
  <xdr:twoCellAnchor>
    <xdr:from>
      <xdr:col>20</xdr:col>
      <xdr:colOff>0</xdr:colOff>
      <xdr:row>2</xdr:row>
      <xdr:rowOff>161925</xdr:rowOff>
    </xdr:from>
    <xdr:to>
      <xdr:col>23</xdr:col>
      <xdr:colOff>28575</xdr:colOff>
      <xdr:row>24</xdr:row>
      <xdr:rowOff>123825</xdr:rowOff>
    </xdr:to>
    <xdr:graphicFrame macro="">
      <xdr:nvGraphicFramePr>
        <xdr:cNvPr id="1126" name="Chart 6">
          <a:extLst>
            <a:ext uri="{FF2B5EF4-FFF2-40B4-BE49-F238E27FC236}">
              <a16:creationId xmlns:a16="http://schemas.microsoft.com/office/drawing/2014/main" id="{00000000-0008-0000-0100-00006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822853</xdr:colOff>
      <xdr:row>27</xdr:row>
      <xdr:rowOff>62178</xdr:rowOff>
    </xdr:from>
    <xdr:to>
      <xdr:col>25</xdr:col>
      <xdr:colOff>398006</xdr:colOff>
      <xdr:row>37</xdr:row>
      <xdr:rowOff>99220</xdr:rowOff>
    </xdr:to>
    <xdr:sp macro="" textlink="">
      <xdr:nvSpPr>
        <xdr:cNvPr id="8" name="Oval Callout 7">
          <a:extLst>
            <a:ext uri="{FF2B5EF4-FFF2-40B4-BE49-F238E27FC236}">
              <a16:creationId xmlns:a16="http://schemas.microsoft.com/office/drawing/2014/main" id="{00000000-0008-0000-0100-000008000000}"/>
            </a:ext>
          </a:extLst>
        </xdr:cNvPr>
        <xdr:cNvSpPr/>
      </xdr:nvSpPr>
      <xdr:spPr>
        <a:xfrm>
          <a:off x="13798020" y="4486011"/>
          <a:ext cx="2877153" cy="1624542"/>
        </a:xfrm>
        <a:prstGeom prst="wedgeEllipseCallout">
          <a:avLst>
            <a:gd name="adj1" fmla="val -52484"/>
            <a:gd name="adj2" fmla="val -98297"/>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latin typeface="+mn-lt"/>
              <a:cs typeface="Arial" pitchFamily="34" charset="0"/>
            </a:rPr>
            <a:t>Click</a:t>
          </a:r>
          <a:r>
            <a:rPr lang="en-US" sz="1200" b="1" baseline="0">
              <a:solidFill>
                <a:srgbClr val="C00000"/>
              </a:solidFill>
              <a:latin typeface="+mn-lt"/>
              <a:cs typeface="Arial" pitchFamily="34" charset="0"/>
            </a:rPr>
            <a:t> on bar to see item highlighted to left.  Move blue highlight box from line to line to change view.</a:t>
          </a:r>
          <a:endParaRPr lang="en-US" sz="1200" b="1">
            <a:solidFill>
              <a:srgbClr val="C00000"/>
            </a:solidFill>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3</xdr:row>
      <xdr:rowOff>3176</xdr:rowOff>
    </xdr:from>
    <xdr:to>
      <xdr:col>14</xdr:col>
      <xdr:colOff>21166</xdr:colOff>
      <xdr:row>24</xdr:row>
      <xdr:rowOff>84666</xdr:rowOff>
    </xdr:to>
    <xdr:graphicFrame macro="">
      <xdr:nvGraphicFramePr>
        <xdr:cNvPr id="134149" name="Chart 1">
          <a:extLst>
            <a:ext uri="{FF2B5EF4-FFF2-40B4-BE49-F238E27FC236}">
              <a16:creationId xmlns:a16="http://schemas.microsoft.com/office/drawing/2014/main" id="{00000000-0008-0000-0200-0000050C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137584</xdr:colOff>
      <xdr:row>25</xdr:row>
      <xdr:rowOff>127001</xdr:rowOff>
    </xdr:from>
    <xdr:to>
      <xdr:col>12</xdr:col>
      <xdr:colOff>372872</xdr:colOff>
      <xdr:row>34</xdr:row>
      <xdr:rowOff>63500</xdr:rowOff>
    </xdr:to>
    <xdr:sp macro="" textlink="">
      <xdr:nvSpPr>
        <xdr:cNvPr id="4" name="Oval Callout 3">
          <a:extLst>
            <a:ext uri="{FF2B5EF4-FFF2-40B4-BE49-F238E27FC236}">
              <a16:creationId xmlns:a16="http://schemas.microsoft.com/office/drawing/2014/main" id="{00000000-0008-0000-0200-000004000000}"/>
            </a:ext>
          </a:extLst>
        </xdr:cNvPr>
        <xdr:cNvSpPr/>
      </xdr:nvSpPr>
      <xdr:spPr>
        <a:xfrm>
          <a:off x="7745678" y="4544220"/>
          <a:ext cx="2509382" cy="1436686"/>
        </a:xfrm>
        <a:prstGeom prst="wedgeEllipseCallout">
          <a:avLst>
            <a:gd name="adj1" fmla="val 38956"/>
            <a:gd name="adj2" fmla="val -6972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latin typeface="+mn-lt"/>
              <a:cs typeface="Arial" pitchFamily="34" charset="0"/>
            </a:rPr>
            <a:t>Click</a:t>
          </a:r>
          <a:r>
            <a:rPr lang="en-US" sz="1200" b="1" baseline="0">
              <a:solidFill>
                <a:srgbClr val="C00000"/>
              </a:solidFill>
              <a:latin typeface="+mn-lt"/>
              <a:cs typeface="Arial" pitchFamily="34" charset="0"/>
            </a:rPr>
            <a:t> on state bar to see state highlighted to left.  Move blue highlight box from state to state to change view.</a:t>
          </a:r>
          <a:endParaRPr lang="en-US" sz="1200" b="1">
            <a:solidFill>
              <a:srgbClr val="C00000"/>
            </a:solidFill>
            <a:latin typeface="+mn-lt"/>
            <a:cs typeface="Arial" pitchFamily="34" charset="0"/>
          </a:endParaRPr>
        </a:p>
      </xdr:txBody>
    </xdr:sp>
    <xdr:clientData/>
  </xdr:twoCellAnchor>
  <xdr:twoCellAnchor>
    <xdr:from>
      <xdr:col>15</xdr:col>
      <xdr:colOff>21168</xdr:colOff>
      <xdr:row>3</xdr:row>
      <xdr:rowOff>0</xdr:rowOff>
    </xdr:from>
    <xdr:to>
      <xdr:col>17</xdr:col>
      <xdr:colOff>994834</xdr:colOff>
      <xdr:row>24</xdr:row>
      <xdr:rowOff>52916</xdr:rowOff>
    </xdr:to>
    <xdr:graphicFrame macro="">
      <xdr:nvGraphicFramePr>
        <xdr:cNvPr id="134151" name="Chart 5">
          <a:extLst>
            <a:ext uri="{FF2B5EF4-FFF2-40B4-BE49-F238E27FC236}">
              <a16:creationId xmlns:a16="http://schemas.microsoft.com/office/drawing/2014/main" id="{00000000-0008-0000-0200-0000070C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nrollment/EnrollmentMasterFileForFactBo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B18_3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B18_3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B18_3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B17_3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B17_3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B18_3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B18_3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B18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Important Notes"/>
      <sheetName val="ALL"/>
      <sheetName val="All Men"/>
      <sheetName val="All Women"/>
      <sheetName val="All Public"/>
      <sheetName val="Public Men"/>
      <sheetName val="Public Women"/>
      <sheetName val="All 2yr"/>
      <sheetName val="2yr Men"/>
      <sheetName val="2yr Women"/>
      <sheetName val="2yr FTF"/>
      <sheetName val="2yr Public"/>
      <sheetName val="2yr All Races"/>
      <sheetName val="2yr White"/>
      <sheetName val="2yr Black"/>
      <sheetName val="2yr Hispanic"/>
      <sheetName val="2yr Multi Racial"/>
      <sheetName val="2yr Other"/>
      <sheetName val="2yr Foreign"/>
      <sheetName val="All 4yr"/>
      <sheetName val="4yr Public"/>
      <sheetName val="All Undergrad "/>
      <sheetName val="Undergrad Men"/>
      <sheetName val="Undergrad Women"/>
      <sheetName val="Undergrad FTF"/>
      <sheetName val="Undergrad Public"/>
      <sheetName val="Undergrad All Races "/>
      <sheetName val="Undergrad White"/>
      <sheetName val="Undergrad Black"/>
      <sheetName val="Undergrad Hispanic"/>
      <sheetName val="Undergrad Multi Racial"/>
      <sheetName val="Undergrad Other"/>
      <sheetName val="Undergrad Non-Res"/>
      <sheetName val="All Grad-Prof"/>
      <sheetName val="Grad-Prof Men"/>
      <sheetName val="Grad-Prof Women"/>
      <sheetName val="Grad-Prof Public"/>
      <sheetName val="Grad-Prof All Races"/>
      <sheetName val="Grad-Prof White"/>
      <sheetName val="Grad-Prof Black"/>
      <sheetName val="Grad Hispanic"/>
      <sheetName val="Grad-Prof Multi Racial"/>
      <sheetName val="Grad-Prof Other"/>
      <sheetName val="Grad-Prof Foreign"/>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Other Races"/>
      <sheetName val="All HBI"/>
      <sheetName val="Black in HBI"/>
      <sheetName val="All PBI"/>
      <sheetName val="Black in PBI"/>
      <sheetName val="All &lt;2yr"/>
      <sheetName val="&lt;2yr Men"/>
      <sheetName val="&lt;2yr Women"/>
      <sheetName val="&lt;2yr FTF"/>
      <sheetName val="&lt;2yr Public"/>
      <sheetName val="&lt;2yrAll Races"/>
      <sheetName val="&lt;2yr White"/>
      <sheetName val="&lt;2yr Black"/>
      <sheetName val="&lt;2yr Hispanic"/>
      <sheetName val="&lt;2yr Multi Racial"/>
      <sheetName val="&lt;2yr Other"/>
      <sheetName val="&lt;2yr Foreign"/>
      <sheetName val="All Dist Ed Deg Granting"/>
      <sheetName val="Dist Ed DG Men"/>
      <sheetName val="Dist Ed DG Women"/>
      <sheetName val="Dist Ed All Races"/>
      <sheetName val="Dist Ed White"/>
      <sheetName val="Dist Ed Black"/>
      <sheetName val="Dist Ed Hispanic"/>
      <sheetName val="Dist Ed Multi"/>
      <sheetName val="Dist Ed Other"/>
      <sheetName val="Dist Ed Public"/>
      <sheetName val="Dist Ed 4 Yr"/>
      <sheetName val="Dist Ed 2 Yr"/>
      <sheetName val="Dist Ed Undergraduate"/>
      <sheetName val="Dist Ed Graduate"/>
      <sheetName val="Distance Ed Non Degree Granting"/>
    </sheetNames>
    <sheetDataSet>
      <sheetData sheetId="0"/>
      <sheetData sheetId="1"/>
      <sheetData sheetId="2"/>
      <sheetData sheetId="3"/>
      <sheetData sheetId="4"/>
      <sheetData sheetId="5"/>
      <sheetData sheetId="6"/>
      <sheetData sheetId="7"/>
      <sheetData sheetId="8">
        <row r="4">
          <cell r="AR4">
            <v>8316838</v>
          </cell>
          <cell r="AW4">
            <v>7176741</v>
          </cell>
        </row>
        <row r="5">
          <cell r="AR5">
            <v>3010329</v>
          </cell>
          <cell r="AW5">
            <v>2632458</v>
          </cell>
        </row>
        <row r="7">
          <cell r="AR7">
            <v>98527</v>
          </cell>
          <cell r="AW7">
            <v>85433</v>
          </cell>
        </row>
        <row r="8">
          <cell r="AR8">
            <v>62896</v>
          </cell>
          <cell r="AW8">
            <v>50866</v>
          </cell>
        </row>
        <row r="9">
          <cell r="AR9">
            <v>15302</v>
          </cell>
          <cell r="AW9">
            <v>14649</v>
          </cell>
        </row>
        <row r="10">
          <cell r="AR10">
            <v>537139</v>
          </cell>
          <cell r="AW10">
            <v>502403</v>
          </cell>
        </row>
        <row r="11">
          <cell r="AR11">
            <v>203180</v>
          </cell>
          <cell r="AW11">
            <v>157422</v>
          </cell>
        </row>
        <row r="12">
          <cell r="AR12">
            <v>119920</v>
          </cell>
          <cell r="AW12">
            <v>82923</v>
          </cell>
        </row>
        <row r="13">
          <cell r="AR13">
            <v>93269</v>
          </cell>
          <cell r="AW13">
            <v>71381</v>
          </cell>
        </row>
        <row r="14">
          <cell r="AR14">
            <v>152548</v>
          </cell>
          <cell r="AW14">
            <v>126475</v>
          </cell>
        </row>
        <row r="15">
          <cell r="AR15">
            <v>83092</v>
          </cell>
          <cell r="AW15">
            <v>72568</v>
          </cell>
        </row>
        <row r="16">
          <cell r="AR16">
            <v>259583</v>
          </cell>
          <cell r="AW16">
            <v>231215</v>
          </cell>
        </row>
        <row r="17">
          <cell r="AR17">
            <v>87292</v>
          </cell>
          <cell r="AW17">
            <v>70514</v>
          </cell>
        </row>
        <row r="18">
          <cell r="AR18">
            <v>108649</v>
          </cell>
          <cell r="AW18">
            <v>92052</v>
          </cell>
        </row>
        <row r="19">
          <cell r="AR19">
            <v>112870</v>
          </cell>
          <cell r="AW19">
            <v>95384</v>
          </cell>
        </row>
        <row r="20">
          <cell r="AR20">
            <v>812269</v>
          </cell>
          <cell r="AW20">
            <v>773943</v>
          </cell>
        </row>
        <row r="21">
          <cell r="AR21">
            <v>232339</v>
          </cell>
          <cell r="AW21">
            <v>181324</v>
          </cell>
        </row>
        <row r="22">
          <cell r="AR22">
            <v>31454</v>
          </cell>
          <cell r="AW22">
            <v>23906</v>
          </cell>
        </row>
        <row r="23">
          <cell r="AR23">
            <v>2595813</v>
          </cell>
          <cell r="AW23">
            <v>2322253</v>
          </cell>
        </row>
        <row r="25">
          <cell r="AR25">
            <v>3006</v>
          </cell>
          <cell r="AW25">
            <v>691</v>
          </cell>
        </row>
        <row r="26">
          <cell r="AR26">
            <v>249814</v>
          </cell>
          <cell r="AW26">
            <v>201340</v>
          </cell>
        </row>
        <row r="27">
          <cell r="AR27">
            <v>1616255</v>
          </cell>
          <cell r="AW27">
            <v>1489751</v>
          </cell>
        </row>
        <row r="28">
          <cell r="AR28">
            <v>117304</v>
          </cell>
          <cell r="AW28">
            <v>94252</v>
          </cell>
        </row>
        <row r="29">
          <cell r="AR29">
            <v>36051</v>
          </cell>
          <cell r="AW29">
            <v>29274</v>
          </cell>
        </row>
        <row r="30">
          <cell r="AR30">
            <v>17812</v>
          </cell>
          <cell r="AW30">
            <v>23163</v>
          </cell>
        </row>
        <row r="31">
          <cell r="AR31">
            <v>10033</v>
          </cell>
          <cell r="AW31">
            <v>9695</v>
          </cell>
        </row>
        <row r="32">
          <cell r="AR32">
            <v>61342</v>
          </cell>
          <cell r="AW32">
            <v>54920</v>
          </cell>
        </row>
        <row r="33">
          <cell r="AR33">
            <v>87253</v>
          </cell>
          <cell r="AW33">
            <v>73138</v>
          </cell>
        </row>
        <row r="34">
          <cell r="AR34">
            <v>118752</v>
          </cell>
          <cell r="AW34">
            <v>95809</v>
          </cell>
        </row>
        <row r="35">
          <cell r="AR35">
            <v>51398</v>
          </cell>
          <cell r="AW35">
            <v>40551</v>
          </cell>
        </row>
        <row r="36">
          <cell r="AR36">
            <v>201750</v>
          </cell>
          <cell r="AW36">
            <v>188670</v>
          </cell>
        </row>
        <row r="37">
          <cell r="AR37">
            <v>25043</v>
          </cell>
          <cell r="AW37">
            <v>20999</v>
          </cell>
        </row>
        <row r="38">
          <cell r="AR38">
            <v>1727275</v>
          </cell>
          <cell r="AW38">
            <v>1385719</v>
          </cell>
        </row>
        <row r="40">
          <cell r="AR40">
            <v>385385</v>
          </cell>
          <cell r="AW40">
            <v>312593</v>
          </cell>
        </row>
        <row r="41">
          <cell r="AR41">
            <v>123756</v>
          </cell>
          <cell r="AW41">
            <v>82780</v>
          </cell>
        </row>
        <row r="42">
          <cell r="AR42">
            <v>110012</v>
          </cell>
          <cell r="AW42">
            <v>91585</v>
          </cell>
        </row>
        <row r="43">
          <cell r="AR43">
            <v>89782</v>
          </cell>
          <cell r="AW43">
            <v>82793</v>
          </cell>
        </row>
        <row r="44">
          <cell r="AR44">
            <v>253926</v>
          </cell>
          <cell r="AW44">
            <v>198995</v>
          </cell>
        </row>
        <row r="45">
          <cell r="AR45">
            <v>145364</v>
          </cell>
          <cell r="AW45">
            <v>121122</v>
          </cell>
        </row>
        <row r="46">
          <cell r="AR46">
            <v>126675</v>
          </cell>
          <cell r="AW46">
            <v>96424</v>
          </cell>
        </row>
        <row r="47">
          <cell r="AR47">
            <v>49079</v>
          </cell>
          <cell r="AW47">
            <v>40588</v>
          </cell>
        </row>
        <row r="48">
          <cell r="AR48">
            <v>14599</v>
          </cell>
          <cell r="AW48">
            <v>11504</v>
          </cell>
        </row>
        <row r="49">
          <cell r="AR49">
            <v>285413</v>
          </cell>
          <cell r="AW49">
            <v>220403</v>
          </cell>
        </row>
        <row r="50">
          <cell r="AR50">
            <v>6678</v>
          </cell>
          <cell r="AW50">
            <v>8770</v>
          </cell>
        </row>
        <row r="51">
          <cell r="AR51">
            <v>136606</v>
          </cell>
          <cell r="AW51">
            <v>118162</v>
          </cell>
        </row>
        <row r="52">
          <cell r="AR52">
            <v>983421</v>
          </cell>
          <cell r="AW52">
            <v>835832</v>
          </cell>
        </row>
        <row r="54">
          <cell r="AR54">
            <v>63021</v>
          </cell>
          <cell r="AW54">
            <v>51847</v>
          </cell>
        </row>
        <row r="55">
          <cell r="AR55">
            <v>19925</v>
          </cell>
          <cell r="AW55">
            <v>17774</v>
          </cell>
        </row>
        <row r="56">
          <cell r="AR56">
            <v>114583</v>
          </cell>
          <cell r="AW56">
            <v>95929</v>
          </cell>
        </row>
        <row r="57">
          <cell r="AR57">
            <v>18169</v>
          </cell>
          <cell r="AW57">
            <v>13625</v>
          </cell>
        </row>
        <row r="58">
          <cell r="AR58">
            <v>179022</v>
          </cell>
          <cell r="AW58">
            <v>153507</v>
          </cell>
        </row>
        <row r="59">
          <cell r="AR59">
            <v>368800</v>
          </cell>
          <cell r="AW59">
            <v>325603</v>
          </cell>
        </row>
        <row r="60">
          <cell r="AR60">
            <v>194942</v>
          </cell>
          <cell r="AW60">
            <v>156583</v>
          </cell>
        </row>
        <row r="61">
          <cell r="AR61">
            <v>17893</v>
          </cell>
          <cell r="AW61">
            <v>15101</v>
          </cell>
        </row>
        <row r="62">
          <cell r="AR62">
            <v>7066</v>
          </cell>
          <cell r="AW62">
            <v>5863</v>
          </cell>
        </row>
        <row r="63">
          <cell r="AW63">
            <v>479</v>
          </cell>
        </row>
      </sheetData>
      <sheetData sheetId="9"/>
      <sheetData sheetId="10"/>
      <sheetData sheetId="11"/>
      <sheetData sheetId="12"/>
      <sheetData sheetId="13"/>
      <sheetData sheetId="14"/>
      <sheetData sheetId="15"/>
      <sheetData sheetId="16"/>
      <sheetData sheetId="17"/>
      <sheetData sheetId="18"/>
      <sheetData sheetId="19"/>
      <sheetData sheetId="20">
        <row r="4">
          <cell r="AQ4">
            <v>12037997</v>
          </cell>
          <cell r="AV4">
            <v>12252827</v>
          </cell>
        </row>
        <row r="5">
          <cell r="AQ5">
            <v>4018127</v>
          </cell>
          <cell r="AV5">
            <v>4098176</v>
          </cell>
        </row>
        <row r="7">
          <cell r="AQ7">
            <v>202700</v>
          </cell>
          <cell r="AV7">
            <v>196580</v>
          </cell>
        </row>
        <row r="8">
          <cell r="AQ8">
            <v>116385</v>
          </cell>
          <cell r="AV8">
            <v>116454</v>
          </cell>
        </row>
        <row r="9">
          <cell r="AQ9">
            <v>41214</v>
          </cell>
          <cell r="AV9">
            <v>46490</v>
          </cell>
        </row>
        <row r="10">
          <cell r="AQ10">
            <v>604506</v>
          </cell>
          <cell r="AV10">
            <v>567679</v>
          </cell>
        </row>
        <row r="11">
          <cell r="AQ11">
            <v>339735</v>
          </cell>
          <cell r="AV11">
            <v>366531</v>
          </cell>
        </row>
        <row r="12">
          <cell r="AQ12">
            <v>172143</v>
          </cell>
          <cell r="AV12">
            <v>170365</v>
          </cell>
        </row>
        <row r="13">
          <cell r="AQ13">
            <v>172587</v>
          </cell>
          <cell r="AV13">
            <v>167906</v>
          </cell>
        </row>
        <row r="14">
          <cell r="AQ14">
            <v>227549</v>
          </cell>
          <cell r="AV14">
            <v>239192</v>
          </cell>
        </row>
        <row r="15">
          <cell r="AQ15">
            <v>95998</v>
          </cell>
          <cell r="AV15">
            <v>100144</v>
          </cell>
        </row>
        <row r="16">
          <cell r="AQ16">
            <v>325430</v>
          </cell>
          <cell r="AV16">
            <v>330281</v>
          </cell>
        </row>
        <row r="17">
          <cell r="AQ17">
            <v>142862</v>
          </cell>
          <cell r="AV17">
            <v>137831</v>
          </cell>
        </row>
        <row r="18">
          <cell r="AQ18">
            <v>151353</v>
          </cell>
          <cell r="AV18">
            <v>154511</v>
          </cell>
        </row>
        <row r="19">
          <cell r="AQ19">
            <v>237405</v>
          </cell>
          <cell r="AV19">
            <v>226159</v>
          </cell>
        </row>
        <row r="20">
          <cell r="AQ20">
            <v>752118</v>
          </cell>
          <cell r="AV20">
            <v>828787</v>
          </cell>
        </row>
        <row r="21">
          <cell r="AQ21">
            <v>356126</v>
          </cell>
          <cell r="AV21">
            <v>376137</v>
          </cell>
        </row>
        <row r="22">
          <cell r="AQ22">
            <v>80016</v>
          </cell>
          <cell r="AV22">
            <v>73129</v>
          </cell>
        </row>
        <row r="23">
          <cell r="AQ23">
            <v>2323434</v>
          </cell>
          <cell r="AV23">
            <v>2673735</v>
          </cell>
        </row>
        <row r="25">
          <cell r="AQ25">
            <v>31926</v>
          </cell>
          <cell r="AV25">
            <v>27755</v>
          </cell>
        </row>
        <row r="26">
          <cell r="AQ26">
            <v>214939</v>
          </cell>
          <cell r="AV26">
            <v>397218</v>
          </cell>
        </row>
        <row r="27">
          <cell r="AQ27">
            <v>1062468</v>
          </cell>
          <cell r="AV27">
            <v>1191451</v>
          </cell>
        </row>
        <row r="28">
          <cell r="AQ28">
            <v>218345</v>
          </cell>
          <cell r="AV28">
            <v>240298</v>
          </cell>
        </row>
        <row r="29">
          <cell r="AQ29">
            <v>42967</v>
          </cell>
          <cell r="AV29">
            <v>36584</v>
          </cell>
        </row>
        <row r="30">
          <cell r="AQ30">
            <v>72330</v>
          </cell>
          <cell r="AV30">
            <v>100633</v>
          </cell>
        </row>
        <row r="31">
          <cell r="AQ31">
            <v>44009</v>
          </cell>
          <cell r="AV31">
            <v>41221</v>
          </cell>
        </row>
        <row r="32">
          <cell r="AQ32">
            <v>59671</v>
          </cell>
          <cell r="AV32">
            <v>61110</v>
          </cell>
        </row>
        <row r="33">
          <cell r="AQ33">
            <v>70302</v>
          </cell>
          <cell r="AV33">
            <v>61469</v>
          </cell>
        </row>
        <row r="34">
          <cell r="AQ34">
            <v>140309</v>
          </cell>
          <cell r="AV34">
            <v>139685</v>
          </cell>
        </row>
        <row r="35">
          <cell r="AQ35">
            <v>182028</v>
          </cell>
          <cell r="AV35">
            <v>186453</v>
          </cell>
        </row>
        <row r="36">
          <cell r="AQ36">
            <v>171091</v>
          </cell>
          <cell r="AV36">
            <v>177492</v>
          </cell>
        </row>
        <row r="37">
          <cell r="AQ37">
            <v>13049</v>
          </cell>
          <cell r="AV37">
            <v>12366</v>
          </cell>
        </row>
        <row r="38">
          <cell r="AQ38">
            <v>3103415</v>
          </cell>
          <cell r="AV38">
            <v>2833248</v>
          </cell>
        </row>
        <row r="40">
          <cell r="AQ40">
            <v>490958</v>
          </cell>
          <cell r="AV40">
            <v>455026</v>
          </cell>
        </row>
        <row r="41">
          <cell r="AQ41">
            <v>334068</v>
          </cell>
          <cell r="AV41">
            <v>336423</v>
          </cell>
        </row>
        <row r="42">
          <cell r="AQ42">
            <v>262134</v>
          </cell>
          <cell r="AV42">
            <v>174928</v>
          </cell>
        </row>
        <row r="43">
          <cell r="AQ43">
            <v>126880</v>
          </cell>
          <cell r="AV43">
            <v>122641</v>
          </cell>
        </row>
        <row r="44">
          <cell r="AQ44">
            <v>431600</v>
          </cell>
          <cell r="AV44">
            <v>384040</v>
          </cell>
        </row>
        <row r="45">
          <cell r="AQ45">
            <v>263406</v>
          </cell>
          <cell r="AV45">
            <v>211536</v>
          </cell>
        </row>
        <row r="46">
          <cell r="AQ46">
            <v>320569</v>
          </cell>
          <cell r="AV46">
            <v>304003</v>
          </cell>
        </row>
        <row r="47">
          <cell r="AQ47">
            <v>93796</v>
          </cell>
          <cell r="AV47">
            <v>95514</v>
          </cell>
        </row>
        <row r="48">
          <cell r="AQ48">
            <v>41173</v>
          </cell>
          <cell r="AV48">
            <v>42699</v>
          </cell>
        </row>
        <row r="49">
          <cell r="AQ49">
            <v>449613</v>
          </cell>
          <cell r="AV49">
            <v>437826</v>
          </cell>
        </row>
        <row r="50">
          <cell r="AQ50">
            <v>49221</v>
          </cell>
          <cell r="AV50">
            <v>44915</v>
          </cell>
        </row>
        <row r="51">
          <cell r="AQ51">
            <v>239997</v>
          </cell>
          <cell r="AV51">
            <v>223697</v>
          </cell>
        </row>
        <row r="52">
          <cell r="AQ52">
            <v>2506615</v>
          </cell>
          <cell r="AV52">
            <v>2555107</v>
          </cell>
        </row>
        <row r="54">
          <cell r="AQ54">
            <v>136376</v>
          </cell>
          <cell r="AV54">
            <v>144581</v>
          </cell>
        </row>
        <row r="55">
          <cell r="AQ55">
            <v>52372</v>
          </cell>
          <cell r="AV55">
            <v>54342</v>
          </cell>
        </row>
        <row r="56">
          <cell r="AQ56">
            <v>392652</v>
          </cell>
          <cell r="AV56">
            <v>408663</v>
          </cell>
        </row>
        <row r="57">
          <cell r="AQ57">
            <v>59275</v>
          </cell>
          <cell r="AV57">
            <v>119511</v>
          </cell>
        </row>
        <row r="58">
          <cell r="AQ58">
            <v>264728</v>
          </cell>
          <cell r="AV58">
            <v>267870</v>
          </cell>
        </row>
        <row r="59">
          <cell r="AQ59">
            <v>913734</v>
          </cell>
          <cell r="AV59">
            <v>902984</v>
          </cell>
        </row>
        <row r="60">
          <cell r="AQ60">
            <v>582733</v>
          </cell>
          <cell r="AV60">
            <v>550852</v>
          </cell>
        </row>
        <row r="61">
          <cell r="AQ61">
            <v>66668</v>
          </cell>
          <cell r="AV61">
            <v>67448</v>
          </cell>
        </row>
        <row r="62">
          <cell r="AQ62">
            <v>38077</v>
          </cell>
          <cell r="AV62">
            <v>38856</v>
          </cell>
        </row>
        <row r="63">
          <cell r="AQ63">
            <v>86406</v>
          </cell>
          <cell r="AV63">
            <v>92561</v>
          </cell>
        </row>
      </sheetData>
      <sheetData sheetId="21"/>
      <sheetData sheetId="22">
        <row r="4">
          <cell r="AF4">
            <v>17571116</v>
          </cell>
          <cell r="AK4">
            <v>16607299</v>
          </cell>
        </row>
        <row r="5">
          <cell r="AF5">
            <v>6141013</v>
          </cell>
          <cell r="AK5">
            <v>5825784</v>
          </cell>
        </row>
        <row r="7">
          <cell r="AF7">
            <v>260316</v>
          </cell>
          <cell r="AK7">
            <v>242184</v>
          </cell>
        </row>
        <row r="8">
          <cell r="AF8">
            <v>159909</v>
          </cell>
          <cell r="AK8">
            <v>145960</v>
          </cell>
        </row>
        <row r="9">
          <cell r="AF9">
            <v>46942</v>
          </cell>
          <cell r="AK9">
            <v>49047</v>
          </cell>
        </row>
        <row r="10">
          <cell r="AF10">
            <v>1009509</v>
          </cell>
          <cell r="AK10">
            <v>943310</v>
          </cell>
        </row>
        <row r="11">
          <cell r="AF11">
            <v>473946</v>
          </cell>
          <cell r="AK11">
            <v>451870</v>
          </cell>
        </row>
        <row r="12">
          <cell r="AF12">
            <v>257471</v>
          </cell>
          <cell r="AK12">
            <v>216878</v>
          </cell>
        </row>
        <row r="13">
          <cell r="AF13">
            <v>233490</v>
          </cell>
          <cell r="AK13">
            <v>209530</v>
          </cell>
        </row>
        <row r="14">
          <cell r="AF14">
            <v>307345</v>
          </cell>
          <cell r="AK14">
            <v>294058</v>
          </cell>
        </row>
        <row r="15">
          <cell r="AF15">
            <v>158179</v>
          </cell>
          <cell r="AK15">
            <v>151591</v>
          </cell>
        </row>
        <row r="16">
          <cell r="AF16">
            <v>515436</v>
          </cell>
          <cell r="AK16">
            <v>488940</v>
          </cell>
        </row>
        <row r="17">
          <cell r="AF17">
            <v>203683</v>
          </cell>
          <cell r="AK17">
            <v>182755</v>
          </cell>
        </row>
        <row r="18">
          <cell r="AF18">
            <v>234149</v>
          </cell>
          <cell r="AK18">
            <v>220218</v>
          </cell>
        </row>
        <row r="19">
          <cell r="AF19">
            <v>301485</v>
          </cell>
          <cell r="AK19">
            <v>274490</v>
          </cell>
        </row>
        <row r="20">
          <cell r="AF20">
            <v>1387140</v>
          </cell>
          <cell r="AK20">
            <v>1409364</v>
          </cell>
        </row>
        <row r="21">
          <cell r="AF21">
            <v>494720</v>
          </cell>
          <cell r="AK21">
            <v>462352</v>
          </cell>
        </row>
        <row r="22">
          <cell r="AF22">
            <v>97293</v>
          </cell>
          <cell r="AK22">
            <v>83237</v>
          </cell>
        </row>
        <row r="23">
          <cell r="AF23">
            <v>4411895</v>
          </cell>
          <cell r="AK23">
            <v>4439220</v>
          </cell>
        </row>
        <row r="25">
          <cell r="AF25">
            <v>32104</v>
          </cell>
          <cell r="AK25">
            <v>25997</v>
          </cell>
        </row>
        <row r="26">
          <cell r="AF26">
            <v>410761</v>
          </cell>
          <cell r="AK26">
            <v>502367</v>
          </cell>
        </row>
        <row r="27">
          <cell r="AF27">
            <v>2415823</v>
          </cell>
          <cell r="AK27">
            <v>2411550</v>
          </cell>
        </row>
        <row r="28">
          <cell r="AF28">
            <v>283297</v>
          </cell>
          <cell r="AK28">
            <v>282362</v>
          </cell>
        </row>
        <row r="29">
          <cell r="AF29">
            <v>69595</v>
          </cell>
          <cell r="AK29">
            <v>58343</v>
          </cell>
        </row>
        <row r="30">
          <cell r="AF30">
            <v>82297</v>
          </cell>
          <cell r="AK30">
            <v>115259</v>
          </cell>
        </row>
        <row r="31">
          <cell r="AF31">
            <v>49143</v>
          </cell>
          <cell r="AK31">
            <v>45712</v>
          </cell>
        </row>
        <row r="32">
          <cell r="AF32">
            <v>108998</v>
          </cell>
          <cell r="AK32">
            <v>104809</v>
          </cell>
        </row>
        <row r="33">
          <cell r="AF33">
            <v>142784</v>
          </cell>
          <cell r="AK33">
            <v>120692</v>
          </cell>
        </row>
        <row r="34">
          <cell r="AF34">
            <v>229335</v>
          </cell>
          <cell r="AK34">
            <v>203490</v>
          </cell>
        </row>
        <row r="35">
          <cell r="AF35">
            <v>215535</v>
          </cell>
          <cell r="AK35">
            <v>208408</v>
          </cell>
        </row>
        <row r="36">
          <cell r="AF36">
            <v>336893</v>
          </cell>
          <cell r="AK36">
            <v>329444</v>
          </cell>
        </row>
        <row r="37">
          <cell r="AF37">
            <v>35330</v>
          </cell>
          <cell r="AK37">
            <v>30787</v>
          </cell>
        </row>
        <row r="38">
          <cell r="AF38">
            <v>4132292</v>
          </cell>
          <cell r="AK38">
            <v>3570034</v>
          </cell>
        </row>
        <row r="40">
          <cell r="AF40">
            <v>720749</v>
          </cell>
          <cell r="AK40">
            <v>617010</v>
          </cell>
        </row>
        <row r="41">
          <cell r="AF41">
            <v>402172</v>
          </cell>
          <cell r="AK41">
            <v>360495</v>
          </cell>
        </row>
        <row r="42">
          <cell r="AF42">
            <v>328242</v>
          </cell>
          <cell r="AK42">
            <v>229452</v>
          </cell>
        </row>
        <row r="43">
          <cell r="AF43">
            <v>190125</v>
          </cell>
          <cell r="AK43">
            <v>179203</v>
          </cell>
        </row>
        <row r="44">
          <cell r="AF44">
            <v>594948</v>
          </cell>
          <cell r="AK44">
            <v>500051</v>
          </cell>
        </row>
        <row r="45">
          <cell r="AF45">
            <v>331887</v>
          </cell>
          <cell r="AK45">
            <v>286512</v>
          </cell>
        </row>
        <row r="46">
          <cell r="AF46">
            <v>370001</v>
          </cell>
          <cell r="AK46">
            <v>323511</v>
          </cell>
        </row>
        <row r="47">
          <cell r="AF47">
            <v>119310</v>
          </cell>
          <cell r="AK47">
            <v>110336</v>
          </cell>
        </row>
        <row r="48">
          <cell r="AF48">
            <v>48630</v>
          </cell>
          <cell r="AK48">
            <v>46669</v>
          </cell>
        </row>
        <row r="49">
          <cell r="AF49">
            <v>641793</v>
          </cell>
          <cell r="AK49">
            <v>567714</v>
          </cell>
        </row>
        <row r="50">
          <cell r="AF50">
            <v>49205</v>
          </cell>
          <cell r="AK50">
            <v>46728</v>
          </cell>
        </row>
        <row r="51">
          <cell r="AF51">
            <v>335230</v>
          </cell>
          <cell r="AK51">
            <v>302353</v>
          </cell>
        </row>
        <row r="52">
          <cell r="AF52">
            <v>2840100</v>
          </cell>
          <cell r="AK52">
            <v>2723313</v>
          </cell>
        </row>
        <row r="54">
          <cell r="AF54">
            <v>163466</v>
          </cell>
          <cell r="AK54">
            <v>159119</v>
          </cell>
        </row>
        <row r="55">
          <cell r="AF55">
            <v>62924</v>
          </cell>
          <cell r="AK55">
            <v>62456</v>
          </cell>
        </row>
        <row r="56">
          <cell r="AF56">
            <v>375432</v>
          </cell>
          <cell r="AK56">
            <v>366826</v>
          </cell>
        </row>
        <row r="57">
          <cell r="AF57">
            <v>63420</v>
          </cell>
          <cell r="AK57">
            <v>104321</v>
          </cell>
        </row>
        <row r="58">
          <cell r="AF58">
            <v>380081</v>
          </cell>
          <cell r="AK58">
            <v>357452</v>
          </cell>
        </row>
        <row r="59">
          <cell r="AF59">
            <v>1041747</v>
          </cell>
          <cell r="AK59">
            <v>991639</v>
          </cell>
        </row>
        <row r="60">
          <cell r="AF60">
            <v>640982</v>
          </cell>
          <cell r="AK60">
            <v>571646</v>
          </cell>
        </row>
        <row r="61">
          <cell r="AF61">
            <v>73866</v>
          </cell>
          <cell r="AK61">
            <v>72070</v>
          </cell>
        </row>
        <row r="62">
          <cell r="AF62">
            <v>38182</v>
          </cell>
          <cell r="AK62">
            <v>37784</v>
          </cell>
        </row>
        <row r="63">
          <cell r="AE63">
            <v>46369</v>
          </cell>
          <cell r="AF63">
            <v>45816</v>
          </cell>
          <cell r="AJ63">
            <v>50554</v>
          </cell>
          <cell r="AK63">
            <v>48948</v>
          </cell>
        </row>
      </sheetData>
      <sheetData sheetId="23"/>
      <sheetData sheetId="24"/>
      <sheetData sheetId="25">
        <row r="4">
          <cell r="Y4">
            <v>3047617</v>
          </cell>
          <cell r="AD4">
            <v>2870118</v>
          </cell>
        </row>
        <row r="5">
          <cell r="Y5">
            <v>1099918</v>
          </cell>
          <cell r="AD5">
            <v>1041318</v>
          </cell>
        </row>
        <row r="7">
          <cell r="Y7">
            <v>50247</v>
          </cell>
          <cell r="AD7">
            <v>49594</v>
          </cell>
        </row>
        <row r="8">
          <cell r="Y8">
            <v>29100</v>
          </cell>
          <cell r="AD8">
            <v>27332</v>
          </cell>
        </row>
        <row r="9">
          <cell r="Y9">
            <v>10259</v>
          </cell>
          <cell r="AD9">
            <v>9727</v>
          </cell>
        </row>
        <row r="10">
          <cell r="Y10">
            <v>173142</v>
          </cell>
          <cell r="AD10">
            <v>158432</v>
          </cell>
        </row>
        <row r="11">
          <cell r="Y11">
            <v>88325</v>
          </cell>
          <cell r="AD11">
            <v>84607</v>
          </cell>
        </row>
        <row r="12">
          <cell r="Y12">
            <v>41682</v>
          </cell>
          <cell r="AD12">
            <v>36389</v>
          </cell>
        </row>
        <row r="13">
          <cell r="Y13">
            <v>44741</v>
          </cell>
          <cell r="AD13">
            <v>40263</v>
          </cell>
        </row>
        <row r="14">
          <cell r="Y14">
            <v>49625</v>
          </cell>
          <cell r="AD14">
            <v>45918</v>
          </cell>
        </row>
        <row r="15">
          <cell r="Y15">
            <v>35162</v>
          </cell>
          <cell r="AD15">
            <v>31947</v>
          </cell>
        </row>
        <row r="16">
          <cell r="Y16">
            <v>91804</v>
          </cell>
          <cell r="AD16">
            <v>88600</v>
          </cell>
        </row>
        <row r="17">
          <cell r="Y17">
            <v>38170</v>
          </cell>
          <cell r="AD17">
            <v>36261</v>
          </cell>
        </row>
        <row r="18">
          <cell r="Y18">
            <v>48428</v>
          </cell>
          <cell r="AD18">
            <v>45173</v>
          </cell>
        </row>
        <row r="19">
          <cell r="Y19">
            <v>58651</v>
          </cell>
          <cell r="AD19">
            <v>56586</v>
          </cell>
        </row>
        <row r="20">
          <cell r="Y20">
            <v>238367</v>
          </cell>
          <cell r="AD20">
            <v>234442</v>
          </cell>
        </row>
        <row r="21">
          <cell r="Y21">
            <v>83000</v>
          </cell>
          <cell r="AD21">
            <v>79027</v>
          </cell>
        </row>
        <row r="22">
          <cell r="Y22">
            <v>19215</v>
          </cell>
          <cell r="AD22">
            <v>17020</v>
          </cell>
        </row>
        <row r="23">
          <cell r="Y23">
            <v>696899</v>
          </cell>
          <cell r="AD23">
            <v>690560</v>
          </cell>
        </row>
        <row r="25">
          <cell r="Y25">
            <v>4891</v>
          </cell>
          <cell r="AD25">
            <v>3049</v>
          </cell>
        </row>
        <row r="26">
          <cell r="Y26">
            <v>67890</v>
          </cell>
          <cell r="AD26">
            <v>65094</v>
          </cell>
        </row>
        <row r="27">
          <cell r="Y27">
            <v>392216</v>
          </cell>
          <cell r="AD27">
            <v>395371</v>
          </cell>
        </row>
        <row r="28">
          <cell r="Y28">
            <v>48184</v>
          </cell>
          <cell r="AD28">
            <v>43843</v>
          </cell>
        </row>
        <row r="29">
          <cell r="Y29">
            <v>10522</v>
          </cell>
          <cell r="AD29">
            <v>8414</v>
          </cell>
        </row>
        <row r="30">
          <cell r="Y30">
            <v>13032</v>
          </cell>
          <cell r="AD30">
            <v>14654</v>
          </cell>
        </row>
        <row r="31">
          <cell r="Y31">
            <v>9286</v>
          </cell>
          <cell r="AD31">
            <v>8952</v>
          </cell>
        </row>
        <row r="32">
          <cell r="Y32">
            <v>16659</v>
          </cell>
          <cell r="AD32">
            <v>16112</v>
          </cell>
        </row>
        <row r="33">
          <cell r="Y33">
            <v>20924</v>
          </cell>
          <cell r="AD33">
            <v>19132</v>
          </cell>
        </row>
        <row r="34">
          <cell r="Y34">
            <v>33285</v>
          </cell>
          <cell r="AD34">
            <v>30603</v>
          </cell>
        </row>
        <row r="35">
          <cell r="Y35">
            <v>32656</v>
          </cell>
          <cell r="AD35">
            <v>32315</v>
          </cell>
        </row>
        <row r="36">
          <cell r="Y36">
            <v>41503</v>
          </cell>
          <cell r="AD36">
            <v>47794</v>
          </cell>
        </row>
        <row r="37">
          <cell r="Y37">
            <v>5851</v>
          </cell>
          <cell r="AD37">
            <v>5227</v>
          </cell>
        </row>
        <row r="38">
          <cell r="Y38">
            <v>682661</v>
          </cell>
          <cell r="AD38">
            <v>600492</v>
          </cell>
        </row>
        <row r="40">
          <cell r="Y40">
            <v>107764</v>
          </cell>
          <cell r="AD40">
            <v>93430</v>
          </cell>
        </row>
        <row r="41">
          <cell r="Y41">
            <v>75217</v>
          </cell>
          <cell r="AD41">
            <v>64045</v>
          </cell>
        </row>
        <row r="42">
          <cell r="Y42">
            <v>44514</v>
          </cell>
          <cell r="AD42">
            <v>38130</v>
          </cell>
        </row>
        <row r="43">
          <cell r="Y43">
            <v>32773</v>
          </cell>
          <cell r="AD43">
            <v>30970</v>
          </cell>
        </row>
        <row r="44">
          <cell r="Y44">
            <v>99386</v>
          </cell>
          <cell r="AD44">
            <v>86313</v>
          </cell>
        </row>
        <row r="45">
          <cell r="Y45">
            <v>51203</v>
          </cell>
          <cell r="AD45">
            <v>44834</v>
          </cell>
        </row>
        <row r="46">
          <cell r="Y46">
            <v>62938</v>
          </cell>
          <cell r="AD46">
            <v>53732</v>
          </cell>
        </row>
        <row r="47">
          <cell r="Y47">
            <v>18168</v>
          </cell>
          <cell r="AD47">
            <v>18417</v>
          </cell>
        </row>
        <row r="48">
          <cell r="Y48">
            <v>9201</v>
          </cell>
          <cell r="AD48">
            <v>8709</v>
          </cell>
        </row>
        <row r="49">
          <cell r="Y49">
            <v>113825</v>
          </cell>
          <cell r="AD49">
            <v>103056</v>
          </cell>
        </row>
        <row r="50">
          <cell r="Y50">
            <v>9561</v>
          </cell>
          <cell r="AD50">
            <v>8316</v>
          </cell>
        </row>
        <row r="51">
          <cell r="Y51">
            <v>58111</v>
          </cell>
          <cell r="AD51">
            <v>50540</v>
          </cell>
        </row>
        <row r="52">
          <cell r="Y52">
            <v>558978</v>
          </cell>
          <cell r="AD52">
            <v>528736</v>
          </cell>
        </row>
        <row r="54">
          <cell r="Y54">
            <v>32307</v>
          </cell>
          <cell r="AD54">
            <v>31680</v>
          </cell>
        </row>
        <row r="55">
          <cell r="Y55">
            <v>12364</v>
          </cell>
          <cell r="AD55">
            <v>11727</v>
          </cell>
        </row>
        <row r="56">
          <cell r="Y56">
            <v>76236</v>
          </cell>
          <cell r="AD56">
            <v>72416</v>
          </cell>
        </row>
        <row r="57">
          <cell r="Y57">
            <v>13439</v>
          </cell>
          <cell r="AD57">
            <v>15726</v>
          </cell>
        </row>
        <row r="58">
          <cell r="Y58">
            <v>67420</v>
          </cell>
          <cell r="AD58">
            <v>64986</v>
          </cell>
        </row>
        <row r="59">
          <cell r="Y59">
            <v>196605</v>
          </cell>
          <cell r="AD59">
            <v>185356</v>
          </cell>
        </row>
        <row r="60">
          <cell r="Y60">
            <v>136951</v>
          </cell>
          <cell r="AD60">
            <v>124446</v>
          </cell>
        </row>
        <row r="61">
          <cell r="Y61">
            <v>15826</v>
          </cell>
          <cell r="AD61">
            <v>14925</v>
          </cell>
        </row>
        <row r="62">
          <cell r="Y62">
            <v>7830</v>
          </cell>
          <cell r="AD62">
            <v>7474</v>
          </cell>
        </row>
        <row r="63">
          <cell r="Y63">
            <v>9161</v>
          </cell>
          <cell r="AD63">
            <v>9012</v>
          </cell>
        </row>
      </sheetData>
      <sheetData sheetId="26"/>
      <sheetData sheetId="27"/>
      <sheetData sheetId="28"/>
      <sheetData sheetId="29"/>
      <sheetData sheetId="30"/>
      <sheetData sheetId="31"/>
      <sheetData sheetId="32"/>
      <sheetData sheetId="33"/>
      <sheetData sheetId="34">
        <row r="4">
          <cell r="AE4">
            <v>2783719</v>
          </cell>
          <cell r="AJ4">
            <v>2822269</v>
          </cell>
        </row>
        <row r="5">
          <cell r="AE5">
            <v>887443</v>
          </cell>
          <cell r="AJ5">
            <v>904850</v>
          </cell>
        </row>
        <row r="7">
          <cell r="AE7">
            <v>40911</v>
          </cell>
          <cell r="AJ7">
            <v>39829</v>
          </cell>
        </row>
        <row r="8">
          <cell r="AE8">
            <v>19372</v>
          </cell>
          <cell r="AJ8">
            <v>21360</v>
          </cell>
        </row>
        <row r="9">
          <cell r="AE9">
            <v>9574</v>
          </cell>
          <cell r="AJ9">
            <v>12092</v>
          </cell>
        </row>
        <row r="10">
          <cell r="AE10">
            <v>132136</v>
          </cell>
          <cell r="AJ10">
            <v>126772</v>
          </cell>
        </row>
        <row r="11">
          <cell r="AE11">
            <v>68969</v>
          </cell>
          <cell r="AJ11">
            <v>72083</v>
          </cell>
        </row>
        <row r="12">
          <cell r="AE12">
            <v>34592</v>
          </cell>
          <cell r="AJ12">
            <v>36410</v>
          </cell>
        </row>
        <row r="13">
          <cell r="AE13">
            <v>32366</v>
          </cell>
          <cell r="AJ13">
            <v>29757</v>
          </cell>
        </row>
        <row r="14">
          <cell r="AE14">
            <v>72752</v>
          </cell>
          <cell r="AJ14">
            <v>71609</v>
          </cell>
        </row>
        <row r="15">
          <cell r="AE15">
            <v>20911</v>
          </cell>
          <cell r="AJ15">
            <v>21121</v>
          </cell>
        </row>
        <row r="16">
          <cell r="AE16">
            <v>69577</v>
          </cell>
          <cell r="AJ16">
            <v>72556</v>
          </cell>
        </row>
        <row r="17">
          <cell r="AE17">
            <v>26471</v>
          </cell>
          <cell r="AJ17">
            <v>25590</v>
          </cell>
        </row>
        <row r="18">
          <cell r="AE18">
            <v>25853</v>
          </cell>
          <cell r="AJ18">
            <v>26345</v>
          </cell>
        </row>
        <row r="19">
          <cell r="AE19">
            <v>48790</v>
          </cell>
          <cell r="AJ19">
            <v>47053</v>
          </cell>
        </row>
        <row r="20">
          <cell r="AE20">
            <v>177247</v>
          </cell>
          <cell r="AJ20">
            <v>193366</v>
          </cell>
        </row>
        <row r="21">
          <cell r="AE21">
            <v>93745</v>
          </cell>
          <cell r="AJ21">
            <v>95109</v>
          </cell>
        </row>
        <row r="22">
          <cell r="AE22">
            <v>14177</v>
          </cell>
          <cell r="AJ22">
            <v>13798</v>
          </cell>
        </row>
        <row r="23">
          <cell r="AE23">
            <v>507352</v>
          </cell>
          <cell r="AJ23">
            <v>556768</v>
          </cell>
        </row>
        <row r="25">
          <cell r="AE25">
            <v>2828</v>
          </cell>
          <cell r="AJ25">
            <v>2449</v>
          </cell>
        </row>
        <row r="26">
          <cell r="AE26">
            <v>53992</v>
          </cell>
          <cell r="AJ26">
            <v>96191</v>
          </cell>
        </row>
        <row r="27">
          <cell r="AE27">
            <v>262900</v>
          </cell>
          <cell r="AJ27">
            <v>269652</v>
          </cell>
        </row>
        <row r="28">
          <cell r="AE28">
            <v>52352</v>
          </cell>
          <cell r="AJ28">
            <v>52188</v>
          </cell>
        </row>
        <row r="29">
          <cell r="AE29">
            <v>9423</v>
          </cell>
          <cell r="AJ29">
            <v>7515</v>
          </cell>
        </row>
        <row r="30">
          <cell r="AE30">
            <v>7845</v>
          </cell>
          <cell r="AJ30">
            <v>8537</v>
          </cell>
        </row>
        <row r="31">
          <cell r="AE31">
            <v>4899</v>
          </cell>
          <cell r="AJ31">
            <v>5204</v>
          </cell>
        </row>
        <row r="32">
          <cell r="AE32">
            <v>12015</v>
          </cell>
          <cell r="AJ32">
            <v>11221</v>
          </cell>
        </row>
        <row r="33">
          <cell r="AE33">
            <v>14771</v>
          </cell>
          <cell r="AJ33">
            <v>13915</v>
          </cell>
        </row>
        <row r="34">
          <cell r="AE34">
            <v>29726</v>
          </cell>
          <cell r="AJ34">
            <v>32004</v>
          </cell>
        </row>
        <row r="35">
          <cell r="AE35">
            <v>17891</v>
          </cell>
          <cell r="AJ35">
            <v>18596</v>
          </cell>
        </row>
        <row r="36">
          <cell r="AE36">
            <v>35948</v>
          </cell>
          <cell r="AJ36">
            <v>36718</v>
          </cell>
        </row>
        <row r="37">
          <cell r="AE37">
            <v>2762</v>
          </cell>
          <cell r="AJ37">
            <v>2578</v>
          </cell>
        </row>
        <row r="38">
          <cell r="AE38">
            <v>698398</v>
          </cell>
          <cell r="AJ38">
            <v>648933</v>
          </cell>
        </row>
        <row r="40">
          <cell r="AE40">
            <v>155594</v>
          </cell>
          <cell r="AJ40">
            <v>150609</v>
          </cell>
        </row>
        <row r="41">
          <cell r="AE41">
            <v>55652</v>
          </cell>
          <cell r="AJ41">
            <v>58708</v>
          </cell>
        </row>
        <row r="42">
          <cell r="AE42">
            <v>43904</v>
          </cell>
          <cell r="AJ42">
            <v>37061</v>
          </cell>
        </row>
        <row r="43">
          <cell r="AE43">
            <v>26537</v>
          </cell>
          <cell r="AJ43">
            <v>26231</v>
          </cell>
        </row>
        <row r="44">
          <cell r="AE44">
            <v>90578</v>
          </cell>
          <cell r="AJ44">
            <v>82984</v>
          </cell>
        </row>
        <row r="45">
          <cell r="AE45">
            <v>76883</v>
          </cell>
          <cell r="AJ45">
            <v>46146</v>
          </cell>
        </row>
        <row r="46">
          <cell r="AE46">
            <v>77243</v>
          </cell>
          <cell r="AJ46">
            <v>76916</v>
          </cell>
        </row>
        <row r="47">
          <cell r="AE47">
            <v>23565</v>
          </cell>
          <cell r="AJ47">
            <v>25766</v>
          </cell>
        </row>
        <row r="48">
          <cell r="AE48">
            <v>7142</v>
          </cell>
          <cell r="AJ48">
            <v>7534</v>
          </cell>
        </row>
        <row r="49">
          <cell r="AE49">
            <v>93233</v>
          </cell>
          <cell r="AJ49">
            <v>90515</v>
          </cell>
        </row>
        <row r="50">
          <cell r="AE50">
            <v>6694</v>
          </cell>
          <cell r="AJ50">
            <v>6957</v>
          </cell>
        </row>
        <row r="51">
          <cell r="AE51">
            <v>41373</v>
          </cell>
          <cell r="AJ51">
            <v>39506</v>
          </cell>
        </row>
        <row r="52">
          <cell r="AE52">
            <v>649936</v>
          </cell>
          <cell r="AJ52">
            <v>667626</v>
          </cell>
        </row>
        <row r="54">
          <cell r="AE54">
            <v>35931</v>
          </cell>
          <cell r="AJ54">
            <v>37309</v>
          </cell>
        </row>
        <row r="55">
          <cell r="AE55">
            <v>9373</v>
          </cell>
          <cell r="AJ55">
            <v>9660</v>
          </cell>
        </row>
        <row r="56">
          <cell r="AE56">
            <v>131803</v>
          </cell>
          <cell r="AJ56">
            <v>137766</v>
          </cell>
        </row>
        <row r="57">
          <cell r="AE57">
            <v>14024</v>
          </cell>
          <cell r="AJ57">
            <v>28815</v>
          </cell>
        </row>
        <row r="58">
          <cell r="AE58">
            <v>63669</v>
          </cell>
          <cell r="AJ58">
            <v>63925</v>
          </cell>
        </row>
        <row r="59">
          <cell r="AE59">
            <v>240787</v>
          </cell>
          <cell r="AJ59">
            <v>236948</v>
          </cell>
        </row>
        <row r="60">
          <cell r="AE60">
            <v>136693</v>
          </cell>
          <cell r="AJ60">
            <v>135789</v>
          </cell>
        </row>
        <row r="61">
          <cell r="AE61">
            <v>10695</v>
          </cell>
          <cell r="AJ61">
            <v>10479</v>
          </cell>
        </row>
        <row r="62">
          <cell r="AE62">
            <v>6961</v>
          </cell>
          <cell r="AJ62">
            <v>6935</v>
          </cell>
        </row>
        <row r="63">
          <cell r="AE63">
            <v>40590</v>
          </cell>
          <cell r="AJ63">
            <v>44092</v>
          </cell>
        </row>
      </sheetData>
      <sheetData sheetId="35"/>
      <sheetData sheetId="36"/>
      <sheetData sheetId="37"/>
      <sheetData sheetId="38"/>
      <sheetData sheetId="39"/>
      <sheetData sheetId="40"/>
      <sheetData sheetId="41"/>
      <sheetData sheetId="42"/>
      <sheetData sheetId="43"/>
      <sheetData sheetId="44"/>
      <sheetData sheetId="45">
        <row r="4">
          <cell r="AE4">
            <v>7838595</v>
          </cell>
          <cell r="AJ4">
            <v>7500748</v>
          </cell>
        </row>
        <row r="5">
          <cell r="AE5">
            <v>2730556</v>
          </cell>
          <cell r="AJ5">
            <v>2667311</v>
          </cell>
        </row>
        <row r="7">
          <cell r="AE7">
            <v>98867</v>
          </cell>
          <cell r="AJ7">
            <v>88118</v>
          </cell>
        </row>
        <row r="8">
          <cell r="AE8">
            <v>64046</v>
          </cell>
          <cell r="AJ8">
            <v>62187</v>
          </cell>
        </row>
        <row r="9">
          <cell r="AE9">
            <v>19298</v>
          </cell>
          <cell r="AJ9">
            <v>23372</v>
          </cell>
        </row>
        <row r="10">
          <cell r="AE10">
            <v>478579</v>
          </cell>
          <cell r="AJ10">
            <v>466503</v>
          </cell>
        </row>
        <row r="11">
          <cell r="AE11">
            <v>186067</v>
          </cell>
          <cell r="AJ11">
            <v>188498</v>
          </cell>
        </row>
        <row r="12">
          <cell r="AE12">
            <v>113720</v>
          </cell>
          <cell r="AJ12">
            <v>96159</v>
          </cell>
        </row>
        <row r="13">
          <cell r="AE13">
            <v>85513</v>
          </cell>
          <cell r="AJ13">
            <v>79528</v>
          </cell>
        </row>
        <row r="14">
          <cell r="AE14">
            <v>180261</v>
          </cell>
          <cell r="AJ14">
            <v>175667</v>
          </cell>
        </row>
        <row r="15">
          <cell r="AE15">
            <v>41490</v>
          </cell>
          <cell r="AJ15">
            <v>42514</v>
          </cell>
        </row>
        <row r="16">
          <cell r="AE16">
            <v>210147</v>
          </cell>
          <cell r="AJ16">
            <v>200724</v>
          </cell>
        </row>
        <row r="17">
          <cell r="AE17">
            <v>83633</v>
          </cell>
          <cell r="AJ17">
            <v>71760</v>
          </cell>
        </row>
        <row r="18">
          <cell r="AE18">
            <v>81494</v>
          </cell>
          <cell r="AJ18">
            <v>75685</v>
          </cell>
        </row>
        <row r="19">
          <cell r="AE19">
            <v>102696</v>
          </cell>
          <cell r="AJ19">
            <v>91673</v>
          </cell>
        </row>
        <row r="20">
          <cell r="AE20">
            <v>723989</v>
          </cell>
          <cell r="AJ20">
            <v>763645</v>
          </cell>
        </row>
        <row r="21">
          <cell r="AE21">
            <v>232339</v>
          </cell>
          <cell r="AJ21">
            <v>216584</v>
          </cell>
        </row>
        <row r="22">
          <cell r="AE22">
            <v>28417</v>
          </cell>
          <cell r="AJ22">
            <v>24694</v>
          </cell>
        </row>
        <row r="23">
          <cell r="AE23">
            <v>2177448</v>
          </cell>
          <cell r="AJ23">
            <v>2137469</v>
          </cell>
        </row>
        <row r="25">
          <cell r="AE25">
            <v>18575</v>
          </cell>
          <cell r="AJ25">
            <v>15891</v>
          </cell>
        </row>
        <row r="26">
          <cell r="AE26">
            <v>227126</v>
          </cell>
          <cell r="AJ26">
            <v>240313</v>
          </cell>
        </row>
        <row r="27">
          <cell r="AE27">
            <v>1249192</v>
          </cell>
          <cell r="AJ27">
            <v>1210863</v>
          </cell>
        </row>
        <row r="28">
          <cell r="AE28">
            <v>138549</v>
          </cell>
          <cell r="AJ28">
            <v>136692</v>
          </cell>
        </row>
        <row r="29">
          <cell r="AE29">
            <v>35060</v>
          </cell>
          <cell r="AJ29">
            <v>27518</v>
          </cell>
        </row>
        <row r="30">
          <cell r="AE30">
            <v>28617</v>
          </cell>
          <cell r="AJ30">
            <v>64098</v>
          </cell>
        </row>
        <row r="31">
          <cell r="AE31">
            <v>14417</v>
          </cell>
          <cell r="AJ31">
            <v>14849</v>
          </cell>
        </row>
        <row r="32">
          <cell r="AE32">
            <v>59841</v>
          </cell>
          <cell r="AJ32">
            <v>54188</v>
          </cell>
        </row>
        <row r="33">
          <cell r="AE33">
            <v>73883</v>
          </cell>
          <cell r="AJ33">
            <v>66688</v>
          </cell>
        </row>
        <row r="34">
          <cell r="AE34">
            <v>99409</v>
          </cell>
          <cell r="AJ34">
            <v>89211</v>
          </cell>
        </row>
        <row r="35">
          <cell r="AE35">
            <v>94173</v>
          </cell>
          <cell r="AJ35">
            <v>87829</v>
          </cell>
        </row>
        <row r="36">
          <cell r="AE36">
            <v>121930</v>
          </cell>
          <cell r="AJ36">
            <v>114452</v>
          </cell>
        </row>
        <row r="37">
          <cell r="AE37">
            <v>16676</v>
          </cell>
          <cell r="AJ37">
            <v>14877</v>
          </cell>
        </row>
        <row r="38">
          <cell r="AE38">
            <v>1854116</v>
          </cell>
          <cell r="AJ38">
            <v>1651168</v>
          </cell>
        </row>
        <row r="40">
          <cell r="AE40">
            <v>372413</v>
          </cell>
          <cell r="AJ40">
            <v>323595</v>
          </cell>
        </row>
        <row r="41">
          <cell r="AE41">
            <v>151388</v>
          </cell>
          <cell r="AJ41">
            <v>150975</v>
          </cell>
        </row>
        <row r="42">
          <cell r="AE42">
            <v>124472</v>
          </cell>
          <cell r="AJ42">
            <v>110127</v>
          </cell>
        </row>
        <row r="43">
          <cell r="AE43">
            <v>86228</v>
          </cell>
          <cell r="AJ43">
            <v>83101</v>
          </cell>
        </row>
        <row r="44">
          <cell r="AE44">
            <v>288294</v>
          </cell>
          <cell r="AJ44">
            <v>237844</v>
          </cell>
        </row>
        <row r="45">
          <cell r="AE45">
            <v>180936</v>
          </cell>
          <cell r="AJ45">
            <v>134247</v>
          </cell>
        </row>
        <row r="46">
          <cell r="AE46">
            <v>175762</v>
          </cell>
          <cell r="AJ46">
            <v>157490</v>
          </cell>
        </row>
        <row r="47">
          <cell r="AE47">
            <v>49991</v>
          </cell>
          <cell r="AJ47">
            <v>47951</v>
          </cell>
        </row>
        <row r="48">
          <cell r="AE48">
            <v>16793</v>
          </cell>
          <cell r="AJ48">
            <v>16621</v>
          </cell>
        </row>
        <row r="49">
          <cell r="AE49">
            <v>250394</v>
          </cell>
          <cell r="AJ49">
            <v>240283</v>
          </cell>
        </row>
        <row r="50">
          <cell r="AE50">
            <v>20938</v>
          </cell>
          <cell r="AJ50">
            <v>20721</v>
          </cell>
        </row>
        <row r="51">
          <cell r="AE51">
            <v>136507</v>
          </cell>
          <cell r="AJ51">
            <v>128213</v>
          </cell>
        </row>
        <row r="52">
          <cell r="AE52">
            <v>1052768</v>
          </cell>
          <cell r="AJ52">
            <v>1014564</v>
          </cell>
        </row>
        <row r="54">
          <cell r="AE54">
            <v>71810</v>
          </cell>
          <cell r="AJ54">
            <v>67945</v>
          </cell>
        </row>
        <row r="55">
          <cell r="AE55">
            <v>26518</v>
          </cell>
          <cell r="AJ55">
            <v>28137</v>
          </cell>
        </row>
        <row r="56">
          <cell r="AE56">
            <v>157701</v>
          </cell>
          <cell r="AJ56">
            <v>153355</v>
          </cell>
        </row>
        <row r="57">
          <cell r="AE57">
            <v>24668</v>
          </cell>
          <cell r="AJ57">
            <v>62358</v>
          </cell>
        </row>
        <row r="58">
          <cell r="AE58">
            <v>163564</v>
          </cell>
          <cell r="AJ58">
            <v>147108</v>
          </cell>
        </row>
        <row r="59">
          <cell r="AE59">
            <v>363137</v>
          </cell>
          <cell r="AJ59">
            <v>337048</v>
          </cell>
        </row>
        <row r="60">
          <cell r="AE60">
            <v>212356</v>
          </cell>
          <cell r="AJ60">
            <v>185349</v>
          </cell>
        </row>
        <row r="61">
          <cell r="AE61">
            <v>21788</v>
          </cell>
          <cell r="AJ61">
            <v>20831</v>
          </cell>
        </row>
        <row r="62">
          <cell r="AE62">
            <v>11226</v>
          </cell>
          <cell r="AJ62">
            <v>12433</v>
          </cell>
        </row>
        <row r="63">
          <cell r="AE63">
            <v>23707</v>
          </cell>
          <cell r="AJ63">
            <v>30236</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ow r="4">
          <cell r="AB4">
            <v>1354649</v>
          </cell>
          <cell r="AG4">
            <v>1346950</v>
          </cell>
        </row>
        <row r="5">
          <cell r="AB5">
            <v>301781</v>
          </cell>
          <cell r="AG5">
            <v>317287</v>
          </cell>
        </row>
        <row r="7">
          <cell r="AB7">
            <v>7448</v>
          </cell>
          <cell r="AG7">
            <v>7004</v>
          </cell>
        </row>
        <row r="8">
          <cell r="AB8">
            <v>4485</v>
          </cell>
          <cell r="AG8">
            <v>4243</v>
          </cell>
        </row>
        <row r="9">
          <cell r="AB9">
            <v>2068</v>
          </cell>
          <cell r="AG9">
            <v>2238</v>
          </cell>
        </row>
        <row r="10">
          <cell r="AB10">
            <v>40647</v>
          </cell>
          <cell r="AG10">
            <v>40196</v>
          </cell>
        </row>
        <row r="11">
          <cell r="AB11">
            <v>23349</v>
          </cell>
          <cell r="AG11">
            <v>26838</v>
          </cell>
        </row>
        <row r="12">
          <cell r="AB12">
            <v>4537</v>
          </cell>
          <cell r="AG12">
            <v>4748</v>
          </cell>
        </row>
        <row r="13">
          <cell r="AB13">
            <v>7299</v>
          </cell>
          <cell r="AG13">
            <v>7586</v>
          </cell>
        </row>
        <row r="14">
          <cell r="AB14">
            <v>25034</v>
          </cell>
          <cell r="AG14">
            <v>26639</v>
          </cell>
        </row>
        <row r="15">
          <cell r="AB15">
            <v>2556</v>
          </cell>
          <cell r="AG15">
            <v>2933</v>
          </cell>
        </row>
        <row r="16">
          <cell r="AB16">
            <v>20538</v>
          </cell>
          <cell r="AG16">
            <v>24447</v>
          </cell>
        </row>
        <row r="17">
          <cell r="AB17">
            <v>27706</v>
          </cell>
          <cell r="AG17">
            <v>22310</v>
          </cell>
        </row>
        <row r="18">
          <cell r="AB18">
            <v>4956</v>
          </cell>
          <cell r="AG18">
            <v>5284</v>
          </cell>
        </row>
        <row r="19">
          <cell r="AB19">
            <v>8098</v>
          </cell>
          <cell r="AG19">
            <v>8911</v>
          </cell>
        </row>
        <row r="20">
          <cell r="AB20">
            <v>87496</v>
          </cell>
          <cell r="AG20">
            <v>95429</v>
          </cell>
        </row>
        <row r="21">
          <cell r="AB21">
            <v>32448</v>
          </cell>
          <cell r="AG21">
            <v>36808</v>
          </cell>
        </row>
        <row r="22">
          <cell r="AB22">
            <v>3116</v>
          </cell>
          <cell r="AG22">
            <v>1673</v>
          </cell>
        </row>
        <row r="23">
          <cell r="AB23">
            <v>633516</v>
          </cell>
          <cell r="AG23">
            <v>585821</v>
          </cell>
        </row>
        <row r="25">
          <cell r="AB25">
            <v>5067</v>
          </cell>
          <cell r="AG25">
            <v>4701</v>
          </cell>
        </row>
        <row r="26">
          <cell r="AB26">
            <v>40757</v>
          </cell>
          <cell r="AG26">
            <v>35795</v>
          </cell>
        </row>
        <row r="27">
          <cell r="AB27">
            <v>433776</v>
          </cell>
          <cell r="AG27">
            <v>405984</v>
          </cell>
        </row>
        <row r="28">
          <cell r="AB28">
            <v>16691</v>
          </cell>
          <cell r="AG28">
            <v>14340</v>
          </cell>
        </row>
        <row r="29">
          <cell r="AB29">
            <v>31829</v>
          </cell>
          <cell r="AG29">
            <v>25992</v>
          </cell>
        </row>
        <row r="30">
          <cell r="AB30">
            <v>2913</v>
          </cell>
          <cell r="AG30">
            <v>2958</v>
          </cell>
        </row>
        <row r="31">
          <cell r="AB31">
            <v>5212</v>
          </cell>
          <cell r="AG31">
            <v>4538</v>
          </cell>
        </row>
        <row r="32">
          <cell r="AB32">
            <v>14682</v>
          </cell>
          <cell r="AG32">
            <v>13802</v>
          </cell>
        </row>
        <row r="33">
          <cell r="AB33">
            <v>16422</v>
          </cell>
          <cell r="AG33">
            <v>15173</v>
          </cell>
        </row>
        <row r="34">
          <cell r="AB34">
            <v>17210</v>
          </cell>
          <cell r="AG34">
            <v>16630</v>
          </cell>
        </row>
        <row r="35">
          <cell r="AB35">
            <v>9840</v>
          </cell>
          <cell r="AG35">
            <v>8242</v>
          </cell>
        </row>
        <row r="36">
          <cell r="AB36">
            <v>38057</v>
          </cell>
          <cell r="AG36">
            <v>36764</v>
          </cell>
        </row>
        <row r="37">
          <cell r="AB37">
            <v>1060</v>
          </cell>
          <cell r="AG37">
            <v>902</v>
          </cell>
        </row>
        <row r="38">
          <cell r="AB38">
            <v>186981</v>
          </cell>
          <cell r="AG38">
            <v>186838</v>
          </cell>
        </row>
        <row r="40">
          <cell r="AB40">
            <v>50622</v>
          </cell>
          <cell r="AG40">
            <v>51277</v>
          </cell>
        </row>
        <row r="41">
          <cell r="AB41">
            <v>11124</v>
          </cell>
          <cell r="AG41">
            <v>12510</v>
          </cell>
        </row>
        <row r="42">
          <cell r="AB42">
            <v>8099</v>
          </cell>
          <cell r="AG42">
            <v>8458</v>
          </cell>
        </row>
        <row r="43">
          <cell r="AB43">
            <v>8172</v>
          </cell>
          <cell r="AG43">
            <v>8459</v>
          </cell>
        </row>
        <row r="44">
          <cell r="AB44">
            <v>25808</v>
          </cell>
          <cell r="AG44">
            <v>24660</v>
          </cell>
        </row>
        <row r="45">
          <cell r="AB45">
            <v>22349</v>
          </cell>
          <cell r="AG45">
            <v>21641</v>
          </cell>
        </row>
        <row r="46">
          <cell r="AB46">
            <v>13441</v>
          </cell>
          <cell r="AG46">
            <v>14207</v>
          </cell>
        </row>
        <row r="47">
          <cell r="AB47">
            <v>4723</v>
          </cell>
          <cell r="AG47">
            <v>4806</v>
          </cell>
        </row>
        <row r="48">
          <cell r="AB48">
            <v>3981</v>
          </cell>
          <cell r="AG48">
            <v>2898</v>
          </cell>
        </row>
        <row r="49">
          <cell r="AB49">
            <v>17526</v>
          </cell>
          <cell r="AG49">
            <v>18525</v>
          </cell>
        </row>
        <row r="50">
          <cell r="AB50">
            <v>5626</v>
          </cell>
          <cell r="AG50">
            <v>3598</v>
          </cell>
        </row>
        <row r="51">
          <cell r="AB51">
            <v>15510</v>
          </cell>
          <cell r="AG51">
            <v>15799</v>
          </cell>
        </row>
        <row r="52">
          <cell r="AB52">
            <v>226816</v>
          </cell>
          <cell r="AG52">
            <v>250745</v>
          </cell>
        </row>
        <row r="54">
          <cell r="AB54">
            <v>8240</v>
          </cell>
          <cell r="AG54">
            <v>10306</v>
          </cell>
        </row>
        <row r="55">
          <cell r="AB55">
            <v>2020</v>
          </cell>
          <cell r="AG55">
            <v>2220</v>
          </cell>
        </row>
        <row r="56">
          <cell r="AB56">
            <v>34120</v>
          </cell>
          <cell r="AG56">
            <v>37049</v>
          </cell>
        </row>
        <row r="57">
          <cell r="AB57">
            <v>2073</v>
          </cell>
          <cell r="AG57">
            <v>3914</v>
          </cell>
        </row>
        <row r="58">
          <cell r="AB58">
            <v>35248</v>
          </cell>
          <cell r="AG58">
            <v>37256</v>
          </cell>
        </row>
        <row r="59">
          <cell r="AB59">
            <v>106139</v>
          </cell>
          <cell r="AG59">
            <v>117153</v>
          </cell>
        </row>
        <row r="60">
          <cell r="AB60">
            <v>33962</v>
          </cell>
          <cell r="AG60">
            <v>37843</v>
          </cell>
        </row>
        <row r="61">
          <cell r="AB61">
            <v>3768</v>
          </cell>
          <cell r="AG61">
            <v>3719</v>
          </cell>
        </row>
        <row r="62">
          <cell r="AB62">
            <v>1246</v>
          </cell>
          <cell r="AG62">
            <v>1285</v>
          </cell>
        </row>
        <row r="63">
          <cell r="AB63">
            <v>5555</v>
          </cell>
          <cell r="AG63">
            <v>6259</v>
          </cell>
        </row>
      </sheetData>
      <sheetData sheetId="66">
        <row r="4">
          <cell r="AF4">
            <v>319996</v>
          </cell>
          <cell r="AK4">
            <v>289020</v>
          </cell>
        </row>
        <row r="5">
          <cell r="AF5">
            <v>292963</v>
          </cell>
          <cell r="AK5">
            <v>266311</v>
          </cell>
        </row>
        <row r="7">
          <cell r="AF7">
            <v>43358</v>
          </cell>
          <cell r="AK7">
            <v>38022</v>
          </cell>
        </row>
        <row r="8">
          <cell r="AF8">
            <v>5113</v>
          </cell>
          <cell r="AK8">
            <v>4910</v>
          </cell>
        </row>
        <row r="9">
          <cell r="AF9">
            <v>4154</v>
          </cell>
          <cell r="AK9">
            <v>4328</v>
          </cell>
        </row>
        <row r="10">
          <cell r="AF10">
            <v>19268</v>
          </cell>
          <cell r="AK10">
            <v>17954</v>
          </cell>
        </row>
        <row r="11">
          <cell r="AF11">
            <v>23222</v>
          </cell>
          <cell r="AK11">
            <v>20054</v>
          </cell>
        </row>
        <row r="12">
          <cell r="AF12">
            <v>2746</v>
          </cell>
          <cell r="AK12">
            <v>1939</v>
          </cell>
        </row>
        <row r="13">
          <cell r="AF13">
            <v>22797</v>
          </cell>
          <cell r="AK13">
            <v>20668</v>
          </cell>
        </row>
        <row r="14">
          <cell r="AF14">
            <v>21948</v>
          </cell>
          <cell r="AK14">
            <v>20201</v>
          </cell>
        </row>
        <row r="15">
          <cell r="AF15">
            <v>20239</v>
          </cell>
          <cell r="AK15">
            <v>19615</v>
          </cell>
        </row>
        <row r="16">
          <cell r="AF16">
            <v>41593</v>
          </cell>
          <cell r="AK16">
            <v>37896</v>
          </cell>
        </row>
        <row r="17">
          <cell r="AF17">
            <v>2840</v>
          </cell>
          <cell r="AK17">
            <v>2420</v>
          </cell>
        </row>
        <row r="18">
          <cell r="AF18">
            <v>13548</v>
          </cell>
          <cell r="AK18">
            <v>9765</v>
          </cell>
        </row>
        <row r="19">
          <cell r="AF19">
            <v>13563</v>
          </cell>
          <cell r="AK19">
            <v>12877</v>
          </cell>
        </row>
        <row r="20">
          <cell r="AF20">
            <v>32931</v>
          </cell>
          <cell r="AK20">
            <v>33950</v>
          </cell>
        </row>
        <row r="21">
          <cell r="AF21">
            <v>20887</v>
          </cell>
          <cell r="AK21">
            <v>16836</v>
          </cell>
        </row>
        <row r="22">
          <cell r="AF22">
            <v>4756</v>
          </cell>
          <cell r="AK22">
            <v>4876</v>
          </cell>
        </row>
        <row r="23">
          <cell r="AF23">
            <v>0</v>
          </cell>
          <cell r="AK23">
            <v>0</v>
          </cell>
        </row>
        <row r="38">
          <cell r="AF38">
            <v>8089</v>
          </cell>
          <cell r="AK38">
            <v>6588</v>
          </cell>
        </row>
        <row r="46">
          <cell r="AF46">
            <v>4978</v>
          </cell>
          <cell r="AK46">
            <v>4202</v>
          </cell>
        </row>
        <row r="49">
          <cell r="AF49">
            <v>3111</v>
          </cell>
          <cell r="AK49">
            <v>2386</v>
          </cell>
        </row>
        <row r="52">
          <cell r="AF52">
            <v>3440</v>
          </cell>
          <cell r="AK52">
            <v>2837</v>
          </cell>
        </row>
        <row r="60">
          <cell r="AF60">
            <v>3440</v>
          </cell>
          <cell r="AK60">
            <v>2837</v>
          </cell>
        </row>
        <row r="63">
          <cell r="AF63">
            <v>15504</v>
          </cell>
          <cell r="AK63">
            <v>13284</v>
          </cell>
        </row>
      </sheetData>
      <sheetData sheetId="67"/>
      <sheetData sheetId="68">
        <row r="4">
          <cell r="AF4">
            <v>789728</v>
          </cell>
          <cell r="AK4">
            <v>594632</v>
          </cell>
        </row>
        <row r="5">
          <cell r="AF5">
            <v>596288</v>
          </cell>
          <cell r="AK5">
            <v>470371</v>
          </cell>
        </row>
        <row r="7">
          <cell r="AF7">
            <v>51715</v>
          </cell>
          <cell r="AK7">
            <v>37351</v>
          </cell>
        </row>
        <row r="8">
          <cell r="AF8">
            <v>22591</v>
          </cell>
          <cell r="AK8">
            <v>8434</v>
          </cell>
        </row>
        <row r="9">
          <cell r="AF9">
            <v>4593</v>
          </cell>
          <cell r="AK9">
            <v>4629</v>
          </cell>
        </row>
        <row r="10">
          <cell r="AF10">
            <v>33144</v>
          </cell>
          <cell r="AK10">
            <v>44475</v>
          </cell>
        </row>
        <row r="11">
          <cell r="AF11">
            <v>100316</v>
          </cell>
          <cell r="AK11">
            <v>75886</v>
          </cell>
        </row>
        <row r="12">
          <cell r="AF12">
            <v>2836</v>
          </cell>
          <cell r="AK12">
            <v>1939</v>
          </cell>
        </row>
        <row r="13">
          <cell r="AF13">
            <v>38044</v>
          </cell>
          <cell r="AK13">
            <v>42585</v>
          </cell>
        </row>
        <row r="14">
          <cell r="AF14">
            <v>57062</v>
          </cell>
          <cell r="AK14">
            <v>43720</v>
          </cell>
        </row>
        <row r="15">
          <cell r="AF15">
            <v>46268</v>
          </cell>
          <cell r="AK15">
            <v>39941</v>
          </cell>
        </row>
        <row r="16">
          <cell r="AF16">
            <v>66826</v>
          </cell>
          <cell r="AK16">
            <v>59921</v>
          </cell>
        </row>
        <row r="17">
          <cell r="AF17">
            <v>2840</v>
          </cell>
          <cell r="AK17">
            <v>2420</v>
          </cell>
        </row>
        <row r="18">
          <cell r="AF18">
            <v>42098</v>
          </cell>
          <cell r="AK18">
            <v>20509</v>
          </cell>
        </row>
        <row r="19">
          <cell r="AF19">
            <v>39385</v>
          </cell>
          <cell r="AK19">
            <v>28541</v>
          </cell>
        </row>
        <row r="20">
          <cell r="AF20">
            <v>39743</v>
          </cell>
          <cell r="AK20">
            <v>28272</v>
          </cell>
        </row>
        <row r="21">
          <cell r="AF21">
            <v>48827</v>
          </cell>
          <cell r="AK21">
            <v>31748</v>
          </cell>
        </row>
        <row r="23">
          <cell r="AF23">
            <v>7164</v>
          </cell>
          <cell r="AK23">
            <v>6711</v>
          </cell>
        </row>
        <row r="27">
          <cell r="AF27">
            <v>6858</v>
          </cell>
          <cell r="AK27">
            <v>6711</v>
          </cell>
        </row>
        <row r="36">
          <cell r="AF36">
            <v>306</v>
          </cell>
        </row>
        <row r="38">
          <cell r="AF38">
            <v>92661</v>
          </cell>
          <cell r="AK38">
            <v>50189</v>
          </cell>
        </row>
        <row r="40">
          <cell r="AF40">
            <v>44467</v>
          </cell>
          <cell r="AK40">
            <v>20853</v>
          </cell>
        </row>
        <row r="41">
          <cell r="AF41">
            <v>4080</v>
          </cell>
          <cell r="AK41">
            <v>1371</v>
          </cell>
        </row>
        <row r="44">
          <cell r="AF44">
            <v>24685</v>
          </cell>
          <cell r="AK44">
            <v>17259</v>
          </cell>
        </row>
        <row r="45">
          <cell r="AK45">
            <v>31</v>
          </cell>
        </row>
        <row r="46">
          <cell r="AF46">
            <v>6736</v>
          </cell>
          <cell r="AK46">
            <v>3524</v>
          </cell>
        </row>
        <row r="49">
          <cell r="AF49">
            <v>10833</v>
          </cell>
          <cell r="AK49">
            <v>6454</v>
          </cell>
        </row>
        <row r="51">
          <cell r="AF51">
            <v>1860</v>
          </cell>
          <cell r="AK51">
            <v>697</v>
          </cell>
        </row>
        <row r="52">
          <cell r="AF52">
            <v>73073</v>
          </cell>
          <cell r="AK52">
            <v>49758</v>
          </cell>
        </row>
        <row r="54">
          <cell r="AF54">
            <v>44</v>
          </cell>
        </row>
        <row r="56">
          <cell r="AF56">
            <v>5044</v>
          </cell>
          <cell r="AK56">
            <v>3489</v>
          </cell>
        </row>
        <row r="58">
          <cell r="AF58">
            <v>16604</v>
          </cell>
          <cell r="AK58">
            <v>15105</v>
          </cell>
        </row>
        <row r="59">
          <cell r="AF59">
            <v>17190</v>
          </cell>
          <cell r="AK59">
            <v>20750</v>
          </cell>
        </row>
        <row r="60">
          <cell r="AF60">
            <v>34191</v>
          </cell>
          <cell r="AK60">
            <v>10414</v>
          </cell>
        </row>
        <row r="63">
          <cell r="AF63">
            <v>20542</v>
          </cell>
          <cell r="AK63">
            <v>17603</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0"/>
      <sheetName val="ALL"/>
      <sheetName val="All Women"/>
      <sheetName val="Public Women"/>
      <sheetName val="All 2yr"/>
      <sheetName val="2yr Women"/>
      <sheetName val="All Undergrad "/>
      <sheetName val="Undergrad Women"/>
      <sheetName val="All Grad-Prof"/>
      <sheetName val="Grad-Prof Women"/>
    </sheetNames>
    <sheetDataSet>
      <sheetData sheetId="0">
        <row r="9">
          <cell r="E9">
            <v>-5.1813778095555705</v>
          </cell>
        </row>
        <row r="10">
          <cell r="E10">
            <v>-5.3270761025211151</v>
          </cell>
        </row>
        <row r="12">
          <cell r="E12">
            <v>-8.1450115230573026</v>
          </cell>
        </row>
        <row r="13">
          <cell r="E13">
            <v>-8.4195215021771368</v>
          </cell>
        </row>
        <row r="14">
          <cell r="E14">
            <v>9.6526946107784433</v>
          </cell>
        </row>
        <row r="15">
          <cell r="E15">
            <v>-6.9038244164000924</v>
          </cell>
        </row>
        <row r="16">
          <cell r="E16">
            <v>-4.7750201151203813</v>
          </cell>
        </row>
        <row r="17">
          <cell r="E17">
            <v>-12.964986431641892</v>
          </cell>
        </row>
        <row r="18">
          <cell r="E18">
            <v>-10.183475251955452</v>
          </cell>
        </row>
        <row r="19">
          <cell r="E19">
            <v>-7.2858487892721007</v>
          </cell>
        </row>
        <row r="20">
          <cell r="E20">
            <v>-5.5520119550954945</v>
          </cell>
        </row>
        <row r="21">
          <cell r="E21">
            <v>-5.6494005334346111</v>
          </cell>
        </row>
        <row r="22">
          <cell r="E22">
            <v>-9.9544963751349673</v>
          </cell>
        </row>
        <row r="23">
          <cell r="E23">
            <v>-6.7598318398621808</v>
          </cell>
        </row>
        <row r="24">
          <cell r="E24">
            <v>-9.2286858277070802</v>
          </cell>
        </row>
        <row r="25">
          <cell r="E25">
            <v>1.6349802175617583</v>
          </cell>
        </row>
        <row r="26">
          <cell r="E26">
            <v>-5.8908606102449488</v>
          </cell>
        </row>
        <row r="27">
          <cell r="E27">
            <v>-14.261726183812829</v>
          </cell>
        </row>
        <row r="28">
          <cell r="E28">
            <v>2.7131453018656342</v>
          </cell>
        </row>
        <row r="30">
          <cell r="E30">
            <v>-19.916460983482061</v>
          </cell>
        </row>
        <row r="31">
          <cell r="E31">
            <v>36.101318513100296</v>
          </cell>
        </row>
        <row r="32">
          <cell r="E32">
            <v>0.40868369139564009</v>
          </cell>
        </row>
        <row r="33">
          <cell r="E33">
            <v>1.8409724666323742E-2</v>
          </cell>
        </row>
        <row r="34">
          <cell r="E34">
            <v>-15.305853979390486</v>
          </cell>
        </row>
        <row r="35">
          <cell r="E35">
            <v>39.874734862128307</v>
          </cell>
        </row>
        <row r="36">
          <cell r="E36">
            <v>-7.0207298269659075</v>
          </cell>
        </row>
        <row r="37">
          <cell r="E37">
            <v>-1.8630976947113969</v>
          </cell>
        </row>
        <row r="38">
          <cell r="E38">
            <v>-13.530617899695208</v>
          </cell>
        </row>
        <row r="39">
          <cell r="E39">
            <v>-9.7900571162961043</v>
          </cell>
        </row>
        <row r="40">
          <cell r="E40">
            <v>-0.98292278500487185</v>
          </cell>
        </row>
        <row r="41">
          <cell r="E41">
            <v>-2.0412128748943448</v>
          </cell>
        </row>
        <row r="42">
          <cell r="E42">
            <v>-12.217194570135746</v>
          </cell>
        </row>
        <row r="43">
          <cell r="E43">
            <v>-14.513942929961679</v>
          </cell>
        </row>
        <row r="45">
          <cell r="E45">
            <v>-12.000356743258363</v>
          </cell>
        </row>
        <row r="46">
          <cell r="E46">
            <v>-10.042931794782135</v>
          </cell>
        </row>
        <row r="47">
          <cell r="E47">
            <v>-34.369044003398081</v>
          </cell>
        </row>
        <row r="48">
          <cell r="E48">
            <v>-7.3091270828152197</v>
          </cell>
        </row>
        <row r="49">
          <cell r="E49">
            <v>-17.160628586096124</v>
          </cell>
        </row>
        <row r="50">
          <cell r="E50">
            <v>-20.25677724595149</v>
          </cell>
        </row>
        <row r="51">
          <cell r="E51">
            <v>-12.90348568666416</v>
          </cell>
        </row>
        <row r="52">
          <cell r="E52">
            <v>-4.5702454297545696</v>
          </cell>
        </row>
        <row r="53">
          <cell r="E53">
            <v>-3.4492458071094543</v>
          </cell>
        </row>
        <row r="54">
          <cell r="E54">
            <v>-12.398463227222832</v>
          </cell>
        </row>
        <row r="55">
          <cell r="E55">
            <v>-7.427712164405877</v>
          </cell>
        </row>
        <row r="56">
          <cell r="E56">
            <v>-9.8542776780540198</v>
          </cell>
        </row>
        <row r="57">
          <cell r="E57">
            <v>-3.0865546972916249</v>
          </cell>
        </row>
        <row r="59">
          <cell r="E59">
            <v>-2.5329236554179326</v>
          </cell>
        </row>
        <row r="60">
          <cell r="E60">
            <v>0.90068792699936162</v>
          </cell>
        </row>
        <row r="61">
          <cell r="E61">
            <v>-0.86805374855584583</v>
          </cell>
        </row>
        <row r="62">
          <cell r="E62">
            <v>82.8201009118266</v>
          </cell>
        </row>
        <row r="63">
          <cell r="E63">
            <v>-5.7806822250297323</v>
          </cell>
        </row>
        <row r="64">
          <cell r="E64">
            <v>-4.9004090074916125</v>
          </cell>
        </row>
        <row r="65">
          <cell r="E65">
            <v>-9.4795330860252651</v>
          </cell>
        </row>
        <row r="66">
          <cell r="E66">
            <v>-0.9383068494300888</v>
          </cell>
        </row>
        <row r="67">
          <cell r="E67">
            <v>-2.9549870466321244</v>
          </cell>
        </row>
        <row r="68">
          <cell r="E68">
            <v>11.038805013816026</v>
          </cell>
        </row>
      </sheetData>
      <sheetData sheetId="1"/>
      <sheetData sheetId="2">
        <row r="4">
          <cell r="AD4">
            <v>11899532</v>
          </cell>
          <cell r="AI4">
            <v>11003425</v>
          </cell>
        </row>
        <row r="5">
          <cell r="AD5">
            <v>4049530</v>
          </cell>
          <cell r="AI5">
            <v>3855491</v>
          </cell>
        </row>
        <row r="7">
          <cell r="AD7">
            <v>189239</v>
          </cell>
          <cell r="AI7">
            <v>163609</v>
          </cell>
        </row>
        <row r="8">
          <cell r="AD8">
            <v>103593</v>
          </cell>
          <cell r="AI8">
            <v>97528</v>
          </cell>
        </row>
        <row r="9">
          <cell r="AD9">
            <v>32619</v>
          </cell>
          <cell r="AI9">
            <v>35935</v>
          </cell>
        </row>
        <row r="10">
          <cell r="AD10">
            <v>655325</v>
          </cell>
          <cell r="AI10">
            <v>621729</v>
          </cell>
        </row>
        <row r="11">
          <cell r="AD11">
            <v>335923</v>
          </cell>
          <cell r="AI11">
            <v>304668</v>
          </cell>
        </row>
        <row r="12">
          <cell r="AD12">
            <v>165234</v>
          </cell>
          <cell r="AI12">
            <v>145528</v>
          </cell>
        </row>
        <row r="13">
          <cell r="AD13">
            <v>157256</v>
          </cell>
          <cell r="AI13">
            <v>144826</v>
          </cell>
        </row>
        <row r="14">
          <cell r="AD14">
            <v>215090</v>
          </cell>
          <cell r="AI14">
            <v>203318</v>
          </cell>
        </row>
        <row r="15">
          <cell r="AD15">
            <v>108612</v>
          </cell>
          <cell r="AI15">
            <v>103504</v>
          </cell>
        </row>
        <row r="16">
          <cell r="AD16">
            <v>341616</v>
          </cell>
          <cell r="AI16">
            <v>327484</v>
          </cell>
        </row>
        <row r="17">
          <cell r="AD17">
            <v>129139</v>
          </cell>
          <cell r="AI17">
            <v>118323</v>
          </cell>
        </row>
        <row r="18">
          <cell r="AD18">
            <v>151160</v>
          </cell>
          <cell r="AI18">
            <v>145911</v>
          </cell>
        </row>
        <row r="19">
          <cell r="AD19">
            <v>202564</v>
          </cell>
          <cell r="AI19">
            <v>185575</v>
          </cell>
        </row>
        <row r="20">
          <cell r="AD20">
            <v>866985</v>
          </cell>
          <cell r="AI20">
            <v>880724</v>
          </cell>
        </row>
        <row r="21">
          <cell r="AD21">
            <v>318658</v>
          </cell>
          <cell r="AI21">
            <v>322641</v>
          </cell>
        </row>
        <row r="22">
          <cell r="AD22">
            <v>76517</v>
          </cell>
          <cell r="AI22">
            <v>54188</v>
          </cell>
        </row>
        <row r="23">
          <cell r="AD23">
            <v>2983481</v>
          </cell>
          <cell r="AI23">
            <v>2772460</v>
          </cell>
        </row>
        <row r="25">
          <cell r="AD25">
            <v>20250</v>
          </cell>
          <cell r="AI25">
            <v>18785</v>
          </cell>
        </row>
        <row r="26">
          <cell r="AD26">
            <v>497031</v>
          </cell>
          <cell r="AI26">
            <v>379396</v>
          </cell>
        </row>
        <row r="27">
          <cell r="AD27">
            <v>1476708</v>
          </cell>
          <cell r="AI27">
            <v>1464023</v>
          </cell>
        </row>
        <row r="28">
          <cell r="AD28">
            <v>209420</v>
          </cell>
          <cell r="AI28">
            <v>168269</v>
          </cell>
        </row>
        <row r="29">
          <cell r="AD29">
            <v>45084</v>
          </cell>
          <cell r="AI29">
            <v>40291</v>
          </cell>
        </row>
        <row r="30">
          <cell r="AD30">
            <v>47497</v>
          </cell>
          <cell r="AI30">
            <v>67975</v>
          </cell>
        </row>
        <row r="31">
          <cell r="AD31">
            <v>28515</v>
          </cell>
          <cell r="AI31">
            <v>27040</v>
          </cell>
        </row>
        <row r="32">
          <cell r="AD32">
            <v>69808</v>
          </cell>
          <cell r="AI32">
            <v>65709</v>
          </cell>
        </row>
        <row r="33">
          <cell r="AD33">
            <v>92039</v>
          </cell>
          <cell r="AI33">
            <v>79462</v>
          </cell>
        </row>
        <row r="34">
          <cell r="AD34">
            <v>135970</v>
          </cell>
          <cell r="AI34">
            <v>131314</v>
          </cell>
        </row>
        <row r="35">
          <cell r="AD35">
            <v>127508</v>
          </cell>
          <cell r="AI35">
            <v>111973</v>
          </cell>
        </row>
        <row r="36">
          <cell r="AD36">
            <v>213707</v>
          </cell>
          <cell r="AI36">
            <v>200256</v>
          </cell>
        </row>
        <row r="37">
          <cell r="AD37">
            <v>19944</v>
          </cell>
          <cell r="AI37">
            <v>17967</v>
          </cell>
        </row>
        <row r="38">
          <cell r="AD38">
            <v>2820340</v>
          </cell>
          <cell r="AI38">
            <v>2405010</v>
          </cell>
        </row>
        <row r="40">
          <cell r="AD40">
            <v>511757</v>
          </cell>
          <cell r="AI40">
            <v>446327</v>
          </cell>
        </row>
        <row r="41">
          <cell r="AD41">
            <v>255591</v>
          </cell>
          <cell r="AI41">
            <v>235530</v>
          </cell>
        </row>
        <row r="42">
          <cell r="AD42">
            <v>233349</v>
          </cell>
          <cell r="AI42">
            <v>155678</v>
          </cell>
        </row>
        <row r="43">
          <cell r="AD43">
            <v>119195</v>
          </cell>
          <cell r="AI43">
            <v>113586</v>
          </cell>
        </row>
        <row r="44">
          <cell r="AD44">
            <v>390586</v>
          </cell>
          <cell r="AI44">
            <v>329600</v>
          </cell>
        </row>
        <row r="45">
          <cell r="AD45">
            <v>277035</v>
          </cell>
          <cell r="AI45">
            <v>192118</v>
          </cell>
        </row>
        <row r="46">
          <cell r="AD46">
            <v>257518</v>
          </cell>
          <cell r="AI46">
            <v>231852</v>
          </cell>
        </row>
        <row r="47">
          <cell r="AD47">
            <v>79595</v>
          </cell>
          <cell r="AI47">
            <v>75531</v>
          </cell>
        </row>
        <row r="48">
          <cell r="AD48">
            <v>29451</v>
          </cell>
          <cell r="AI48">
            <v>27281</v>
          </cell>
        </row>
        <row r="49">
          <cell r="AD49">
            <v>417878</v>
          </cell>
          <cell r="AI49">
            <v>372295</v>
          </cell>
        </row>
        <row r="50">
          <cell r="AD50">
            <v>33539</v>
          </cell>
          <cell r="AI50">
            <v>29568</v>
          </cell>
        </row>
        <row r="51">
          <cell r="AD51">
            <v>214846</v>
          </cell>
          <cell r="AI51">
            <v>195644</v>
          </cell>
        </row>
        <row r="52">
          <cell r="AD52">
            <v>1995485</v>
          </cell>
          <cell r="AI52">
            <v>1914506</v>
          </cell>
        </row>
        <row r="54">
          <cell r="AD54">
            <v>112620</v>
          </cell>
          <cell r="AI54">
            <v>112453</v>
          </cell>
        </row>
        <row r="55">
          <cell r="AD55">
            <v>42706</v>
          </cell>
          <cell r="AI55">
            <v>42120</v>
          </cell>
        </row>
        <row r="56">
          <cell r="AD56">
            <v>288703</v>
          </cell>
          <cell r="AI56">
            <v>287979</v>
          </cell>
        </row>
        <row r="57">
          <cell r="AD57">
            <v>43058</v>
          </cell>
          <cell r="AI57">
            <v>73773</v>
          </cell>
        </row>
        <row r="58">
          <cell r="AD58">
            <v>243414</v>
          </cell>
          <cell r="AI58">
            <v>230140</v>
          </cell>
        </row>
        <row r="59">
          <cell r="AD59">
            <v>743786</v>
          </cell>
          <cell r="AI59">
            <v>697597</v>
          </cell>
        </row>
        <row r="60">
          <cell r="AD60">
            <v>448815</v>
          </cell>
          <cell r="AI60">
            <v>400422</v>
          </cell>
        </row>
        <row r="61">
          <cell r="AD61">
            <v>47507</v>
          </cell>
          <cell r="AI61">
            <v>46483</v>
          </cell>
        </row>
        <row r="62">
          <cell r="AD62">
            <v>24876</v>
          </cell>
          <cell r="AI62">
            <v>23539</v>
          </cell>
        </row>
        <row r="63">
          <cell r="AD63">
            <v>50696</v>
          </cell>
          <cell r="AI63">
            <v>55958</v>
          </cell>
        </row>
      </sheetData>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1"/>
      <sheetName val="ALL"/>
      <sheetName val="All Men"/>
      <sheetName val="Public Men"/>
      <sheetName val="All 2yr"/>
      <sheetName val="2yr Men"/>
      <sheetName val="All Undergrad "/>
      <sheetName val="Undergrad Men"/>
      <sheetName val="All Grad-Prof"/>
      <sheetName val="Grad-Prof Men"/>
    </sheetNames>
    <sheetDataSet>
      <sheetData sheetId="0">
        <row r="9">
          <cell r="E9">
            <v>-3.7102235259340111</v>
          </cell>
        </row>
        <row r="10">
          <cell r="E10">
            <v>-2.7253596123371362</v>
          </cell>
        </row>
        <row r="12">
          <cell r="E12">
            <v>-3.7997631783103993</v>
          </cell>
        </row>
        <row r="13">
          <cell r="E13">
            <v>-4.1507737576285963</v>
          </cell>
        </row>
        <row r="14">
          <cell r="E14">
            <v>6.0520851358366494</v>
          </cell>
        </row>
        <row r="15">
          <cell r="E15">
            <v>-5.3781668131858886</v>
          </cell>
        </row>
        <row r="16">
          <cell r="E16">
            <v>-1.6070981685815038</v>
          </cell>
        </row>
        <row r="17">
          <cell r="E17">
            <v>-13.689352106391286</v>
          </cell>
        </row>
        <row r="18">
          <cell r="E18">
            <v>-9.712958385029431</v>
          </cell>
        </row>
        <row r="19">
          <cell r="E19">
            <v>0.9367463717351816</v>
          </cell>
        </row>
        <row r="20">
          <cell r="E20">
            <v>-0.41098260894644251</v>
          </cell>
        </row>
        <row r="21">
          <cell r="E21">
            <v>-1.634842959057333</v>
          </cell>
        </row>
        <row r="22">
          <cell r="E22">
            <v>-8.8582402929528126</v>
          </cell>
        </row>
        <row r="23">
          <cell r="E23">
            <v>-2.7988433107357618</v>
          </cell>
        </row>
        <row r="24">
          <cell r="E24">
            <v>-6.7625988142292499</v>
          </cell>
        </row>
        <row r="25">
          <cell r="E25">
            <v>3.5213400893412601</v>
          </cell>
        </row>
        <row r="26">
          <cell r="E26">
            <v>-4.4403333914338683</v>
          </cell>
        </row>
        <row r="27">
          <cell r="E27">
            <v>-11.273217679151596</v>
          </cell>
        </row>
        <row r="28">
          <cell r="E28">
            <v>0.15474353660467152</v>
          </cell>
        </row>
        <row r="30">
          <cell r="E30">
            <v>-16.517599538372764</v>
          </cell>
        </row>
        <row r="31">
          <cell r="E31">
            <v>19.072821129654688</v>
          </cell>
        </row>
        <row r="32">
          <cell r="E32">
            <v>-0.28817258097962223</v>
          </cell>
        </row>
        <row r="33">
          <cell r="E33">
            <v>-0.75051005537744098</v>
          </cell>
        </row>
        <row r="34">
          <cell r="E34">
            <v>-18.495569923371647</v>
          </cell>
        </row>
        <row r="35">
          <cell r="E35">
            <v>34.173969328818963</v>
          </cell>
        </row>
        <row r="36">
          <cell r="E36">
            <v>-4.3327835217443784</v>
          </cell>
        </row>
        <row r="37">
          <cell r="E37">
            <v>-6.9946773495834043</v>
          </cell>
        </row>
        <row r="38">
          <cell r="E38">
            <v>-15.951284717065201</v>
          </cell>
        </row>
        <row r="39">
          <cell r="E39">
            <v>-8.2565986162125231</v>
          </cell>
        </row>
        <row r="40">
          <cell r="E40">
            <v>-4.528120383412924</v>
          </cell>
        </row>
        <row r="41">
          <cell r="E41">
            <v>-1.4833845361503866</v>
          </cell>
        </row>
        <row r="42">
          <cell r="E42">
            <v>-12.619492363476542</v>
          </cell>
        </row>
        <row r="43">
          <cell r="E43">
            <v>-10.214678093466555</v>
          </cell>
        </row>
        <row r="45">
          <cell r="E45">
            <v>-12.929807750051566</v>
          </cell>
        </row>
        <row r="46">
          <cell r="E46">
            <v>-6.3720134305200089</v>
          </cell>
        </row>
        <row r="47">
          <cell r="E47">
            <v>-19.006063783552591</v>
          </cell>
        </row>
        <row r="48">
          <cell r="E48">
            <v>-2.5106214595134952</v>
          </cell>
        </row>
        <row r="49">
          <cell r="E49">
            <v>-12.107992729334468</v>
          </cell>
        </row>
        <row r="50">
          <cell r="E50">
            <v>-16.395769503730246</v>
          </cell>
        </row>
        <row r="51">
          <cell r="E51">
            <v>-7.0651416565725862</v>
          </cell>
        </row>
        <row r="52">
          <cell r="E52">
            <v>-4.9523300925126046</v>
          </cell>
        </row>
        <row r="53">
          <cell r="E53">
            <v>-2.1514031685631698</v>
          </cell>
        </row>
        <row r="54">
          <cell r="E54">
            <v>-7.8616053626023055</v>
          </cell>
        </row>
        <row r="55">
          <cell r="E55">
            <v>0.65476686963049469</v>
          </cell>
        </row>
        <row r="56">
          <cell r="E56">
            <v>-8.4137511408579257</v>
          </cell>
        </row>
        <row r="57">
          <cell r="E57">
            <v>-2.5185629097422764</v>
          </cell>
        </row>
        <row r="59">
          <cell r="E59">
            <v>-6.9814223168855757E-2</v>
          </cell>
        </row>
        <row r="60">
          <cell r="E60">
            <v>-1.8735831444192559</v>
          </cell>
        </row>
        <row r="61">
          <cell r="E61">
            <v>-6.4382385709850054E-2</v>
          </cell>
        </row>
        <row r="62">
          <cell r="E62">
            <v>57.412698890125426</v>
          </cell>
        </row>
        <row r="63">
          <cell r="E63">
            <v>-4.1474264138161203</v>
          </cell>
        </row>
        <row r="64">
          <cell r="E64">
            <v>-3.2918843910583027</v>
          </cell>
        </row>
        <row r="65">
          <cell r="E65">
            <v>-8.4565092132030433</v>
          </cell>
        </row>
        <row r="66">
          <cell r="E66">
            <v>-4.2386652944044201</v>
          </cell>
        </row>
        <row r="67">
          <cell r="E67">
            <v>1.4971378247468077</v>
          </cell>
        </row>
        <row r="68">
          <cell r="E68">
            <v>3.0742650285212814</v>
          </cell>
        </row>
      </sheetData>
      <sheetData sheetId="1"/>
      <sheetData sheetId="2">
        <row r="4">
          <cell r="AD4">
            <v>8997343</v>
          </cell>
          <cell r="AI4">
            <v>8544878</v>
          </cell>
        </row>
        <row r="5">
          <cell r="AD5">
            <v>2951772</v>
          </cell>
          <cell r="AI5">
            <v>2872368</v>
          </cell>
        </row>
        <row r="7">
          <cell r="AD7">
            <v>136692</v>
          </cell>
          <cell r="AI7">
            <v>117900</v>
          </cell>
        </row>
        <row r="8">
          <cell r="AD8">
            <v>71951</v>
          </cell>
          <cell r="AI8">
            <v>70874</v>
          </cell>
        </row>
        <row r="9">
          <cell r="AD9">
            <v>22622</v>
          </cell>
          <cell r="AI9">
            <v>24457</v>
          </cell>
        </row>
        <row r="10">
          <cell r="AD10">
            <v>464638</v>
          </cell>
          <cell r="AI10">
            <v>456038</v>
          </cell>
        </row>
        <row r="11">
          <cell r="AD11">
            <v>224360</v>
          </cell>
          <cell r="AI11">
            <v>215850</v>
          </cell>
        </row>
        <row r="12">
          <cell r="AD12">
            <v>124184</v>
          </cell>
          <cell r="AI12">
            <v>108589</v>
          </cell>
        </row>
        <row r="13">
          <cell r="AD13">
            <v>106230</v>
          </cell>
          <cell r="AI13">
            <v>99834</v>
          </cell>
        </row>
        <row r="14">
          <cell r="AD14">
            <v>157397</v>
          </cell>
          <cell r="AI14">
            <v>160613</v>
          </cell>
        </row>
        <row r="15">
          <cell r="AD15">
            <v>69352</v>
          </cell>
          <cell r="AI15">
            <v>68632</v>
          </cell>
        </row>
        <row r="16">
          <cell r="AD16">
            <v>237914</v>
          </cell>
          <cell r="AI16">
            <v>234958</v>
          </cell>
        </row>
        <row r="17">
          <cell r="AD17">
            <v>101434</v>
          </cell>
          <cell r="AI17">
            <v>92581</v>
          </cell>
        </row>
        <row r="18">
          <cell r="AD18">
            <v>102087</v>
          </cell>
          <cell r="AI18">
            <v>103743</v>
          </cell>
        </row>
        <row r="19">
          <cell r="AD19">
            <v>146189</v>
          </cell>
          <cell r="AI19">
            <v>137924</v>
          </cell>
        </row>
        <row r="20">
          <cell r="AD20">
            <v>667809</v>
          </cell>
          <cell r="AI20">
            <v>689063</v>
          </cell>
        </row>
        <row r="21">
          <cell r="AD21">
            <v>243303</v>
          </cell>
          <cell r="AI21">
            <v>247118</v>
          </cell>
        </row>
        <row r="22">
          <cell r="AD22">
            <v>75610</v>
          </cell>
          <cell r="AI22">
            <v>44194</v>
          </cell>
        </row>
        <row r="23">
          <cell r="AD23">
            <v>2353599</v>
          </cell>
          <cell r="AI23">
            <v>2232560</v>
          </cell>
        </row>
        <row r="25">
          <cell r="AD25">
            <v>13403</v>
          </cell>
          <cell r="AI25">
            <v>12546</v>
          </cell>
        </row>
        <row r="26">
          <cell r="AD26">
            <v>295074</v>
          </cell>
          <cell r="AI26">
            <v>249488</v>
          </cell>
        </row>
        <row r="27">
          <cell r="AD27">
            <v>1231655</v>
          </cell>
          <cell r="AI27">
            <v>1213340</v>
          </cell>
        </row>
        <row r="28">
          <cell r="AD28">
            <v>162219</v>
          </cell>
          <cell r="AI28">
            <v>141289</v>
          </cell>
        </row>
        <row r="29">
          <cell r="AD29">
            <v>32881</v>
          </cell>
          <cell r="AI29">
            <v>29040</v>
          </cell>
        </row>
        <row r="30">
          <cell r="AD30">
            <v>37704</v>
          </cell>
          <cell r="AI30">
            <v>53133</v>
          </cell>
        </row>
        <row r="31">
          <cell r="AD31">
            <v>24797</v>
          </cell>
          <cell r="AI31">
            <v>23758</v>
          </cell>
        </row>
        <row r="32">
          <cell r="AD32">
            <v>57222</v>
          </cell>
          <cell r="AI32">
            <v>50388</v>
          </cell>
        </row>
        <row r="33">
          <cell r="AD33">
            <v>69050</v>
          </cell>
          <cell r="AI33">
            <v>58727</v>
          </cell>
        </row>
        <row r="34">
          <cell r="AD34">
            <v>113684</v>
          </cell>
          <cell r="AI34">
            <v>108643</v>
          </cell>
        </row>
        <row r="35">
          <cell r="AD35">
            <v>124407</v>
          </cell>
          <cell r="AI35">
            <v>110814</v>
          </cell>
        </row>
        <row r="36">
          <cell r="AD36">
            <v>173149</v>
          </cell>
          <cell r="AI36">
            <v>165156</v>
          </cell>
        </row>
        <row r="37">
          <cell r="AD37">
            <v>18354</v>
          </cell>
          <cell r="AI37">
            <v>16238</v>
          </cell>
        </row>
        <row r="38">
          <cell r="AD38">
            <v>2124002</v>
          </cell>
          <cell r="AI38">
            <v>1907319</v>
          </cell>
        </row>
        <row r="40">
          <cell r="AD40">
            <v>394126</v>
          </cell>
          <cell r="AI40">
            <v>344356</v>
          </cell>
        </row>
        <row r="41">
          <cell r="AD41">
            <v>202809</v>
          </cell>
          <cell r="AI41">
            <v>190833</v>
          </cell>
        </row>
        <row r="42">
          <cell r="AD42">
            <v>148407</v>
          </cell>
          <cell r="AI42">
            <v>119428</v>
          </cell>
        </row>
        <row r="43">
          <cell r="AD43">
            <v>95664</v>
          </cell>
          <cell r="AI43">
            <v>94605</v>
          </cell>
        </row>
        <row r="44">
          <cell r="AD44">
            <v>305502</v>
          </cell>
          <cell r="AI44">
            <v>270603</v>
          </cell>
        </row>
        <row r="45">
          <cell r="AD45">
            <v>187910</v>
          </cell>
          <cell r="AI45">
            <v>148475</v>
          </cell>
        </row>
        <row r="46">
          <cell r="AD46">
            <v>186100</v>
          </cell>
          <cell r="AI46">
            <v>177739</v>
          </cell>
        </row>
        <row r="47">
          <cell r="AD47">
            <v>65087</v>
          </cell>
          <cell r="AI47">
            <v>60556</v>
          </cell>
        </row>
        <row r="48">
          <cell r="AD48">
            <v>27452</v>
          </cell>
          <cell r="AI48">
            <v>26559</v>
          </cell>
        </row>
        <row r="49">
          <cell r="AD49">
            <v>319420</v>
          </cell>
          <cell r="AI49">
            <v>295465</v>
          </cell>
        </row>
        <row r="50">
          <cell r="AD50">
            <v>24831</v>
          </cell>
          <cell r="AI50">
            <v>24096</v>
          </cell>
        </row>
        <row r="51">
          <cell r="AD51">
            <v>166694</v>
          </cell>
          <cell r="AI51">
            <v>154604</v>
          </cell>
        </row>
        <row r="52">
          <cell r="AD52">
            <v>1531856</v>
          </cell>
          <cell r="AI52">
            <v>1494594</v>
          </cell>
        </row>
        <row r="54">
          <cell r="AD54">
            <v>82228</v>
          </cell>
          <cell r="AI54">
            <v>85478</v>
          </cell>
        </row>
        <row r="55">
          <cell r="AD55">
            <v>30279</v>
          </cell>
          <cell r="AI55">
            <v>29595</v>
          </cell>
        </row>
        <row r="56">
          <cell r="AD56">
            <v>219599</v>
          </cell>
          <cell r="AI56">
            <v>221259</v>
          </cell>
        </row>
        <row r="57">
          <cell r="AD57">
            <v>32536</v>
          </cell>
          <cell r="AI57">
            <v>50193</v>
          </cell>
        </row>
        <row r="58">
          <cell r="AD58">
            <v>199859</v>
          </cell>
          <cell r="AI58">
            <v>193639</v>
          </cell>
        </row>
        <row r="59">
          <cell r="AD59">
            <v>561389</v>
          </cell>
          <cell r="AI59">
            <v>542025</v>
          </cell>
        </row>
        <row r="60">
          <cell r="AD60">
            <v>347706</v>
          </cell>
          <cell r="AI60">
            <v>316772</v>
          </cell>
        </row>
        <row r="61">
          <cell r="AD61">
            <v>37564</v>
          </cell>
          <cell r="AI61">
            <v>35309</v>
          </cell>
        </row>
        <row r="62">
          <cell r="AD62">
            <v>20696</v>
          </cell>
          <cell r="AI62">
            <v>20324</v>
          </cell>
        </row>
        <row r="63">
          <cell r="AD63">
            <v>36114</v>
          </cell>
          <cell r="AI63">
            <v>38037</v>
          </cell>
        </row>
      </sheetData>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4"/>
      <sheetName val="2yr White"/>
      <sheetName val="Undergrad All Races "/>
      <sheetName val="Undergrad White"/>
      <sheetName val="Grad-Prof All Races"/>
      <sheetName val="Grad-Prof White"/>
      <sheetName val="All Races"/>
      <sheetName val="All White"/>
      <sheetName val="White Men"/>
      <sheetName val="White Women"/>
    </sheetNames>
    <sheetDataSet>
      <sheetData sheetId="0">
        <row r="8">
          <cell r="D8">
            <v>-11.710576316997983</v>
          </cell>
        </row>
        <row r="9">
          <cell r="D9">
            <v>-10.162659119266388</v>
          </cell>
        </row>
        <row r="11">
          <cell r="D11">
            <v>-3.9753159701417315</v>
          </cell>
        </row>
        <row r="12">
          <cell r="D12">
            <v>-8.265495775539522</v>
          </cell>
        </row>
        <row r="13">
          <cell r="D13">
            <v>6.0787783457858175</v>
          </cell>
        </row>
        <row r="14">
          <cell r="D14">
            <v>-13.322040994994575</v>
          </cell>
        </row>
        <row r="15">
          <cell r="D15">
            <v>-6.1565976994182652</v>
          </cell>
        </row>
        <row r="16">
          <cell r="D16">
            <v>-16.244418351517435</v>
          </cell>
        </row>
        <row r="17">
          <cell r="D17">
            <v>-10.833714909654468</v>
          </cell>
        </row>
        <row r="18">
          <cell r="D18">
            <v>-13.104322254656131</v>
          </cell>
        </row>
        <row r="19">
          <cell r="D19">
            <v>-0.77374122303748705</v>
          </cell>
        </row>
        <row r="20">
          <cell r="D20">
            <v>-7.2586417290498213</v>
          </cell>
        </row>
        <row r="21">
          <cell r="D21">
            <v>-17.845938612853992</v>
          </cell>
        </row>
        <row r="22">
          <cell r="D22">
            <v>-4.3442602266131676</v>
          </cell>
        </row>
        <row r="23">
          <cell r="D23">
            <v>-9.747104443240314</v>
          </cell>
        </row>
        <row r="24">
          <cell r="D24">
            <v>-10.461039436585336</v>
          </cell>
        </row>
        <row r="25">
          <cell r="D25">
            <v>-10.678403372031758</v>
          </cell>
        </row>
        <row r="26">
          <cell r="D26">
            <v>-16.998935869872085</v>
          </cell>
        </row>
        <row r="27">
          <cell r="D27">
            <v>-11.071197836226654</v>
          </cell>
        </row>
        <row r="29">
          <cell r="D29">
            <v>-24.569750961733146</v>
          </cell>
        </row>
        <row r="30">
          <cell r="D30">
            <v>1.7321810317683908</v>
          </cell>
        </row>
        <row r="31">
          <cell r="D31">
            <v>-15.37116864812425</v>
          </cell>
        </row>
        <row r="32">
          <cell r="D32">
            <v>-5.6956636900257305</v>
          </cell>
        </row>
        <row r="33">
          <cell r="D33">
            <v>-29.806502052250959</v>
          </cell>
        </row>
        <row r="34">
          <cell r="D34">
            <v>15.135985739949032</v>
          </cell>
        </row>
        <row r="35">
          <cell r="D35">
            <v>-9.7012483052036096</v>
          </cell>
        </row>
        <row r="36">
          <cell r="D36">
            <v>-16.89821706195627</v>
          </cell>
        </row>
        <row r="37">
          <cell r="D37">
            <v>-24.710216551352325</v>
          </cell>
        </row>
        <row r="38">
          <cell r="D38">
            <v>-18.563131486700115</v>
          </cell>
        </row>
        <row r="39">
          <cell r="D39">
            <v>-2.6061537222135907</v>
          </cell>
        </row>
        <row r="40">
          <cell r="D40">
            <v>-14.264459244716582</v>
          </cell>
        </row>
        <row r="41">
          <cell r="D41">
            <v>-16.860800000000001</v>
          </cell>
        </row>
        <row r="42">
          <cell r="D42">
            <v>-14.986977597195034</v>
          </cell>
        </row>
        <row r="44">
          <cell r="D44">
            <v>-19.449092991705726</v>
          </cell>
        </row>
        <row r="45">
          <cell r="D45">
            <v>-14.163963121123871</v>
          </cell>
        </row>
        <row r="46">
          <cell r="D46">
            <v>-20.439304954325817</v>
          </cell>
        </row>
        <row r="47">
          <cell r="D47">
            <v>-8.947934224322136</v>
          </cell>
        </row>
        <row r="48">
          <cell r="D48">
            <v>-15.163565491745251</v>
          </cell>
        </row>
        <row r="49">
          <cell r="D49">
            <v>-20.653862844184388</v>
          </cell>
        </row>
        <row r="50">
          <cell r="D50">
            <v>-12.54279969421907</v>
          </cell>
        </row>
        <row r="51">
          <cell r="D51">
            <v>-11.51685135791606</v>
          </cell>
        </row>
        <row r="52">
          <cell r="D52">
            <v>-4.3883771025253218</v>
          </cell>
        </row>
        <row r="53">
          <cell r="D53">
            <v>-12.828012147156073</v>
          </cell>
        </row>
        <row r="54">
          <cell r="D54">
            <v>-6.8065461864963028</v>
          </cell>
        </row>
        <row r="55">
          <cell r="D55">
            <v>-12.049289125466961</v>
          </cell>
        </row>
        <row r="56">
          <cell r="D56">
            <v>-10.240997496097243</v>
          </cell>
        </row>
        <row r="58">
          <cell r="D58">
            <v>-6.6900950149681115</v>
          </cell>
        </row>
        <row r="59">
          <cell r="D59">
            <v>-1.4764133957508103</v>
          </cell>
        </row>
        <row r="60">
          <cell r="D60">
            <v>-8.476273859854123</v>
          </cell>
        </row>
        <row r="61">
          <cell r="D61">
            <v>60.907161080491555</v>
          </cell>
        </row>
        <row r="62">
          <cell r="D62">
            <v>-14.744993348845076</v>
          </cell>
        </row>
        <row r="63">
          <cell r="D63">
            <v>-13.664787304655931</v>
          </cell>
        </row>
        <row r="64">
          <cell r="D64">
            <v>-14.795974410157154</v>
          </cell>
        </row>
        <row r="65">
          <cell r="D65">
            <v>-3.8831445297650724</v>
          </cell>
        </row>
        <row r="66">
          <cell r="D66">
            <v>-5.4182455743453417</v>
          </cell>
        </row>
        <row r="67">
          <cell r="D67">
            <v>5.5726027397260269</v>
          </cell>
        </row>
      </sheetData>
      <sheetData sheetId="1"/>
      <sheetData sheetId="2"/>
      <sheetData sheetId="3"/>
      <sheetData sheetId="4"/>
      <sheetData sheetId="5"/>
      <sheetData sheetId="6"/>
      <sheetData sheetId="7">
        <row r="4">
          <cell r="AB4">
            <v>11650317</v>
          </cell>
          <cell r="AG4">
            <v>10104773</v>
          </cell>
        </row>
        <row r="5">
          <cell r="AB5">
            <v>3815734</v>
          </cell>
          <cell r="AG5">
            <v>3395062</v>
          </cell>
        </row>
        <row r="7">
          <cell r="AB7">
            <v>192071</v>
          </cell>
          <cell r="AG7">
            <v>171166</v>
          </cell>
        </row>
        <row r="8">
          <cell r="AB8">
            <v>122103</v>
          </cell>
          <cell r="AG8">
            <v>114106</v>
          </cell>
        </row>
        <row r="9">
          <cell r="AB9">
            <v>32276</v>
          </cell>
          <cell r="AG9">
            <v>32723</v>
          </cell>
        </row>
        <row r="10">
          <cell r="AB10">
            <v>537316</v>
          </cell>
          <cell r="AG10">
            <v>467833</v>
          </cell>
        </row>
        <row r="11">
          <cell r="AB11">
            <v>278840</v>
          </cell>
          <cell r="AG11">
            <v>248730</v>
          </cell>
        </row>
        <row r="12">
          <cell r="AB12">
            <v>233497</v>
          </cell>
          <cell r="AG12">
            <v>196579</v>
          </cell>
        </row>
        <row r="13">
          <cell r="AB13">
            <v>147015</v>
          </cell>
          <cell r="AG13">
            <v>129970</v>
          </cell>
        </row>
        <row r="14">
          <cell r="AB14">
            <v>184980</v>
          </cell>
          <cell r="AG14">
            <v>163744</v>
          </cell>
        </row>
        <row r="15">
          <cell r="AB15">
            <v>94535</v>
          </cell>
          <cell r="AG15">
            <v>93708</v>
          </cell>
        </row>
        <row r="16">
          <cell r="AB16">
            <v>345757</v>
          </cell>
          <cell r="AG16">
            <v>319229</v>
          </cell>
        </row>
        <row r="17">
          <cell r="AB17">
            <v>144317</v>
          </cell>
          <cell r="AG17">
            <v>120821</v>
          </cell>
        </row>
        <row r="18">
          <cell r="AB18">
            <v>157794</v>
          </cell>
          <cell r="AG18">
            <v>153200</v>
          </cell>
        </row>
        <row r="19">
          <cell r="AB19">
            <v>238094</v>
          </cell>
          <cell r="AG19">
            <v>214006</v>
          </cell>
        </row>
        <row r="20">
          <cell r="AB20">
            <v>668460</v>
          </cell>
          <cell r="AG20">
            <v>589207</v>
          </cell>
        </row>
        <row r="21">
          <cell r="AB21">
            <v>320024</v>
          </cell>
          <cell r="AG21">
            <v>301823</v>
          </cell>
        </row>
        <row r="22">
          <cell r="AB22">
            <v>118655</v>
          </cell>
          <cell r="AG22">
            <v>78217</v>
          </cell>
        </row>
        <row r="23">
          <cell r="AB23">
            <v>2415215</v>
          </cell>
          <cell r="AG23">
            <v>1997374</v>
          </cell>
        </row>
        <row r="25">
          <cell r="AB25">
            <v>20159</v>
          </cell>
          <cell r="AG25">
            <v>16271</v>
          </cell>
        </row>
        <row r="26">
          <cell r="AB26">
            <v>371954</v>
          </cell>
          <cell r="AG26">
            <v>268071</v>
          </cell>
        </row>
        <row r="27">
          <cell r="AB27">
            <v>913054</v>
          </cell>
          <cell r="AG27">
            <v>760375</v>
          </cell>
        </row>
        <row r="28">
          <cell r="AB28">
            <v>231080</v>
          </cell>
          <cell r="AG28">
            <v>192570</v>
          </cell>
        </row>
        <row r="29">
          <cell r="AB29">
            <v>15510</v>
          </cell>
          <cell r="AG29">
            <v>11800</v>
          </cell>
        </row>
        <row r="30">
          <cell r="AB30">
            <v>67123</v>
          </cell>
          <cell r="AG30">
            <v>79643</v>
          </cell>
        </row>
        <row r="31">
          <cell r="AB31">
            <v>42287</v>
          </cell>
          <cell r="AG31">
            <v>38900</v>
          </cell>
        </row>
        <row r="32">
          <cell r="AB32">
            <v>66139</v>
          </cell>
          <cell r="AG32">
            <v>52336</v>
          </cell>
        </row>
        <row r="33">
          <cell r="AB33">
            <v>58391</v>
          </cell>
          <cell r="AG33">
            <v>44784</v>
          </cell>
        </row>
        <row r="34">
          <cell r="AB34">
            <v>167117</v>
          </cell>
          <cell r="AG34">
            <v>148003</v>
          </cell>
        </row>
        <row r="35">
          <cell r="AB35">
            <v>191497</v>
          </cell>
          <cell r="AG35">
            <v>157068</v>
          </cell>
        </row>
        <row r="36">
          <cell r="AB36">
            <v>239286</v>
          </cell>
          <cell r="AG36">
            <v>200468</v>
          </cell>
        </row>
        <row r="37">
          <cell r="AB37">
            <v>31618</v>
          </cell>
          <cell r="AG37">
            <v>27085</v>
          </cell>
        </row>
        <row r="38">
          <cell r="AB38">
            <v>3338681</v>
          </cell>
          <cell r="AG38">
            <v>2865557</v>
          </cell>
        </row>
        <row r="40">
          <cell r="AB40">
            <v>511652</v>
          </cell>
          <cell r="AG40">
            <v>413032</v>
          </cell>
        </row>
        <row r="41">
          <cell r="AB41">
            <v>334409</v>
          </cell>
          <cell r="AG41">
            <v>292804</v>
          </cell>
        </row>
        <row r="42">
          <cell r="AB42">
            <v>217522</v>
          </cell>
          <cell r="AG42">
            <v>190705</v>
          </cell>
        </row>
        <row r="43">
          <cell r="AB43">
            <v>151422</v>
          </cell>
          <cell r="AG43">
            <v>139865</v>
          </cell>
        </row>
        <row r="44">
          <cell r="AB44">
            <v>467604</v>
          </cell>
          <cell r="AG44">
            <v>401032</v>
          </cell>
        </row>
        <row r="45">
          <cell r="AB45">
            <v>315084</v>
          </cell>
          <cell r="AG45">
            <v>236108</v>
          </cell>
        </row>
        <row r="46">
          <cell r="AB46">
            <v>307001</v>
          </cell>
          <cell r="AG46">
            <v>278991</v>
          </cell>
        </row>
        <row r="47">
          <cell r="AB47">
            <v>112652</v>
          </cell>
          <cell r="AG47">
            <v>97042</v>
          </cell>
        </row>
        <row r="48">
          <cell r="AB48">
            <v>45136</v>
          </cell>
          <cell r="AG48">
            <v>41716</v>
          </cell>
        </row>
        <row r="49">
          <cell r="AB49">
            <v>532298</v>
          </cell>
          <cell r="AG49">
            <v>466348</v>
          </cell>
        </row>
        <row r="50">
          <cell r="AB50">
            <v>46333</v>
          </cell>
          <cell r="AG50">
            <v>42963</v>
          </cell>
        </row>
        <row r="51">
          <cell r="AB51">
            <v>297568</v>
          </cell>
          <cell r="AG51">
            <v>264951</v>
          </cell>
        </row>
        <row r="52">
          <cell r="AB52">
            <v>2044032</v>
          </cell>
          <cell r="AG52">
            <v>1808798</v>
          </cell>
        </row>
        <row r="54">
          <cell r="AB54">
            <v>113341</v>
          </cell>
          <cell r="AG54">
            <v>109841</v>
          </cell>
        </row>
        <row r="55">
          <cell r="AB55">
            <v>56452</v>
          </cell>
          <cell r="AG55">
            <v>54443</v>
          </cell>
        </row>
        <row r="56">
          <cell r="AB56">
            <v>298870</v>
          </cell>
          <cell r="AG56">
            <v>276122</v>
          </cell>
        </row>
        <row r="57">
          <cell r="AB57">
            <v>52364</v>
          </cell>
          <cell r="AG57">
            <v>71929</v>
          </cell>
        </row>
        <row r="58">
          <cell r="AB58">
            <v>220880</v>
          </cell>
          <cell r="AG58">
            <v>191391</v>
          </cell>
        </row>
        <row r="59">
          <cell r="AB59">
            <v>660819</v>
          </cell>
          <cell r="AG59">
            <v>561498</v>
          </cell>
        </row>
        <row r="60">
          <cell r="AB60">
            <v>551537</v>
          </cell>
          <cell r="AG60">
            <v>460060</v>
          </cell>
        </row>
        <row r="61">
          <cell r="AB61">
            <v>52964</v>
          </cell>
          <cell r="AG61">
            <v>50221</v>
          </cell>
        </row>
        <row r="62">
          <cell r="AB62">
            <v>36805</v>
          </cell>
          <cell r="AG62">
            <v>33293</v>
          </cell>
        </row>
        <row r="63">
          <cell r="AB63">
            <v>36655</v>
          </cell>
          <cell r="AG63">
            <v>37982</v>
          </cell>
        </row>
      </sheetData>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2"/>
      <sheetName val="2yr Black"/>
      <sheetName val="Undergrad All Races "/>
      <sheetName val="Undergrad Black"/>
      <sheetName val="Grad-Prof All Races"/>
      <sheetName val="Grad-Prof Black"/>
      <sheetName val="All Races"/>
      <sheetName val="All Black"/>
      <sheetName val="Black Men"/>
      <sheetName val="Black Women"/>
      <sheetName val="Black in HBI"/>
      <sheetName val="Black in PBI"/>
    </sheetNames>
    <sheetDataSet>
      <sheetData sheetId="0">
        <row r="9">
          <cell r="D9">
            <v>-11.396714654502951</v>
          </cell>
        </row>
        <row r="10">
          <cell r="D10">
            <v>-8.9380592890076755</v>
          </cell>
        </row>
        <row r="12">
          <cell r="D12">
            <v>-19.576900841487699</v>
          </cell>
        </row>
        <row r="13">
          <cell r="D13">
            <v>-14.971717048841313</v>
          </cell>
        </row>
        <row r="14">
          <cell r="D14">
            <v>16.110207595905482</v>
          </cell>
        </row>
        <row r="15">
          <cell r="D15">
            <v>-9.415692338820401</v>
          </cell>
        </row>
        <row r="16">
          <cell r="D16">
            <v>-10.214048839312632</v>
          </cell>
        </row>
        <row r="17">
          <cell r="D17">
            <v>-22.985575075966612</v>
          </cell>
        </row>
        <row r="18">
          <cell r="D18">
            <v>-7.3489872737049655</v>
          </cell>
        </row>
        <row r="19">
          <cell r="D19">
            <v>-4.7741043075064775</v>
          </cell>
        </row>
        <row r="20">
          <cell r="D20">
            <v>-7.9677140386278458</v>
          </cell>
        </row>
        <row r="21">
          <cell r="D21">
            <v>-7.6799336167239272</v>
          </cell>
        </row>
        <row r="22">
          <cell r="D22">
            <v>-16.551879360792256</v>
          </cell>
        </row>
        <row r="23">
          <cell r="D23">
            <v>-9.0479823791083014</v>
          </cell>
        </row>
        <row r="24">
          <cell r="D24">
            <v>-12.720709180628539</v>
          </cell>
        </row>
        <row r="25">
          <cell r="D25">
            <v>-2.6913591363638636</v>
          </cell>
        </row>
        <row r="26">
          <cell r="D26">
            <v>-3.2280919275561262</v>
          </cell>
        </row>
        <row r="27">
          <cell r="D27">
            <v>-53.308013672616781</v>
          </cell>
        </row>
        <row r="28">
          <cell r="D28">
            <v>-16.252294916010364</v>
          </cell>
        </row>
        <row r="30">
          <cell r="D30">
            <v>-5.6876938986556356</v>
          </cell>
        </row>
        <row r="31">
          <cell r="D31">
            <v>-28.526719349033726</v>
          </cell>
        </row>
        <row r="32">
          <cell r="D32">
            <v>-6.9584808843900419</v>
          </cell>
        </row>
        <row r="33">
          <cell r="D33">
            <v>-51.023548779614913</v>
          </cell>
        </row>
        <row r="34">
          <cell r="D34">
            <v>-13.397706698853348</v>
          </cell>
        </row>
        <row r="35">
          <cell r="D35">
            <v>35.444444444444443</v>
          </cell>
        </row>
        <row r="36">
          <cell r="D36">
            <v>12</v>
          </cell>
        </row>
        <row r="37">
          <cell r="D37">
            <v>-13.342612845496122</v>
          </cell>
        </row>
        <row r="38">
          <cell r="D38">
            <v>-18.325791855203619</v>
          </cell>
        </row>
        <row r="39">
          <cell r="D39">
            <v>9.0045103092783503</v>
          </cell>
        </row>
        <row r="40">
          <cell r="D40">
            <v>-15.037593984962406</v>
          </cell>
        </row>
        <row r="41">
          <cell r="D41">
            <v>-10.531215092466178</v>
          </cell>
        </row>
        <row r="42">
          <cell r="D42">
            <v>-19.318181818181817</v>
          </cell>
        </row>
        <row r="43">
          <cell r="D43">
            <v>-23.110732103116561</v>
          </cell>
        </row>
        <row r="45">
          <cell r="D45">
            <v>-25.414934611766849</v>
          </cell>
        </row>
        <row r="46">
          <cell r="D46">
            <v>-12.259294148574934</v>
          </cell>
        </row>
        <row r="47">
          <cell r="D47">
            <v>-23.301351677528363</v>
          </cell>
        </row>
        <row r="48">
          <cell r="D48">
            <v>-6.0813532017720506</v>
          </cell>
        </row>
        <row r="49">
          <cell r="D49">
            <v>-20.445353226676254</v>
          </cell>
        </row>
        <row r="50">
          <cell r="D50">
            <v>-52.392690340277262</v>
          </cell>
        </row>
        <row r="51">
          <cell r="D51">
            <v>-14.982884227157026</v>
          </cell>
        </row>
        <row r="52">
          <cell r="D52">
            <v>-12.525227043390514</v>
          </cell>
        </row>
        <row r="53">
          <cell r="D53">
            <v>45.50561797752809</v>
          </cell>
        </row>
        <row r="54">
          <cell r="D54">
            <v>-23.855333285776886</v>
          </cell>
        </row>
        <row r="55">
          <cell r="D55">
            <v>36.666666666666664</v>
          </cell>
        </row>
        <row r="56">
          <cell r="D56">
            <v>-10.654239766081872</v>
          </cell>
        </row>
        <row r="57">
          <cell r="D57">
            <v>-0.20732238232264777</v>
          </cell>
        </row>
        <row r="59">
          <cell r="D59">
            <v>17.344999999999999</v>
          </cell>
        </row>
        <row r="60">
          <cell r="D60">
            <v>53.887043189368768</v>
          </cell>
        </row>
        <row r="61">
          <cell r="D61">
            <v>9.3398171150695077</v>
          </cell>
        </row>
        <row r="62">
          <cell r="D62">
            <v>510.30855539971947</v>
          </cell>
        </row>
        <row r="63">
          <cell r="D63">
            <v>-4.0170253499940172</v>
          </cell>
        </row>
        <row r="64">
          <cell r="D64">
            <v>-4.7495291004029472</v>
          </cell>
        </row>
        <row r="65">
          <cell r="D65">
            <v>-7.6698832740382903</v>
          </cell>
        </row>
        <row r="66">
          <cell r="D66">
            <v>12.102585841458245</v>
          </cell>
        </row>
        <row r="67">
          <cell r="D67">
            <v>35.158817086527932</v>
          </cell>
        </row>
        <row r="68">
          <cell r="D68">
            <v>11.454017240558175</v>
          </cell>
        </row>
      </sheetData>
      <sheetData sheetId="1"/>
      <sheetData sheetId="2"/>
      <sheetData sheetId="3"/>
      <sheetData sheetId="4"/>
      <sheetData sheetId="5"/>
      <sheetData sheetId="6"/>
      <sheetData sheetId="7">
        <row r="4">
          <cell r="AB4">
            <v>2732498</v>
          </cell>
          <cell r="AG4">
            <v>2421083</v>
          </cell>
        </row>
        <row r="5">
          <cell r="AB5">
            <v>1429270</v>
          </cell>
          <cell r="AG5">
            <v>1301521</v>
          </cell>
        </row>
        <row r="7">
          <cell r="AB7">
            <v>93406</v>
          </cell>
          <cell r="AG7">
            <v>75120</v>
          </cell>
        </row>
        <row r="8">
          <cell r="AB8">
            <v>32882</v>
          </cell>
          <cell r="AG8">
            <v>27959</v>
          </cell>
        </row>
        <row r="9">
          <cell r="AB9">
            <v>10453</v>
          </cell>
          <cell r="AG9">
            <v>12137</v>
          </cell>
        </row>
        <row r="10">
          <cell r="AB10">
            <v>207579</v>
          </cell>
          <cell r="AG10">
            <v>188034</v>
          </cell>
        </row>
        <row r="11">
          <cell r="AB11">
            <v>182435</v>
          </cell>
          <cell r="AG11">
            <v>163801</v>
          </cell>
        </row>
        <row r="12">
          <cell r="AB12">
            <v>28631</v>
          </cell>
          <cell r="AG12">
            <v>22050</v>
          </cell>
        </row>
        <row r="13">
          <cell r="AB13">
            <v>78106</v>
          </cell>
          <cell r="AG13">
            <v>72366</v>
          </cell>
        </row>
        <row r="14">
          <cell r="AB14">
            <v>102658</v>
          </cell>
          <cell r="AG14">
            <v>97757</v>
          </cell>
        </row>
        <row r="15">
          <cell r="AB15">
            <v>69380</v>
          </cell>
          <cell r="AG15">
            <v>63852</v>
          </cell>
        </row>
        <row r="16">
          <cell r="AB16">
            <v>137384</v>
          </cell>
          <cell r="AG16">
            <v>126833</v>
          </cell>
        </row>
        <row r="17">
          <cell r="AB17">
            <v>22215</v>
          </cell>
          <cell r="AG17">
            <v>18538</v>
          </cell>
        </row>
        <row r="18">
          <cell r="AB18">
            <v>69463</v>
          </cell>
          <cell r="AG18">
            <v>63178</v>
          </cell>
        </row>
        <row r="19">
          <cell r="AB19">
            <v>68699</v>
          </cell>
          <cell r="AG19">
            <v>59960</v>
          </cell>
        </row>
        <row r="20">
          <cell r="AB20">
            <v>199899</v>
          </cell>
          <cell r="AG20">
            <v>194519</v>
          </cell>
        </row>
        <row r="21">
          <cell r="AB21">
            <v>112915</v>
          </cell>
          <cell r="AG21">
            <v>109270</v>
          </cell>
        </row>
        <row r="22">
          <cell r="AB22">
            <v>13165</v>
          </cell>
          <cell r="AG22">
            <v>6147</v>
          </cell>
        </row>
        <row r="23">
          <cell r="AB23">
            <v>349686</v>
          </cell>
          <cell r="AG23">
            <v>292854</v>
          </cell>
        </row>
        <row r="25">
          <cell r="AB25">
            <v>967</v>
          </cell>
          <cell r="AG25">
            <v>912</v>
          </cell>
        </row>
        <row r="26">
          <cell r="AB26">
            <v>89467</v>
          </cell>
          <cell r="AG26">
            <v>63945</v>
          </cell>
        </row>
        <row r="27">
          <cell r="AB27">
            <v>185529</v>
          </cell>
          <cell r="AG27">
            <v>172619</v>
          </cell>
        </row>
        <row r="28">
          <cell r="AB28">
            <v>27942</v>
          </cell>
          <cell r="AG28">
            <v>13685</v>
          </cell>
        </row>
        <row r="29">
          <cell r="AB29">
            <v>1657</v>
          </cell>
          <cell r="AG29">
            <v>1435</v>
          </cell>
        </row>
        <row r="30">
          <cell r="AB30">
            <v>900</v>
          </cell>
          <cell r="AG30">
            <v>1219</v>
          </cell>
        </row>
        <row r="31">
          <cell r="AB31">
            <v>400</v>
          </cell>
          <cell r="AG31">
            <v>448</v>
          </cell>
        </row>
        <row r="32">
          <cell r="AB32">
            <v>10058</v>
          </cell>
          <cell r="AG32">
            <v>8716</v>
          </cell>
        </row>
        <row r="33">
          <cell r="AB33">
            <v>4862</v>
          </cell>
          <cell r="AG33">
            <v>3971</v>
          </cell>
        </row>
        <row r="34">
          <cell r="AB34">
            <v>6208</v>
          </cell>
          <cell r="AG34">
            <v>6767</v>
          </cell>
        </row>
        <row r="35">
          <cell r="AB35">
            <v>5054</v>
          </cell>
          <cell r="AG35">
            <v>4294</v>
          </cell>
        </row>
        <row r="36">
          <cell r="AB36">
            <v>16114</v>
          </cell>
          <cell r="AG36">
            <v>14417</v>
          </cell>
        </row>
        <row r="37">
          <cell r="AB37">
            <v>528</v>
          </cell>
          <cell r="AG37">
            <v>426</v>
          </cell>
        </row>
        <row r="38">
          <cell r="AB38">
            <v>555837</v>
          </cell>
          <cell r="AG38">
            <v>427379</v>
          </cell>
        </row>
        <row r="40">
          <cell r="AB40">
            <v>131828</v>
          </cell>
          <cell r="AG40">
            <v>98324</v>
          </cell>
        </row>
        <row r="41">
          <cell r="AB41">
            <v>45647</v>
          </cell>
          <cell r="AG41">
            <v>40051</v>
          </cell>
        </row>
        <row r="42">
          <cell r="AB42">
            <v>33144</v>
          </cell>
          <cell r="AG42">
            <v>25421</v>
          </cell>
        </row>
        <row r="43">
          <cell r="AB43">
            <v>14898</v>
          </cell>
          <cell r="AG43">
            <v>13992</v>
          </cell>
        </row>
        <row r="44">
          <cell r="AB44">
            <v>89008</v>
          </cell>
          <cell r="AG44">
            <v>70810</v>
          </cell>
        </row>
        <row r="45">
          <cell r="AB45">
            <v>53956</v>
          </cell>
          <cell r="AG45">
            <v>25687</v>
          </cell>
        </row>
        <row r="46">
          <cell r="AB46">
            <v>56965</v>
          </cell>
          <cell r="AG46">
            <v>48430</v>
          </cell>
        </row>
        <row r="47">
          <cell r="AB47">
            <v>7928</v>
          </cell>
          <cell r="AG47">
            <v>6935</v>
          </cell>
        </row>
        <row r="48">
          <cell r="AB48">
            <v>1246</v>
          </cell>
          <cell r="AG48">
            <v>1813</v>
          </cell>
        </row>
        <row r="49">
          <cell r="AB49">
            <v>98129</v>
          </cell>
          <cell r="AG49">
            <v>74720</v>
          </cell>
        </row>
        <row r="50">
          <cell r="AB50">
            <v>1200</v>
          </cell>
          <cell r="AG50">
            <v>1640</v>
          </cell>
        </row>
        <row r="51">
          <cell r="AB51">
            <v>21888</v>
          </cell>
          <cell r="AG51">
            <v>19556</v>
          </cell>
        </row>
        <row r="52">
          <cell r="AB52">
            <v>376708</v>
          </cell>
          <cell r="AG52">
            <v>375927</v>
          </cell>
        </row>
        <row r="54">
          <cell r="AB54">
            <v>20000</v>
          </cell>
          <cell r="AG54">
            <v>23469</v>
          </cell>
        </row>
        <row r="55">
          <cell r="AB55">
            <v>1505</v>
          </cell>
          <cell r="AG55">
            <v>2316</v>
          </cell>
        </row>
        <row r="56">
          <cell r="AB56">
            <v>37838</v>
          </cell>
          <cell r="AG56">
            <v>41372</v>
          </cell>
        </row>
        <row r="57">
          <cell r="AB57">
            <v>1426</v>
          </cell>
          <cell r="AG57">
            <v>8703</v>
          </cell>
        </row>
        <row r="58">
          <cell r="AB58">
            <v>58501</v>
          </cell>
          <cell r="AG58">
            <v>56151</v>
          </cell>
        </row>
        <row r="59">
          <cell r="AB59">
            <v>167764</v>
          </cell>
          <cell r="AG59">
            <v>159796</v>
          </cell>
        </row>
        <row r="60">
          <cell r="AB60">
            <v>84043</v>
          </cell>
          <cell r="AG60">
            <v>77597</v>
          </cell>
        </row>
        <row r="61">
          <cell r="AB61">
            <v>4718</v>
          </cell>
          <cell r="AG61">
            <v>5289</v>
          </cell>
        </row>
        <row r="62">
          <cell r="AB62">
            <v>913</v>
          </cell>
          <cell r="AG62">
            <v>1234</v>
          </cell>
        </row>
        <row r="63">
          <cell r="AB63">
            <v>20997</v>
          </cell>
          <cell r="AG63">
            <v>23402</v>
          </cell>
        </row>
      </sheetData>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3"/>
      <sheetName val="Undergrad All Races "/>
      <sheetName val="Undergrad Hispanic"/>
      <sheetName val="Grad-Prof All Races"/>
      <sheetName val="Grad-Prof Hispanic"/>
      <sheetName val="All Races"/>
      <sheetName val="All Hispanic"/>
      <sheetName val="Hispanic Men"/>
      <sheetName val="Hispanic Women"/>
      <sheetName val="2yr Hispanic"/>
      <sheetName val="Sheet1"/>
    </sheetNames>
    <sheetDataSet>
      <sheetData sheetId="0">
        <row r="9">
          <cell r="D9">
            <v>24.008232190814695</v>
          </cell>
        </row>
        <row r="10">
          <cell r="D10">
            <v>23.049494914480313</v>
          </cell>
        </row>
        <row r="12">
          <cell r="D12">
            <v>17.494600431965441</v>
          </cell>
        </row>
        <row r="13">
          <cell r="D13">
            <v>57.344725599737103</v>
          </cell>
        </row>
        <row r="14">
          <cell r="D14">
            <v>40.840725028924027</v>
          </cell>
        </row>
        <row r="15">
          <cell r="D15">
            <v>13.22336811824831</v>
          </cell>
        </row>
        <row r="16">
          <cell r="D16">
            <v>59.732057416267949</v>
          </cell>
        </row>
        <row r="17">
          <cell r="D17">
            <v>44.412932501418041</v>
          </cell>
        </row>
        <row r="18">
          <cell r="D18">
            <v>46.9980879541109</v>
          </cell>
        </row>
        <row r="19">
          <cell r="D19">
            <v>41.061220501294763</v>
          </cell>
        </row>
        <row r="20">
          <cell r="D20">
            <v>56.984785615491006</v>
          </cell>
        </row>
        <row r="21">
          <cell r="D21">
            <v>62.546255506607928</v>
          </cell>
        </row>
        <row r="22">
          <cell r="D22">
            <v>51.704879482657262</v>
          </cell>
        </row>
        <row r="23">
          <cell r="D23">
            <v>55.994958247991178</v>
          </cell>
        </row>
        <row r="24">
          <cell r="D24">
            <v>36.079295154185019</v>
          </cell>
        </row>
        <row r="25">
          <cell r="D25">
            <v>20.558688112957736</v>
          </cell>
        </row>
        <row r="26">
          <cell r="D26">
            <v>44.694800041406438</v>
          </cell>
        </row>
        <row r="27">
          <cell r="D27">
            <v>-61.952977518448606</v>
          </cell>
        </row>
        <row r="28">
          <cell r="D28">
            <v>24.005359492937714</v>
          </cell>
        </row>
        <row r="30">
          <cell r="D30">
            <v>35.008192244675044</v>
          </cell>
        </row>
        <row r="31">
          <cell r="D31">
            <v>13.761542936086672</v>
          </cell>
        </row>
        <row r="32">
          <cell r="D32">
            <v>27.706640453780334</v>
          </cell>
        </row>
        <row r="33">
          <cell r="D33">
            <v>8.2420178655806318</v>
          </cell>
        </row>
        <row r="34">
          <cell r="D34">
            <v>26.29584983640434</v>
          </cell>
        </row>
        <row r="35">
          <cell r="D35">
            <v>76.337488015340355</v>
          </cell>
        </row>
        <row r="36">
          <cell r="D36">
            <v>22.352941176470591</v>
          </cell>
        </row>
        <row r="37">
          <cell r="D37">
            <v>12.24060276970998</v>
          </cell>
        </row>
        <row r="38">
          <cell r="D38">
            <v>-7.0097699823063309</v>
          </cell>
        </row>
        <row r="39">
          <cell r="D39">
            <v>49.880095923261393</v>
          </cell>
        </row>
        <row r="40">
          <cell r="D40">
            <v>34.19174883238194</v>
          </cell>
        </row>
        <row r="41">
          <cell r="D41">
            <v>38.027103005838683</v>
          </cell>
        </row>
        <row r="42">
          <cell r="D42">
            <v>13.511111111111109</v>
          </cell>
        </row>
        <row r="43">
          <cell r="D43">
            <v>23.38329345491157</v>
          </cell>
        </row>
        <row r="45">
          <cell r="D45">
            <v>17.437007265419695</v>
          </cell>
        </row>
        <row r="46">
          <cell r="D46">
            <v>23.944800508112476</v>
          </cell>
        </row>
        <row r="47">
          <cell r="D47">
            <v>30.715140634350689</v>
          </cell>
        </row>
        <row r="48">
          <cell r="D48">
            <v>40.354715212125946</v>
          </cell>
        </row>
        <row r="49">
          <cell r="D49">
            <v>24.26598009605387</v>
          </cell>
        </row>
        <row r="50">
          <cell r="D50">
            <v>-1.2675418741511997</v>
          </cell>
        </row>
        <row r="51">
          <cell r="D51">
            <v>25.342708999218694</v>
          </cell>
        </row>
        <row r="52">
          <cell r="D52">
            <v>70.068123758160667</v>
          </cell>
        </row>
        <row r="53">
          <cell r="D53">
            <v>101.98757763975155</v>
          </cell>
        </row>
        <row r="54">
          <cell r="D54">
            <v>28.751652710445128</v>
          </cell>
        </row>
        <row r="55">
          <cell r="D55">
            <v>45.479962721342034</v>
          </cell>
        </row>
        <row r="56">
          <cell r="D56">
            <v>33.43739621388243</v>
          </cell>
        </row>
        <row r="57">
          <cell r="D57">
            <v>26.544200683601105</v>
          </cell>
        </row>
        <row r="59">
          <cell r="D59">
            <v>35.985363303711452</v>
          </cell>
        </row>
        <row r="60">
          <cell r="D60">
            <v>51.517706576728493</v>
          </cell>
        </row>
        <row r="61">
          <cell r="D61">
            <v>34.492157229511264</v>
          </cell>
        </row>
        <row r="62">
          <cell r="D62">
            <v>175.83052479537795</v>
          </cell>
        </row>
        <row r="63">
          <cell r="D63">
            <v>16.022263450834878</v>
          </cell>
        </row>
        <row r="64">
          <cell r="D64">
            <v>26.124914802651961</v>
          </cell>
        </row>
        <row r="65">
          <cell r="D65">
            <v>21.378171025368204</v>
          </cell>
        </row>
        <row r="66">
          <cell r="D66">
            <v>44.124477473293076</v>
          </cell>
        </row>
        <row r="67">
          <cell r="D67">
            <v>49.275362318840585</v>
          </cell>
        </row>
        <row r="68">
          <cell r="D68">
            <v>49.723878948531038</v>
          </cell>
        </row>
      </sheetData>
      <sheetData sheetId="1"/>
      <sheetData sheetId="2"/>
      <sheetData sheetId="3"/>
      <sheetData sheetId="4"/>
      <sheetData sheetId="5"/>
      <sheetData sheetId="6">
        <row r="4">
          <cell r="AB4">
            <v>2509660</v>
          </cell>
          <cell r="AG4">
            <v>3112185</v>
          </cell>
        </row>
        <row r="5">
          <cell r="AB5">
            <v>836591</v>
          </cell>
          <cell r="AG5">
            <v>1029421</v>
          </cell>
        </row>
        <row r="7">
          <cell r="AB7">
            <v>6945</v>
          </cell>
          <cell r="AG7">
            <v>8160</v>
          </cell>
        </row>
        <row r="8">
          <cell r="AB8">
            <v>6086</v>
          </cell>
          <cell r="AG8">
            <v>9576</v>
          </cell>
        </row>
        <row r="9">
          <cell r="AB9">
            <v>2593</v>
          </cell>
          <cell r="AG9">
            <v>3652</v>
          </cell>
        </row>
        <row r="10">
          <cell r="AB10">
            <v>228739</v>
          </cell>
          <cell r="AG10">
            <v>258986</v>
          </cell>
        </row>
        <row r="11">
          <cell r="AB11">
            <v>20900</v>
          </cell>
          <cell r="AG11">
            <v>33384</v>
          </cell>
        </row>
        <row r="12">
          <cell r="AB12">
            <v>5289</v>
          </cell>
          <cell r="AG12">
            <v>7638</v>
          </cell>
        </row>
        <row r="13">
          <cell r="AB13">
            <v>7845</v>
          </cell>
          <cell r="AG13">
            <v>11532</v>
          </cell>
        </row>
        <row r="14">
          <cell r="AB14">
            <v>20467</v>
          </cell>
          <cell r="AG14">
            <v>28871</v>
          </cell>
        </row>
        <row r="15">
          <cell r="AB15">
            <v>2169</v>
          </cell>
          <cell r="AG15">
            <v>3405</v>
          </cell>
        </row>
        <row r="16">
          <cell r="AB16">
            <v>22700</v>
          </cell>
          <cell r="AG16">
            <v>36898</v>
          </cell>
        </row>
        <row r="17">
          <cell r="AB17">
            <v>10206</v>
          </cell>
          <cell r="AG17">
            <v>15483</v>
          </cell>
        </row>
        <row r="18">
          <cell r="AB18">
            <v>6347</v>
          </cell>
          <cell r="AG18">
            <v>9901</v>
          </cell>
        </row>
        <row r="19">
          <cell r="AB19">
            <v>9080</v>
          </cell>
          <cell r="AG19">
            <v>12356</v>
          </cell>
        </row>
        <row r="20">
          <cell r="AB20">
            <v>452417</v>
          </cell>
          <cell r="AG20">
            <v>545428</v>
          </cell>
        </row>
        <row r="21">
          <cell r="AB21">
            <v>28981</v>
          </cell>
          <cell r="AG21">
            <v>41934</v>
          </cell>
        </row>
        <row r="22">
          <cell r="AB22">
            <v>5827</v>
          </cell>
          <cell r="AG22">
            <v>2217</v>
          </cell>
        </row>
        <row r="23">
          <cell r="AB23">
            <v>1091148</v>
          </cell>
          <cell r="AG23">
            <v>1353082</v>
          </cell>
        </row>
        <row r="25">
          <cell r="AB25">
            <v>1831</v>
          </cell>
          <cell r="AG25">
            <v>2472</v>
          </cell>
        </row>
        <row r="26">
          <cell r="AB26">
            <v>110024</v>
          </cell>
          <cell r="AG26">
            <v>125165</v>
          </cell>
        </row>
        <row r="27">
          <cell r="AB27">
            <v>771122</v>
          </cell>
          <cell r="AG27">
            <v>984774</v>
          </cell>
        </row>
        <row r="28">
          <cell r="AB28">
            <v>44443</v>
          </cell>
          <cell r="AG28">
            <v>48106</v>
          </cell>
        </row>
        <row r="29">
          <cell r="AB29">
            <v>5807</v>
          </cell>
          <cell r="AG29">
            <v>7334</v>
          </cell>
        </row>
        <row r="30">
          <cell r="AB30">
            <v>5215</v>
          </cell>
          <cell r="AG30">
            <v>9196</v>
          </cell>
        </row>
        <row r="31">
          <cell r="AB31">
            <v>1445</v>
          </cell>
          <cell r="AG31">
            <v>1768</v>
          </cell>
        </row>
        <row r="32">
          <cell r="AB32">
            <v>23757</v>
          </cell>
          <cell r="AG32">
            <v>26665</v>
          </cell>
        </row>
        <row r="33">
          <cell r="AB33">
            <v>64995</v>
          </cell>
          <cell r="AG33">
            <v>60439</v>
          </cell>
        </row>
        <row r="34">
          <cell r="AB34">
            <v>17097</v>
          </cell>
          <cell r="AG34">
            <v>25625</v>
          </cell>
        </row>
        <row r="35">
          <cell r="AB35">
            <v>15416</v>
          </cell>
          <cell r="AG35">
            <v>20687</v>
          </cell>
        </row>
        <row r="36">
          <cell r="AB36">
            <v>27746</v>
          </cell>
          <cell r="AG36">
            <v>38297</v>
          </cell>
        </row>
        <row r="37">
          <cell r="AB37">
            <v>2250</v>
          </cell>
          <cell r="AG37">
            <v>2554</v>
          </cell>
        </row>
        <row r="38">
          <cell r="AB38">
            <v>245329</v>
          </cell>
          <cell r="AG38">
            <v>302695</v>
          </cell>
        </row>
        <row r="40">
          <cell r="AB40">
            <v>109973</v>
          </cell>
          <cell r="AG40">
            <v>129149</v>
          </cell>
        </row>
        <row r="41">
          <cell r="AB41">
            <v>17319</v>
          </cell>
          <cell r="AG41">
            <v>21466</v>
          </cell>
        </row>
        <row r="42">
          <cell r="AB42">
            <v>13368</v>
          </cell>
          <cell r="AG42">
            <v>17474</v>
          </cell>
        </row>
        <row r="43">
          <cell r="AB43">
            <v>12799</v>
          </cell>
          <cell r="AG43">
            <v>17964</v>
          </cell>
        </row>
        <row r="44">
          <cell r="AB44">
            <v>20197</v>
          </cell>
          <cell r="AG44">
            <v>25098</v>
          </cell>
        </row>
        <row r="45">
          <cell r="AB45">
            <v>15463</v>
          </cell>
          <cell r="AG45">
            <v>15267</v>
          </cell>
        </row>
        <row r="46">
          <cell r="AB46">
            <v>14079</v>
          </cell>
          <cell r="AG46">
            <v>17647</v>
          </cell>
        </row>
        <row r="47">
          <cell r="AB47">
            <v>7046</v>
          </cell>
          <cell r="AG47">
            <v>11983</v>
          </cell>
        </row>
        <row r="48">
          <cell r="AB48">
            <v>805</v>
          </cell>
          <cell r="AG48">
            <v>1626</v>
          </cell>
        </row>
        <row r="49">
          <cell r="AB49">
            <v>18152</v>
          </cell>
          <cell r="AG49">
            <v>23371</v>
          </cell>
        </row>
        <row r="50">
          <cell r="AB50">
            <v>1073</v>
          </cell>
          <cell r="AG50">
            <v>1561</v>
          </cell>
        </row>
        <row r="51">
          <cell r="AB51">
            <v>15055</v>
          </cell>
          <cell r="AG51">
            <v>20089</v>
          </cell>
        </row>
        <row r="52">
          <cell r="AB52">
            <v>332065</v>
          </cell>
          <cell r="AG52">
            <v>420209</v>
          </cell>
        </row>
        <row r="54">
          <cell r="AB54">
            <v>19130</v>
          </cell>
          <cell r="AG54">
            <v>26014</v>
          </cell>
        </row>
        <row r="55">
          <cell r="AB55">
            <v>1186</v>
          </cell>
          <cell r="AG55">
            <v>1797</v>
          </cell>
        </row>
        <row r="56">
          <cell r="AB56">
            <v>37423</v>
          </cell>
          <cell r="AG56">
            <v>50331</v>
          </cell>
        </row>
        <row r="57">
          <cell r="AB57">
            <v>2077</v>
          </cell>
          <cell r="AG57">
            <v>5729</v>
          </cell>
        </row>
        <row r="58">
          <cell r="AB58">
            <v>67375</v>
          </cell>
          <cell r="AG58">
            <v>78170</v>
          </cell>
        </row>
        <row r="59">
          <cell r="AB59">
            <v>161390</v>
          </cell>
          <cell r="AG59">
            <v>203553</v>
          </cell>
        </row>
        <row r="60">
          <cell r="AB60">
            <v>35714</v>
          </cell>
          <cell r="AG60">
            <v>43349</v>
          </cell>
        </row>
        <row r="61">
          <cell r="AB61">
            <v>6459</v>
          </cell>
          <cell r="AG61">
            <v>9309</v>
          </cell>
        </row>
        <row r="62">
          <cell r="AB62">
            <v>1311</v>
          </cell>
          <cell r="AG62">
            <v>1957</v>
          </cell>
        </row>
        <row r="63">
          <cell r="AB63">
            <v>4527</v>
          </cell>
          <cell r="AG63">
            <v>6778</v>
          </cell>
        </row>
      </sheetData>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5"/>
      <sheetName val="ALL"/>
      <sheetName val="All 4yr"/>
      <sheetName val="4yr Public"/>
    </sheetNames>
    <sheetDataSet>
      <sheetData sheetId="0">
        <row r="9">
          <cell r="E9">
            <v>1.7845992153013497</v>
          </cell>
        </row>
        <row r="10">
          <cell r="E10">
            <v>1.9921968618712154</v>
          </cell>
        </row>
        <row r="12">
          <cell r="E12">
            <v>-3.0192402565367535</v>
          </cell>
        </row>
        <row r="13">
          <cell r="E13">
            <v>5.9285990462688495E-2</v>
          </cell>
        </row>
        <row r="14">
          <cell r="E14">
            <v>12.801475226864659</v>
          </cell>
        </row>
        <row r="15">
          <cell r="E15">
            <v>-6.0920817990226732</v>
          </cell>
        </row>
        <row r="16">
          <cell r="E16">
            <v>7.887323943661972</v>
          </cell>
        </row>
        <row r="17">
          <cell r="E17">
            <v>-1.032862213392354</v>
          </cell>
        </row>
        <row r="18">
          <cell r="E18">
            <v>-2.7122552683574082</v>
          </cell>
        </row>
        <row r="19">
          <cell r="E19">
            <v>5.1167001393106535</v>
          </cell>
        </row>
        <row r="20">
          <cell r="E20">
            <v>4.3188399758328302</v>
          </cell>
        </row>
        <row r="21">
          <cell r="E21">
            <v>1.4906431490643148</v>
          </cell>
        </row>
        <row r="22">
          <cell r="E22">
            <v>-3.5215802662709468</v>
          </cell>
        </row>
        <row r="23">
          <cell r="E23">
            <v>2.0865129861978291</v>
          </cell>
        </row>
        <row r="24">
          <cell r="E24">
            <v>-4.7370527158231717</v>
          </cell>
        </row>
        <row r="25">
          <cell r="E25">
            <v>10.193746194081248</v>
          </cell>
        </row>
        <row r="26">
          <cell r="E26">
            <v>5.6190786407058182</v>
          </cell>
        </row>
        <row r="27">
          <cell r="E27">
            <v>-8.6070285942811431</v>
          </cell>
        </row>
        <row r="28">
          <cell r="E28">
            <v>15.076864675303883</v>
          </cell>
        </row>
        <row r="30">
          <cell r="E30">
            <v>-13.064586857107061</v>
          </cell>
        </row>
        <row r="31">
          <cell r="E31">
            <v>84.804991183545098</v>
          </cell>
        </row>
        <row r="32">
          <cell r="E32">
            <v>12.139942097079629</v>
          </cell>
        </row>
        <row r="33">
          <cell r="E33">
            <v>10.054271909134627</v>
          </cell>
        </row>
        <row r="34">
          <cell r="E34">
            <v>-14.855586845718808</v>
          </cell>
        </row>
        <row r="35">
          <cell r="E35">
            <v>39.13037467164385</v>
          </cell>
        </row>
        <row r="36">
          <cell r="E36">
            <v>-6.3350678270353793</v>
          </cell>
        </row>
        <row r="37">
          <cell r="E37">
            <v>2.411556702585846</v>
          </cell>
        </row>
        <row r="38">
          <cell r="E38">
            <v>-12.564365167420558</v>
          </cell>
        </row>
        <row r="39">
          <cell r="E39">
            <v>-0.44473269711850272</v>
          </cell>
        </row>
        <row r="40">
          <cell r="E40">
            <v>2.4309446898279385</v>
          </cell>
        </row>
        <row r="41">
          <cell r="E41">
            <v>3.7412838781700963</v>
          </cell>
        </row>
        <row r="42">
          <cell r="E42">
            <v>-5.2341175569009124</v>
          </cell>
        </row>
        <row r="43">
          <cell r="E43">
            <v>-8.705474453142747</v>
          </cell>
        </row>
        <row r="45">
          <cell r="E45">
            <v>-7.3187523168987978</v>
          </cell>
        </row>
        <row r="46">
          <cell r="E46">
            <v>0.70494629835841804</v>
          </cell>
        </row>
        <row r="47">
          <cell r="E47">
            <v>-33.267718037339684</v>
          </cell>
        </row>
        <row r="48">
          <cell r="E48">
            <v>-3.3409520807061792</v>
          </cell>
        </row>
        <row r="49">
          <cell r="E49">
            <v>-11.019462465245597</v>
          </cell>
        </row>
        <row r="50">
          <cell r="E50">
            <v>-19.692034350014804</v>
          </cell>
        </row>
        <row r="51">
          <cell r="E51">
            <v>-5.1676862079614683</v>
          </cell>
        </row>
        <row r="52">
          <cell r="E52">
            <v>1.8316346112840634</v>
          </cell>
        </row>
        <row r="53">
          <cell r="E53">
            <v>3.7063123891870884</v>
          </cell>
        </row>
        <row r="54">
          <cell r="E54">
            <v>-2.6215878989264101</v>
          </cell>
        </row>
        <row r="55">
          <cell r="E55">
            <v>-8.7482984904817052</v>
          </cell>
        </row>
        <row r="56">
          <cell r="E56">
            <v>-6.7917515635612116</v>
          </cell>
        </row>
        <row r="57">
          <cell r="E57">
            <v>1.9345611511939409</v>
          </cell>
        </row>
        <row r="59">
          <cell r="E59">
            <v>6.016454508124597</v>
          </cell>
        </row>
        <row r="60">
          <cell r="E60">
            <v>3.7615519743374319</v>
          </cell>
        </row>
        <row r="61">
          <cell r="E61">
            <v>4.0776565508389107</v>
          </cell>
        </row>
        <row r="62">
          <cell r="E62">
            <v>101.62125685364825</v>
          </cell>
        </row>
        <row r="63">
          <cell r="E63">
            <v>1.1868786074763531</v>
          </cell>
        </row>
        <row r="64">
          <cell r="E64">
            <v>-1.1764911889018028</v>
          </cell>
        </row>
        <row r="65">
          <cell r="E65">
            <v>-5.470944669342563</v>
          </cell>
        </row>
        <row r="66">
          <cell r="E66">
            <v>1.1699766004679906</v>
          </cell>
        </row>
        <row r="67">
          <cell r="E67">
            <v>2.0458544528192872</v>
          </cell>
        </row>
        <row r="68">
          <cell r="E68">
            <v>7.1233479156540058</v>
          </cell>
        </row>
      </sheetData>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6"/>
      <sheetName val="ALL"/>
      <sheetName val="All 2yr"/>
      <sheetName val="2yr Men"/>
      <sheetName val="2yr Women"/>
      <sheetName val="2yr FTF"/>
      <sheetName val="2yr Public"/>
      <sheetName val="2yr White"/>
      <sheetName val="2yr Black"/>
      <sheetName val="2yr Hispanic"/>
      <sheetName val="All Undergrad "/>
      <sheetName val="Undergrad FTF"/>
    </sheetNames>
    <sheetDataSet>
      <sheetData sheetId="0">
        <row r="8">
          <cell r="E8">
            <v>-13.708298754887375</v>
          </cell>
        </row>
        <row r="9">
          <cell r="E9">
            <v>-12.552481805144886</v>
          </cell>
        </row>
        <row r="11">
          <cell r="E11">
            <v>-13.289758137363361</v>
          </cell>
        </row>
        <row r="12">
          <cell r="E12">
            <v>-19.126812515899264</v>
          </cell>
        </row>
        <row r="13">
          <cell r="E13">
            <v>-4.2674160240491439</v>
          </cell>
        </row>
        <row r="14">
          <cell r="E14">
            <v>-6.466854948160532</v>
          </cell>
        </row>
        <row r="15">
          <cell r="E15">
            <v>-22.520917413131215</v>
          </cell>
        </row>
        <row r="16">
          <cell r="E16">
            <v>-30.851400933955968</v>
          </cell>
        </row>
        <row r="17">
          <cell r="E17">
            <v>-23.467604455928551</v>
          </cell>
        </row>
        <row r="18">
          <cell r="E18">
            <v>-17.091669507302619</v>
          </cell>
        </row>
        <row r="19">
          <cell r="E19">
            <v>-12.665479227843834</v>
          </cell>
        </row>
        <row r="20">
          <cell r="E20">
            <v>-10.92829653713841</v>
          </cell>
        </row>
        <row r="21">
          <cell r="E21">
            <v>-19.220547129175642</v>
          </cell>
        </row>
        <row r="22">
          <cell r="E22">
            <v>-15.275796371802777</v>
          </cell>
        </row>
        <row r="23">
          <cell r="E23">
            <v>-15.492159121112783</v>
          </cell>
        </row>
        <row r="24">
          <cell r="E24">
            <v>-4.7183876277440113</v>
          </cell>
        </row>
        <row r="25">
          <cell r="E25">
            <v>-21.957140213222921</v>
          </cell>
        </row>
        <row r="26">
          <cell r="E26">
            <v>-23.99694792395244</v>
          </cell>
        </row>
        <row r="27">
          <cell r="E27">
            <v>-10.538509515130713</v>
          </cell>
        </row>
        <row r="29">
          <cell r="E29">
            <v>-77.012641383898867</v>
          </cell>
        </row>
        <row r="30">
          <cell r="E30">
            <v>-19.404036603232804</v>
          </cell>
        </row>
        <row r="31">
          <cell r="E31">
            <v>-7.8269827471531412</v>
          </cell>
        </row>
        <row r="32">
          <cell r="E32">
            <v>-19.651503785037168</v>
          </cell>
        </row>
        <row r="33">
          <cell r="E33">
            <v>-18.798368977282184</v>
          </cell>
        </row>
        <row r="34">
          <cell r="E34">
            <v>30.041545025825283</v>
          </cell>
        </row>
        <row r="35">
          <cell r="E35">
            <v>-3.3688826871324631</v>
          </cell>
        </row>
        <row r="36">
          <cell r="E36">
            <v>-10.469172834273417</v>
          </cell>
        </row>
        <row r="37">
          <cell r="E37">
            <v>-16.177094197334188</v>
          </cell>
        </row>
        <row r="38">
          <cell r="E38">
            <v>-19.320095661546752</v>
          </cell>
        </row>
        <row r="39">
          <cell r="E39">
            <v>-21.10393400521421</v>
          </cell>
        </row>
        <row r="40">
          <cell r="E40">
            <v>-6.4832713754646845</v>
          </cell>
        </row>
        <row r="41">
          <cell r="E41">
            <v>-16.148225052908995</v>
          </cell>
        </row>
        <row r="42">
          <cell r="E42">
            <v>-19.774268718067475</v>
          </cell>
        </row>
        <row r="44">
          <cell r="E44">
            <v>-18.888124862150839</v>
          </cell>
        </row>
        <row r="45">
          <cell r="E45">
            <v>-33.110313843369212</v>
          </cell>
        </row>
        <row r="46">
          <cell r="E46">
            <v>-16.749990910082538</v>
          </cell>
        </row>
        <row r="47">
          <cell r="E47">
            <v>-7.7844111291795679</v>
          </cell>
        </row>
        <row r="48">
          <cell r="E48">
            <v>-21.632680387199422</v>
          </cell>
        </row>
        <row r="49">
          <cell r="E49">
            <v>-16.676756280784787</v>
          </cell>
        </row>
        <row r="50">
          <cell r="E50">
            <v>-23.880797315966053</v>
          </cell>
        </row>
        <row r="51">
          <cell r="E51">
            <v>-17.300678497931905</v>
          </cell>
        </row>
        <row r="52">
          <cell r="E52">
            <v>-21.200082197410783</v>
          </cell>
        </row>
        <row r="53">
          <cell r="E53">
            <v>-22.777518893673378</v>
          </cell>
        </row>
        <row r="54">
          <cell r="E54">
            <v>31.326744534291706</v>
          </cell>
        </row>
        <row r="55">
          <cell r="E55">
            <v>-13.501603150666883</v>
          </cell>
        </row>
        <row r="56">
          <cell r="E56">
            <v>-15.007712871699914</v>
          </cell>
        </row>
        <row r="58">
          <cell r="E58">
            <v>-17.730597737262183</v>
          </cell>
        </row>
        <row r="59">
          <cell r="E59">
            <v>-10.795483061480553</v>
          </cell>
        </row>
        <row r="60">
          <cell r="E60">
            <v>-16.279901905169179</v>
          </cell>
        </row>
        <row r="61">
          <cell r="E61">
            <v>-25.009631790412239</v>
          </cell>
        </row>
        <row r="62">
          <cell r="E62">
            <v>-14.252438247813117</v>
          </cell>
        </row>
        <row r="63">
          <cell r="E63">
            <v>-11.712852494577007</v>
          </cell>
        </row>
        <row r="64">
          <cell r="E64">
            <v>-19.677134737511672</v>
          </cell>
        </row>
        <row r="65">
          <cell r="E65">
            <v>-15.603867434192143</v>
          </cell>
        </row>
        <row r="66">
          <cell r="E66">
            <v>-17.025191055759979</v>
          </cell>
        </row>
        <row r="67">
          <cell r="E67" t="str">
            <v>NA</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7"/>
      <sheetName val="All PBI"/>
      <sheetName val="All HBI"/>
    </sheetNames>
    <sheetDataSet>
      <sheetData sheetId="0">
        <row r="7">
          <cell r="D7">
            <v>-24.704201953077515</v>
          </cell>
          <cell r="F7">
            <v>-9.6801210015125196</v>
          </cell>
        </row>
        <row r="8">
          <cell r="D8">
            <v>-21.116809327036602</v>
          </cell>
          <cell r="F8">
            <v>-9.0973945515303978</v>
          </cell>
        </row>
        <row r="10">
          <cell r="D10">
            <v>-27.775306970898196</v>
          </cell>
          <cell r="F10">
            <v>-12.30684072143549</v>
          </cell>
        </row>
        <row r="11">
          <cell r="D11">
            <v>-62.666548625558846</v>
          </cell>
          <cell r="F11">
            <v>-3.970271856053198</v>
          </cell>
        </row>
        <row r="12">
          <cell r="D12">
            <v>0.78380143696930116</v>
          </cell>
          <cell r="F12">
            <v>4.1887337506018296</v>
          </cell>
        </row>
        <row r="13">
          <cell r="D13">
            <v>34.187183200579291</v>
          </cell>
          <cell r="F13">
            <v>-6.819597259705211</v>
          </cell>
        </row>
        <row r="14">
          <cell r="D14">
            <v>-24.353044379759957</v>
          </cell>
          <cell r="F14">
            <v>-13.642235810869002</v>
          </cell>
        </row>
        <row r="15">
          <cell r="D15">
            <v>-31.629055007052187</v>
          </cell>
          <cell r="F15">
            <v>-29.388201019664965</v>
          </cell>
        </row>
        <row r="16">
          <cell r="D16">
            <v>11.936179160971507</v>
          </cell>
          <cell r="F16">
            <v>-9.3389481072070879</v>
          </cell>
        </row>
        <row r="17">
          <cell r="D17">
            <v>-23.381584942693912</v>
          </cell>
          <cell r="F17">
            <v>-7.9597229815928552</v>
          </cell>
        </row>
        <row r="18">
          <cell r="D18">
            <v>-13.674677963171089</v>
          </cell>
          <cell r="F18">
            <v>-3.0831562824250209</v>
          </cell>
        </row>
        <row r="19">
          <cell r="D19">
            <v>-10.332804597013139</v>
          </cell>
          <cell r="F19">
            <v>-8.8885148943331806</v>
          </cell>
        </row>
        <row r="20">
          <cell r="D20">
            <v>-14.788732394366196</v>
          </cell>
          <cell r="F20">
            <v>-14.788732394366196</v>
          </cell>
        </row>
        <row r="21">
          <cell r="D21">
            <v>-51.282721269418971</v>
          </cell>
          <cell r="F21">
            <v>-27.922940655447299</v>
          </cell>
        </row>
        <row r="22">
          <cell r="D22">
            <v>-27.533324869874313</v>
          </cell>
          <cell r="F22">
            <v>-5.0578780505787808</v>
          </cell>
        </row>
        <row r="23">
          <cell r="D23">
            <v>-28.862944417884911</v>
          </cell>
          <cell r="F23">
            <v>3.094348789894021</v>
          </cell>
        </row>
        <row r="24">
          <cell r="D24">
            <v>-34.978597906895779</v>
          </cell>
          <cell r="F24">
            <v>-19.394838895006465</v>
          </cell>
        </row>
        <row r="25">
          <cell r="D25" t="str">
            <v>NA</v>
          </cell>
          <cell r="F25">
            <v>2.5231286795626575</v>
          </cell>
        </row>
        <row r="26">
          <cell r="D26">
            <v>-6.3232830820770527</v>
          </cell>
          <cell r="F26" t="str">
            <v>NA</v>
          </cell>
        </row>
        <row r="28">
          <cell r="D28" t="str">
            <v>NA</v>
          </cell>
          <cell r="F28" t="str">
            <v>NA</v>
          </cell>
        </row>
        <row r="29">
          <cell r="D29" t="str">
            <v>NA</v>
          </cell>
          <cell r="F29" t="str">
            <v>NA</v>
          </cell>
        </row>
        <row r="30">
          <cell r="D30">
            <v>-2.1434820647419075</v>
          </cell>
          <cell r="F30" t="str">
            <v>NA</v>
          </cell>
        </row>
        <row r="31">
          <cell r="D31" t="str">
            <v>NA</v>
          </cell>
          <cell r="F31" t="str">
            <v>NA</v>
          </cell>
        </row>
        <row r="32">
          <cell r="D32" t="str">
            <v>NA</v>
          </cell>
          <cell r="F32" t="str">
            <v>NA</v>
          </cell>
        </row>
        <row r="33">
          <cell r="D33" t="str">
            <v>NA</v>
          </cell>
          <cell r="F33" t="str">
            <v>NA</v>
          </cell>
        </row>
        <row r="34">
          <cell r="D34" t="str">
            <v>NA</v>
          </cell>
          <cell r="F34" t="str">
            <v>NA</v>
          </cell>
        </row>
        <row r="35">
          <cell r="D35" t="str">
            <v>NA</v>
          </cell>
          <cell r="F35" t="str">
            <v>NA</v>
          </cell>
        </row>
        <row r="36">
          <cell r="D36" t="str">
            <v>NA</v>
          </cell>
          <cell r="F36" t="str">
            <v>NA</v>
          </cell>
        </row>
        <row r="37">
          <cell r="D37" t="str">
            <v>NA</v>
          </cell>
          <cell r="F37" t="str">
            <v>NA</v>
          </cell>
        </row>
        <row r="38">
          <cell r="D38" t="str">
            <v>NA</v>
          </cell>
          <cell r="F38" t="str">
            <v>NA</v>
          </cell>
        </row>
        <row r="39">
          <cell r="D39">
            <v>-100</v>
          </cell>
          <cell r="F39" t="str">
            <v>NA</v>
          </cell>
        </row>
        <row r="40">
          <cell r="D40" t="str">
            <v>NA</v>
          </cell>
          <cell r="F40" t="str">
            <v>NA</v>
          </cell>
        </row>
        <row r="41">
          <cell r="D41">
            <v>-45.835896439710346</v>
          </cell>
          <cell r="F41">
            <v>-18.556063790332551</v>
          </cell>
        </row>
        <row r="43">
          <cell r="D43">
            <v>-53.104549441158611</v>
          </cell>
          <cell r="F43" t="str">
            <v>NA</v>
          </cell>
        </row>
        <row r="44">
          <cell r="D44">
            <v>-66.397058823529406</v>
          </cell>
          <cell r="F44" t="str">
            <v>NA</v>
          </cell>
        </row>
        <row r="45">
          <cell r="D45" t="str">
            <v>NA</v>
          </cell>
          <cell r="F45" t="str">
            <v>NA</v>
          </cell>
        </row>
        <row r="46">
          <cell r="D46" t="str">
            <v>NA</v>
          </cell>
          <cell r="F46" t="str">
            <v>NA</v>
          </cell>
        </row>
        <row r="47">
          <cell r="D47">
            <v>-30.083046384443996</v>
          </cell>
          <cell r="F47" t="str">
            <v>NA</v>
          </cell>
        </row>
        <row r="48">
          <cell r="D48" t="str">
            <v>NA</v>
          </cell>
          <cell r="F48" t="str">
            <v>NA</v>
          </cell>
        </row>
        <row r="49">
          <cell r="D49">
            <v>-47.684085510688831</v>
          </cell>
          <cell r="F49">
            <v>-15.588589795098434</v>
          </cell>
        </row>
        <row r="50">
          <cell r="D50" t="str">
            <v>NA</v>
          </cell>
          <cell r="F50" t="str">
            <v>NA</v>
          </cell>
        </row>
        <row r="51">
          <cell r="D51" t="str">
            <v>NA</v>
          </cell>
          <cell r="F51" t="str">
            <v>NA</v>
          </cell>
        </row>
        <row r="52">
          <cell r="D52">
            <v>-40.422782239453518</v>
          </cell>
          <cell r="F52">
            <v>-23.3044037287046</v>
          </cell>
        </row>
        <row r="53">
          <cell r="D53" t="str">
            <v>NA</v>
          </cell>
          <cell r="F53" t="str">
            <v>NA</v>
          </cell>
        </row>
        <row r="54">
          <cell r="D54">
            <v>-62.526881720430104</v>
          </cell>
          <cell r="F54" t="str">
            <v>NA</v>
          </cell>
        </row>
        <row r="55">
          <cell r="D55">
            <v>-31.906449714668895</v>
          </cell>
          <cell r="F55">
            <v>-17.529069767441861</v>
          </cell>
        </row>
        <row r="57">
          <cell r="D57">
            <v>-100</v>
          </cell>
          <cell r="F57" t="str">
            <v>NA</v>
          </cell>
        </row>
        <row r="58">
          <cell r="D58" t="str">
            <v>NA</v>
          </cell>
          <cell r="F58" t="str">
            <v>NA</v>
          </cell>
        </row>
        <row r="59">
          <cell r="D59">
            <v>-30.828707375099128</v>
          </cell>
          <cell r="F59" t="str">
            <v>NA</v>
          </cell>
        </row>
        <row r="60">
          <cell r="D60" t="str">
            <v>NA</v>
          </cell>
          <cell r="F60" t="str">
            <v>NA</v>
          </cell>
        </row>
        <row r="61">
          <cell r="D61">
            <v>-9.0279450734762712</v>
          </cell>
          <cell r="F61" t="str">
            <v>NA</v>
          </cell>
        </row>
        <row r="62">
          <cell r="D62">
            <v>20.709714950552645</v>
          </cell>
          <cell r="F62" t="str">
            <v>NA</v>
          </cell>
        </row>
        <row r="63">
          <cell r="D63">
            <v>-69.541692258196591</v>
          </cell>
          <cell r="F63">
            <v>-17.529069767441861</v>
          </cell>
        </row>
        <row r="64">
          <cell r="D64" t="str">
            <v>NA</v>
          </cell>
          <cell r="F64" t="str">
            <v>NA</v>
          </cell>
        </row>
        <row r="65">
          <cell r="D65" t="str">
            <v>NA</v>
          </cell>
          <cell r="F65" t="str">
            <v>NA</v>
          </cell>
        </row>
        <row r="66">
          <cell r="D66">
            <v>-14.307272904293642</v>
          </cell>
          <cell r="F66">
            <v>-14.318885448916408</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R71"/>
  <sheetViews>
    <sheetView showGridLines="0" view="pageBreakPreview" zoomScaleNormal="80" zoomScaleSheetLayoutView="100" workbookViewId="0">
      <selection activeCell="A67" sqref="A67:J67"/>
    </sheetView>
  </sheetViews>
  <sheetFormatPr defaultColWidth="9.7109375" defaultRowHeight="12.75" x14ac:dyDescent="0.2"/>
  <cols>
    <col min="1" max="1" width="7.140625" style="2" customWidth="1"/>
    <col min="2" max="2" width="12.7109375" style="2" customWidth="1"/>
    <col min="3" max="3" width="10.7109375" style="2" customWidth="1"/>
    <col min="4" max="4" width="14.85546875" style="2" customWidth="1"/>
    <col min="5" max="5" width="13" style="2" customWidth="1"/>
    <col min="6" max="6" width="7.5703125" style="2" customWidth="1"/>
    <col min="7" max="7" width="10" style="2" customWidth="1"/>
    <col min="8" max="8" width="14.7109375" style="2" customWidth="1"/>
    <col min="9" max="9" width="15.28515625" style="2" customWidth="1"/>
    <col min="10" max="10" width="10.42578125" style="2" customWidth="1"/>
    <col min="11" max="11" width="11.28515625" style="2" customWidth="1"/>
    <col min="12" max="14" width="11.5703125" style="2" customWidth="1"/>
    <col min="15" max="15" width="2.140625" style="2" customWidth="1"/>
    <col min="16" max="18" width="10.7109375" style="2" customWidth="1"/>
    <col min="19" max="16384" width="9.7109375" style="2"/>
  </cols>
  <sheetData>
    <row r="1" spans="1:18" x14ac:dyDescent="0.2">
      <c r="A1" s="43" t="s">
        <v>90</v>
      </c>
      <c r="B1" s="5"/>
      <c r="C1" s="3"/>
      <c r="D1" s="3"/>
      <c r="E1" s="3"/>
      <c r="F1" s="3"/>
      <c r="G1" s="3"/>
      <c r="H1" s="3"/>
      <c r="I1" s="3"/>
    </row>
    <row r="2" spans="1:18" ht="14.25" x14ac:dyDescent="0.2">
      <c r="A2" s="5" t="s">
        <v>49</v>
      </c>
      <c r="B2" s="5"/>
      <c r="C2" s="3"/>
      <c r="D2" s="3"/>
      <c r="E2" s="3"/>
      <c r="F2" s="1"/>
      <c r="G2" s="1"/>
      <c r="H2" s="1"/>
      <c r="I2" s="1"/>
    </row>
    <row r="3" spans="1:18" x14ac:dyDescent="0.2">
      <c r="A3" s="15"/>
      <c r="B3" s="6"/>
      <c r="C3" s="9"/>
      <c r="D3" s="9"/>
      <c r="E3" s="9"/>
      <c r="F3" s="9"/>
      <c r="G3" s="13"/>
      <c r="H3" s="13"/>
      <c r="I3" s="13"/>
      <c r="L3" s="155" t="s">
        <v>61</v>
      </c>
      <c r="M3" s="156"/>
      <c r="N3" s="157"/>
      <c r="P3" s="155" t="s">
        <v>62</v>
      </c>
      <c r="Q3" s="156"/>
      <c r="R3" s="157"/>
    </row>
    <row r="4" spans="1:18" ht="12.75" customHeight="1" x14ac:dyDescent="0.2">
      <c r="A4" s="3"/>
      <c r="B4" s="3"/>
      <c r="C4" s="166" t="s">
        <v>95</v>
      </c>
      <c r="D4" s="167"/>
      <c r="E4" s="167"/>
      <c r="F4" s="168"/>
      <c r="G4" s="169" t="s">
        <v>96</v>
      </c>
      <c r="H4" s="167"/>
      <c r="I4" s="167"/>
      <c r="J4" s="167"/>
    </row>
    <row r="5" spans="1:18" s="11" customFormat="1" ht="40.5" customHeight="1" x14ac:dyDescent="0.2">
      <c r="A5" s="25"/>
      <c r="B5" s="25"/>
      <c r="C5" s="59" t="s">
        <v>18</v>
      </c>
      <c r="D5" s="60" t="s">
        <v>22</v>
      </c>
      <c r="E5" s="60" t="s">
        <v>53</v>
      </c>
      <c r="F5" s="61" t="s">
        <v>21</v>
      </c>
      <c r="G5" s="58" t="s">
        <v>18</v>
      </c>
      <c r="H5" s="54" t="s">
        <v>22</v>
      </c>
      <c r="I5" s="60" t="s">
        <v>53</v>
      </c>
      <c r="J5" s="62" t="s">
        <v>21</v>
      </c>
    </row>
    <row r="6" spans="1:18" x14ac:dyDescent="0.2">
      <c r="A6" s="16" t="s">
        <v>50</v>
      </c>
      <c r="B6" s="16"/>
      <c r="C6" s="66">
        <f>(('[1]Undergrad FTF'!AD4-'[1]Undergrad FTF'!Y4)/'[1]Undergrad FTF'!Y4)*100</f>
        <v>-5.8241898506275556</v>
      </c>
      <c r="D6" s="66">
        <f>(('[1]All Undergrad '!AK4-'[1]All Undergrad '!AF4)/'[1]All Undergrad '!AF4)*100</f>
        <v>-5.4852349731229362</v>
      </c>
      <c r="E6" s="66">
        <f>(('[1]All Grad-Prof'!AJ4-'[1]All Grad-Prof'!AE4)/'[1]All Grad-Prof'!AE4)*100</f>
        <v>1.3848380529787669</v>
      </c>
      <c r="F6" s="67">
        <f>(('[1]All PT'!AJ4-'[1]All PT'!AE4)/'[1]All PT'!AE4)*100</f>
        <v>-4.3100453588940368</v>
      </c>
      <c r="G6" s="68">
        <f>'[1]Undergrad FTF'!AD4-'[1]Undergrad FTF'!Y4</f>
        <v>-177499</v>
      </c>
      <c r="H6" s="16">
        <f>'[1]All Undergrad '!AK4-'[1]All Undergrad '!AF4</f>
        <v>-963817</v>
      </c>
      <c r="I6" s="16">
        <f>'[1]All Grad-Prof'!AJ4-'[1]All Grad-Prof'!AE4</f>
        <v>38550</v>
      </c>
      <c r="J6" s="68">
        <f>'[1]All PT'!AJ4-'[1]All PT'!AE4</f>
        <v>-337847</v>
      </c>
    </row>
    <row r="7" spans="1:18" x14ac:dyDescent="0.2">
      <c r="A7" s="17" t="s">
        <v>10</v>
      </c>
      <c r="B7" s="17"/>
      <c r="C7" s="69">
        <f>(('[1]Undergrad FTF'!AD5-'[1]Undergrad FTF'!Y5)/'[1]Undergrad FTF'!Y5)*100</f>
        <v>-5.3276698808456633</v>
      </c>
      <c r="D7" s="69">
        <f>(('[1]All Undergrad '!AK5-'[1]All Undergrad '!AF5)/'[1]All Undergrad '!AF5)*100</f>
        <v>-5.1331759108798503</v>
      </c>
      <c r="E7" s="69">
        <f>(('[1]All Grad-Prof'!AJ5-'[1]All Grad-Prof'!AE5)/'[1]All Grad-Prof'!AE5)*100</f>
        <v>1.9614780892970025</v>
      </c>
      <c r="F7" s="70">
        <f>(('[1]All PT'!AJ5-'[1]All PT'!AE5)/'[1]All PT'!AE5)*100</f>
        <v>-2.3161949434474152</v>
      </c>
      <c r="G7" s="71">
        <f>'[1]Undergrad FTF'!AD5-'[1]Undergrad FTF'!Y5</f>
        <v>-58600</v>
      </c>
      <c r="H7" s="47">
        <f>'[1]All Undergrad '!AK5-'[1]All Undergrad '!AF5</f>
        <v>-315229</v>
      </c>
      <c r="I7" s="72">
        <f>'[1]All Grad-Prof'!AJ5-'[1]All Grad-Prof'!AE5</f>
        <v>17407</v>
      </c>
      <c r="J7" s="64">
        <f>'[1]All PT'!AJ5-'[1]All PT'!AE5</f>
        <v>-63245</v>
      </c>
    </row>
    <row r="8" spans="1:18" x14ac:dyDescent="0.2">
      <c r="A8" s="17" t="s">
        <v>23</v>
      </c>
      <c r="B8" s="17"/>
      <c r="C8" s="44"/>
      <c r="D8" s="44"/>
      <c r="E8" s="44"/>
      <c r="F8" s="73"/>
      <c r="G8" s="44">
        <f>(G7/G$6)*100</f>
        <v>33.014270502932412</v>
      </c>
      <c r="H8" s="44">
        <f>(H7/H$6)*100</f>
        <v>32.706312505382243</v>
      </c>
      <c r="I8" s="73">
        <f>(I7/I$6)*100</f>
        <v>45.154345006485087</v>
      </c>
      <c r="J8" s="44">
        <f>(J7/J$6)*100</f>
        <v>18.720012313266064</v>
      </c>
    </row>
    <row r="9" spans="1:18" x14ac:dyDescent="0.2">
      <c r="A9" s="18" t="s">
        <v>75</v>
      </c>
      <c r="B9" s="18"/>
      <c r="C9" s="74">
        <f>(('[1]Undergrad FTF'!AD7-'[1]Undergrad FTF'!Y7)/'[1]Undergrad FTF'!Y7)*100</f>
        <v>-1.2995800744323045</v>
      </c>
      <c r="D9" s="74">
        <f>(('[1]All Undergrad '!AK7-'[1]All Undergrad '!AF7)/'[1]All Undergrad '!AF7)*100</f>
        <v>-6.9653805375005762</v>
      </c>
      <c r="E9" s="74">
        <f>(('[1]All Grad-Prof'!AJ7-'[1]All Grad-Prof'!AE7)/'[1]All Grad-Prof'!AE7)*100</f>
        <v>-2.6447654665004521</v>
      </c>
      <c r="F9" s="75">
        <f>(('[1]All PT'!AJ7-'[1]All PT'!AE7)/'[1]All PT'!AE7)*100</f>
        <v>-10.872181820020836</v>
      </c>
      <c r="G9" s="63">
        <f>'[1]Undergrad FTF'!AD7-'[1]Undergrad FTF'!Y7</f>
        <v>-653</v>
      </c>
      <c r="H9" s="76">
        <f>'[1]All Undergrad '!AK7-'[1]All Undergrad '!AF7</f>
        <v>-18132</v>
      </c>
      <c r="I9" s="77">
        <f>'[1]All Grad-Prof'!AJ7-'[1]All Grad-Prof'!AE7</f>
        <v>-1082</v>
      </c>
      <c r="J9" s="63">
        <f>'[1]All PT'!AJ7-'[1]All PT'!AE7</f>
        <v>-10749</v>
      </c>
    </row>
    <row r="10" spans="1:18" x14ac:dyDescent="0.2">
      <c r="A10" s="18" t="s">
        <v>0</v>
      </c>
      <c r="B10" s="18"/>
      <c r="C10" s="74">
        <f>(('[1]Undergrad FTF'!AD8-'[1]Undergrad FTF'!Y8)/'[1]Undergrad FTF'!Y8)*100</f>
        <v>-6.0756013745704465</v>
      </c>
      <c r="D10" s="74">
        <f>(('[1]All Undergrad '!AK8-'[1]All Undergrad '!AF8)/'[1]All Undergrad '!AF8)*100</f>
        <v>-8.723086255307706</v>
      </c>
      <c r="E10" s="74">
        <f>(('[1]All Grad-Prof'!AJ8-'[1]All Grad-Prof'!AE8)/'[1]All Grad-Prof'!AE8)*100</f>
        <v>10.262234152384886</v>
      </c>
      <c r="F10" s="75">
        <f>(('[1]All PT'!AJ8-'[1]All PT'!AE8)/'[1]All PT'!AE8)*100</f>
        <v>-2.9026012553477187</v>
      </c>
      <c r="G10" s="63">
        <f>'[1]Undergrad FTF'!AD8-'[1]Undergrad FTF'!Y8</f>
        <v>-1768</v>
      </c>
      <c r="H10" s="76">
        <f>'[1]All Undergrad '!AK8-'[1]All Undergrad '!AF8</f>
        <v>-13949</v>
      </c>
      <c r="I10" s="77">
        <f>'[1]All Grad-Prof'!AJ8-'[1]All Grad-Prof'!AE8</f>
        <v>1988</v>
      </c>
      <c r="J10" s="63">
        <f>'[1]All PT'!AJ8-'[1]All PT'!AE8</f>
        <v>-1859</v>
      </c>
    </row>
    <row r="11" spans="1:18" x14ac:dyDescent="0.2">
      <c r="A11" s="18" t="s">
        <v>9</v>
      </c>
      <c r="B11" s="18"/>
      <c r="C11" s="74">
        <f>(('[1]Undergrad FTF'!AD9-'[1]Undergrad FTF'!Y9)/'[1]Undergrad FTF'!Y9)*100</f>
        <v>-5.1856906131201868</v>
      </c>
      <c r="D11" s="74">
        <f>(('[1]All Undergrad '!AK9-'[1]All Undergrad '!AF9)/'[1]All Undergrad '!AF9)*100</f>
        <v>4.4842571684206041</v>
      </c>
      <c r="E11" s="74">
        <f>(('[1]All Grad-Prof'!AJ9-'[1]All Grad-Prof'!AE9)/'[1]All Grad-Prof'!AE9)*100</f>
        <v>26.300396908293294</v>
      </c>
      <c r="F11" s="75">
        <f>(('[1]All PT'!AJ9-'[1]All PT'!AE9)/'[1]All PT'!AE9)*100</f>
        <v>21.110995958130378</v>
      </c>
      <c r="G11" s="63">
        <f>'[1]Undergrad FTF'!AD9-'[1]Undergrad FTF'!Y9</f>
        <v>-532</v>
      </c>
      <c r="H11" s="76">
        <f>'[1]All Undergrad '!AK9-'[1]All Undergrad '!AF9</f>
        <v>2105</v>
      </c>
      <c r="I11" s="77">
        <f>'[1]All Grad-Prof'!AJ9-'[1]All Grad-Prof'!AE9</f>
        <v>2518</v>
      </c>
      <c r="J11" s="63">
        <f>'[1]All PT'!AJ9-'[1]All PT'!AE9</f>
        <v>4074</v>
      </c>
    </row>
    <row r="12" spans="1:18" ht="13.5" customHeight="1" x14ac:dyDescent="0.2">
      <c r="A12" s="18" t="s">
        <v>76</v>
      </c>
      <c r="B12" s="18"/>
      <c r="C12" s="74">
        <f>(('[1]Undergrad FTF'!AD10-'[1]Undergrad FTF'!Y10)/'[1]Undergrad FTF'!Y10)*100</f>
        <v>-8.495916646452045</v>
      </c>
      <c r="D12" s="74">
        <f>(('[1]All Undergrad '!AK10-'[1]All Undergrad '!AF10)/'[1]All Undergrad '!AF10)*100</f>
        <v>-6.5575443111453193</v>
      </c>
      <c r="E12" s="74">
        <f>(('[1]All Grad-Prof'!AJ10-'[1]All Grad-Prof'!AE10)/'[1]All Grad-Prof'!AE10)*100</f>
        <v>-4.0594538959859534</v>
      </c>
      <c r="F12" s="75">
        <f>(('[1]All PT'!AJ10-'[1]All PT'!AE10)/'[1]All PT'!AE10)*100</f>
        <v>-2.5233033626632175</v>
      </c>
      <c r="G12" s="63">
        <f>'[1]Undergrad FTF'!AD10-'[1]Undergrad FTF'!Y10</f>
        <v>-14710</v>
      </c>
      <c r="H12" s="76">
        <f>'[1]All Undergrad '!AK10-'[1]All Undergrad '!AF10</f>
        <v>-66199</v>
      </c>
      <c r="I12" s="77">
        <f>'[1]All Grad-Prof'!AJ10-'[1]All Grad-Prof'!AE10</f>
        <v>-5364</v>
      </c>
      <c r="J12" s="63">
        <f>'[1]All PT'!AJ10-'[1]All PT'!AE10</f>
        <v>-12076</v>
      </c>
    </row>
    <row r="13" spans="1:18" x14ac:dyDescent="0.2">
      <c r="A13" s="19" t="s">
        <v>77</v>
      </c>
      <c r="B13" s="19"/>
      <c r="C13" s="78">
        <f>(('[1]Undergrad FTF'!AD11-'[1]Undergrad FTF'!Y11)/'[1]Undergrad FTF'!Y11)*100</f>
        <v>-4.2094537220492505</v>
      </c>
      <c r="D13" s="78">
        <f>(('[1]All Undergrad '!AK11-'[1]All Undergrad '!AF11)/'[1]All Undergrad '!AF11)*100</f>
        <v>-4.65791461474514</v>
      </c>
      <c r="E13" s="78">
        <f>(('[1]All Grad-Prof'!AJ11-'[1]All Grad-Prof'!AE11)/'[1]All Grad-Prof'!AE11)*100</f>
        <v>4.5150719888645625</v>
      </c>
      <c r="F13" s="70">
        <f>(('[1]All PT'!AJ11-'[1]All PT'!AE11)/'[1]All PT'!AE11)*100</f>
        <v>1.3065186196370124</v>
      </c>
      <c r="G13" s="64">
        <f>'[1]Undergrad FTF'!AD11-'[1]Undergrad FTF'!Y11</f>
        <v>-3718</v>
      </c>
      <c r="H13" s="47">
        <f>'[1]All Undergrad '!AK11-'[1]All Undergrad '!AF11</f>
        <v>-22076</v>
      </c>
      <c r="I13" s="79">
        <f>'[1]All Grad-Prof'!AJ11-'[1]All Grad-Prof'!AE11</f>
        <v>3114</v>
      </c>
      <c r="J13" s="64">
        <f>'[1]All PT'!AJ11-'[1]All PT'!AE11</f>
        <v>2431</v>
      </c>
    </row>
    <row r="14" spans="1:18" x14ac:dyDescent="0.2">
      <c r="A14" s="19" t="s">
        <v>78</v>
      </c>
      <c r="B14" s="19"/>
      <c r="C14" s="78">
        <f>(('[1]Undergrad FTF'!AD12-'[1]Undergrad FTF'!Y12)/'[1]Undergrad FTF'!Y12)*100</f>
        <v>-12.698526942085312</v>
      </c>
      <c r="D14" s="78">
        <f>(('[1]All Undergrad '!AK12-'[1]All Undergrad '!AF12)/'[1]All Undergrad '!AF12)*100</f>
        <v>-15.766047438352279</v>
      </c>
      <c r="E14" s="78">
        <f>(('[1]All Grad-Prof'!AJ12-'[1]All Grad-Prof'!AE12)/'[1]All Grad-Prof'!AE12)*100</f>
        <v>5.2555504162812214</v>
      </c>
      <c r="F14" s="70">
        <f>(('[1]All PT'!AJ12-'[1]All PT'!AE12)/'[1]All PT'!AE12)*100</f>
        <v>-15.442314456559972</v>
      </c>
      <c r="G14" s="64">
        <f>'[1]Undergrad FTF'!AD12-'[1]Undergrad FTF'!Y12</f>
        <v>-5293</v>
      </c>
      <c r="H14" s="47">
        <f>'[1]All Undergrad '!AK12-'[1]All Undergrad '!AF12</f>
        <v>-40593</v>
      </c>
      <c r="I14" s="79">
        <f>'[1]All Grad-Prof'!AJ12-'[1]All Grad-Prof'!AE12</f>
        <v>1818</v>
      </c>
      <c r="J14" s="64">
        <f>'[1]All PT'!AJ12-'[1]All PT'!AE12</f>
        <v>-17561</v>
      </c>
    </row>
    <row r="15" spans="1:18" x14ac:dyDescent="0.2">
      <c r="A15" s="19" t="s">
        <v>54</v>
      </c>
      <c r="B15" s="19"/>
      <c r="C15" s="78">
        <f>(('[1]Undergrad FTF'!AD13-'[1]Undergrad FTF'!Y13)/'[1]Undergrad FTF'!Y13)*100</f>
        <v>-10.008716836905746</v>
      </c>
      <c r="D15" s="78">
        <f>(('[1]All Undergrad '!AK13-'[1]All Undergrad '!AF13)/'[1]All Undergrad '!AF13)*100</f>
        <v>-10.261681442460063</v>
      </c>
      <c r="E15" s="78">
        <f>(('[1]All Grad-Prof'!AJ13-'[1]All Grad-Prof'!AE13)/'[1]All Grad-Prof'!AE13)*100</f>
        <v>-8.06092813446209</v>
      </c>
      <c r="F15" s="70">
        <f>(('[1]All PT'!AJ13-'[1]All PT'!AE13)/'[1]All PT'!AE13)*100</f>
        <v>-6.9989358343175896</v>
      </c>
      <c r="G15" s="64">
        <f>'[1]Undergrad FTF'!AD13-'[1]Undergrad FTF'!Y13</f>
        <v>-4478</v>
      </c>
      <c r="H15" s="47">
        <f>'[1]All Undergrad '!AK13-'[1]All Undergrad '!AF13</f>
        <v>-23960</v>
      </c>
      <c r="I15" s="79">
        <f>'[1]All Grad-Prof'!AJ13-'[1]All Grad-Prof'!AE13</f>
        <v>-2609</v>
      </c>
      <c r="J15" s="64">
        <f>'[1]All PT'!AJ13-'[1]All PT'!AE13</f>
        <v>-5985</v>
      </c>
    </row>
    <row r="16" spans="1:18" x14ac:dyDescent="0.2">
      <c r="A16" s="19" t="s">
        <v>1</v>
      </c>
      <c r="B16" s="19"/>
      <c r="C16" s="78">
        <f>(('[1]Undergrad FTF'!AD14-'[1]Undergrad FTF'!Y14)/'[1]Undergrad FTF'!Y14)*100</f>
        <v>-7.4700251889168765</v>
      </c>
      <c r="D16" s="78">
        <f>(('[1]All Undergrad '!AK14-'[1]All Undergrad '!AF14)/'[1]All Undergrad '!AF14)*100</f>
        <v>-4.3231547609364069</v>
      </c>
      <c r="E16" s="78">
        <f>(('[1]All Grad-Prof'!AJ14-'[1]All Grad-Prof'!AE14)/'[1]All Grad-Prof'!AE14)*100</f>
        <v>-1.5710908291180998</v>
      </c>
      <c r="F16" s="70">
        <f>(('[1]All PT'!AJ14-'[1]All PT'!AE14)/'[1]All PT'!AE14)*100</f>
        <v>-2.5485268582777199</v>
      </c>
      <c r="G16" s="64">
        <f>'[1]Undergrad FTF'!AD14-'[1]Undergrad FTF'!Y14</f>
        <v>-3707</v>
      </c>
      <c r="H16" s="47">
        <f>'[1]All Undergrad '!AK14-'[1]All Undergrad '!AF14</f>
        <v>-13287</v>
      </c>
      <c r="I16" s="79">
        <f>'[1]All Grad-Prof'!AJ14-'[1]All Grad-Prof'!AE14</f>
        <v>-1143</v>
      </c>
      <c r="J16" s="64">
        <f>'[1]All PT'!AJ14-'[1]All PT'!AE14</f>
        <v>-4594</v>
      </c>
    </row>
    <row r="17" spans="1:10" x14ac:dyDescent="0.2">
      <c r="A17" s="18" t="s">
        <v>2</v>
      </c>
      <c r="B17" s="18"/>
      <c r="C17" s="74">
        <f>(('[1]Undergrad FTF'!AD15-'[1]Undergrad FTF'!Y15)/'[1]Undergrad FTF'!Y15)*100</f>
        <v>-9.1433934360957849</v>
      </c>
      <c r="D17" s="74">
        <f>(('[1]All Undergrad '!AK15-'[1]All Undergrad '!AF15)/'[1]All Undergrad '!AF15)*100</f>
        <v>-4.1649017884801394</v>
      </c>
      <c r="E17" s="74">
        <f>(('[1]All Grad-Prof'!AJ15-'[1]All Grad-Prof'!AE15)/'[1]All Grad-Prof'!AE15)*100</f>
        <v>1.0042561331356703</v>
      </c>
      <c r="F17" s="75">
        <f>(('[1]All PT'!AJ15-'[1]All PT'!AE15)/'[1]All PT'!AE15)*100</f>
        <v>2.4680645938780428</v>
      </c>
      <c r="G17" s="63">
        <f>'[1]Undergrad FTF'!AD15-'[1]Undergrad FTF'!Y15</f>
        <v>-3215</v>
      </c>
      <c r="H17" s="76">
        <f>'[1]All Undergrad '!AK15-'[1]All Undergrad '!AF15</f>
        <v>-6588</v>
      </c>
      <c r="I17" s="77">
        <f>'[1]All Grad-Prof'!AJ15-'[1]All Grad-Prof'!AE15</f>
        <v>210</v>
      </c>
      <c r="J17" s="63">
        <f>'[1]All PT'!AJ15-'[1]All PT'!AE15</f>
        <v>1024</v>
      </c>
    </row>
    <row r="18" spans="1:10" x14ac:dyDescent="0.2">
      <c r="A18" s="18" t="s">
        <v>3</v>
      </c>
      <c r="B18" s="18"/>
      <c r="C18" s="74">
        <f>(('[1]Undergrad FTF'!AD16-'[1]Undergrad FTF'!Y16)/'[1]Undergrad FTF'!Y16)*100</f>
        <v>-3.4900440067970897</v>
      </c>
      <c r="D18" s="74">
        <f>(('[1]All Undergrad '!AK16-'[1]All Undergrad '!AF16)/'[1]All Undergrad '!AF16)*100</f>
        <v>-5.1405024096105052</v>
      </c>
      <c r="E18" s="74">
        <f>(('[1]All Grad-Prof'!AJ16-'[1]All Grad-Prof'!AE16)/'[1]All Grad-Prof'!AE16)*100</f>
        <v>4.2815873061500209</v>
      </c>
      <c r="F18" s="75">
        <f>(('[1]All PT'!AJ16-'[1]All PT'!AE16)/'[1]All PT'!AE16)*100</f>
        <v>-4.4840040543048438</v>
      </c>
      <c r="G18" s="63">
        <f>'[1]Undergrad FTF'!AD16-'[1]Undergrad FTF'!Y16</f>
        <v>-3204</v>
      </c>
      <c r="H18" s="76">
        <f>'[1]All Undergrad '!AK16-'[1]All Undergrad '!AF16</f>
        <v>-26496</v>
      </c>
      <c r="I18" s="77">
        <f>'[1]All Grad-Prof'!AJ16-'[1]All Grad-Prof'!AE16</f>
        <v>2979</v>
      </c>
      <c r="J18" s="63">
        <f>'[1]All PT'!AJ16-'[1]All PT'!AE16</f>
        <v>-9423</v>
      </c>
    </row>
    <row r="19" spans="1:10" x14ac:dyDescent="0.2">
      <c r="A19" s="18" t="s">
        <v>4</v>
      </c>
      <c r="B19" s="18"/>
      <c r="C19" s="74">
        <f>(('[1]Undergrad FTF'!AD17-'[1]Undergrad FTF'!Y17)/'[1]Undergrad FTF'!Y17)*100</f>
        <v>-5.0013099292638197</v>
      </c>
      <c r="D19" s="74">
        <f>(('[1]All Undergrad '!AK17-'[1]All Undergrad '!AF17)/'[1]All Undergrad '!AF17)*100</f>
        <v>-10.274789746812448</v>
      </c>
      <c r="E19" s="74">
        <f>(('[1]All Grad-Prof'!AJ17-'[1]All Grad-Prof'!AE17)/'[1]All Grad-Prof'!AE17)*100</f>
        <v>-3.3281704506818786</v>
      </c>
      <c r="F19" s="75">
        <f>(('[1]All PT'!AJ17-'[1]All PT'!AE17)/'[1]All PT'!AE17)*100</f>
        <v>-14.196549209044276</v>
      </c>
      <c r="G19" s="63">
        <f>'[1]Undergrad FTF'!AD17-'[1]Undergrad FTF'!Y17</f>
        <v>-1909</v>
      </c>
      <c r="H19" s="76">
        <f>'[1]All Undergrad '!AK17-'[1]All Undergrad '!AF17</f>
        <v>-20928</v>
      </c>
      <c r="I19" s="77">
        <f>'[1]All Grad-Prof'!AJ17-'[1]All Grad-Prof'!AE17</f>
        <v>-881</v>
      </c>
      <c r="J19" s="63">
        <f>'[1]All PT'!AJ17-'[1]All PT'!AE17</f>
        <v>-11873</v>
      </c>
    </row>
    <row r="20" spans="1:10" x14ac:dyDescent="0.2">
      <c r="A20" s="18" t="s">
        <v>5</v>
      </c>
      <c r="B20" s="18"/>
      <c r="C20" s="74">
        <f>(('[1]Undergrad FTF'!AD18-'[1]Undergrad FTF'!Y18)/'[1]Undergrad FTF'!Y18)*100</f>
        <v>-6.7213182456430172</v>
      </c>
      <c r="D20" s="74">
        <f>(('[1]All Undergrad '!AK18-'[1]All Undergrad '!AF18)/'[1]All Undergrad '!AF18)*100</f>
        <v>-5.9496303635719139</v>
      </c>
      <c r="E20" s="74">
        <f>(('[1]All Grad-Prof'!AJ18-'[1]All Grad-Prof'!AE18)/'[1]All Grad-Prof'!AE18)*100</f>
        <v>1.9030673422813602</v>
      </c>
      <c r="F20" s="75">
        <f>(('[1]All PT'!AJ18-'[1]All PT'!AE18)/'[1]All PT'!AE18)*100</f>
        <v>-7.1281321324269271</v>
      </c>
      <c r="G20" s="63">
        <f>'[1]Undergrad FTF'!AD18-'[1]Undergrad FTF'!Y18</f>
        <v>-3255</v>
      </c>
      <c r="H20" s="76">
        <f>'[1]All Undergrad '!AK18-'[1]All Undergrad '!AF18</f>
        <v>-13931</v>
      </c>
      <c r="I20" s="77">
        <f>'[1]All Grad-Prof'!AJ18-'[1]All Grad-Prof'!AE18</f>
        <v>492</v>
      </c>
      <c r="J20" s="63">
        <f>'[1]All PT'!AJ18-'[1]All PT'!AE18</f>
        <v>-5809</v>
      </c>
    </row>
    <row r="21" spans="1:10" x14ac:dyDescent="0.2">
      <c r="A21" s="20" t="s">
        <v>6</v>
      </c>
      <c r="B21" s="20"/>
      <c r="C21" s="78">
        <f>(('[1]Undergrad FTF'!AD19-'[1]Undergrad FTF'!Y19)/'[1]Undergrad FTF'!Y19)*100</f>
        <v>-3.5208265843719633</v>
      </c>
      <c r="D21" s="78">
        <f>(('[1]All Undergrad '!AK19-'[1]All Undergrad '!AF19)/'[1]All Undergrad '!AF19)*100</f>
        <v>-8.9540109789873465</v>
      </c>
      <c r="E21" s="78">
        <f>(('[1]All Grad-Prof'!AJ19-'[1]All Grad-Prof'!AE19)/'[1]All Grad-Prof'!AE19)*100</f>
        <v>-3.5601557696249229</v>
      </c>
      <c r="F21" s="70">
        <f>(('[1]All PT'!AJ19-'[1]All PT'!AE19)/'[1]All PT'!AE19)*100</f>
        <v>-10.733621562670406</v>
      </c>
      <c r="G21" s="64">
        <f>'[1]Undergrad FTF'!AD19-'[1]Undergrad FTF'!Y19</f>
        <v>-2065</v>
      </c>
      <c r="H21" s="47">
        <f>'[1]All Undergrad '!AK19-'[1]All Undergrad '!AF19</f>
        <v>-26995</v>
      </c>
      <c r="I21" s="79">
        <f>'[1]All Grad-Prof'!AJ19-'[1]All Grad-Prof'!AE19</f>
        <v>-1737</v>
      </c>
      <c r="J21" s="64">
        <f>'[1]All PT'!AJ19-'[1]All PT'!AE19</f>
        <v>-11023</v>
      </c>
    </row>
    <row r="22" spans="1:10" x14ac:dyDescent="0.2">
      <c r="A22" s="20" t="s">
        <v>7</v>
      </c>
      <c r="B22" s="20"/>
      <c r="C22" s="78">
        <f>(('[1]Undergrad FTF'!AD20-'[1]Undergrad FTF'!Y20)/'[1]Undergrad FTF'!Y20)*100</f>
        <v>-1.6466205473073032</v>
      </c>
      <c r="D22" s="78">
        <f>(('[1]All Undergrad '!AK20-'[1]All Undergrad '!AF20)/'[1]All Undergrad '!AF20)*100</f>
        <v>1.6021454215147712</v>
      </c>
      <c r="E22" s="78">
        <f>(('[1]All Grad-Prof'!AJ20-'[1]All Grad-Prof'!AE20)/'[1]All Grad-Prof'!AE20)*100</f>
        <v>9.0940890395888214</v>
      </c>
      <c r="F22" s="70">
        <f>(('[1]All PT'!AJ20-'[1]All PT'!AE20)/'[1]All PT'!AE20)*100</f>
        <v>5.4774312869394421</v>
      </c>
      <c r="G22" s="64">
        <f>'[1]Undergrad FTF'!AD20-'[1]Undergrad FTF'!Y20</f>
        <v>-3925</v>
      </c>
      <c r="H22" s="47">
        <f>'[1]All Undergrad '!AK20-'[1]All Undergrad '!AF20</f>
        <v>22224</v>
      </c>
      <c r="I22" s="79">
        <f>'[1]All Grad-Prof'!AJ20-'[1]All Grad-Prof'!AE20</f>
        <v>16119</v>
      </c>
      <c r="J22" s="64">
        <f>'[1]All PT'!AJ20-'[1]All PT'!AE20</f>
        <v>39656</v>
      </c>
    </row>
    <row r="23" spans="1:10" x14ac:dyDescent="0.2">
      <c r="A23" s="20" t="s">
        <v>8</v>
      </c>
      <c r="B23" s="20"/>
      <c r="C23" s="78">
        <f>(('[1]Undergrad FTF'!AD21-'[1]Undergrad FTF'!Y21)/'[1]Undergrad FTF'!Y21)*100</f>
        <v>-4.7867469879518074</v>
      </c>
      <c r="D23" s="78">
        <f>(('[1]All Undergrad '!AK21-'[1]All Undergrad '!AF21)/'[1]All Undergrad '!AF21)*100</f>
        <v>-6.5426908150064689</v>
      </c>
      <c r="E23" s="78">
        <f>(('[1]All Grad-Prof'!AJ21-'[1]All Grad-Prof'!AE21)/'[1]All Grad-Prof'!AE21)*100</f>
        <v>1.4550109339164756</v>
      </c>
      <c r="F23" s="70">
        <f>(('[1]All PT'!AJ21-'[1]All PT'!AE21)/'[1]All PT'!AE21)*100</f>
        <v>-6.781039773778831</v>
      </c>
      <c r="G23" s="64">
        <f>'[1]Undergrad FTF'!AD21-'[1]Undergrad FTF'!Y21</f>
        <v>-3973</v>
      </c>
      <c r="H23" s="47">
        <f>'[1]All Undergrad '!AK21-'[1]All Undergrad '!AF21</f>
        <v>-32368</v>
      </c>
      <c r="I23" s="79">
        <f>'[1]All Grad-Prof'!AJ21-'[1]All Grad-Prof'!AE21</f>
        <v>1364</v>
      </c>
      <c r="J23" s="64">
        <f>'[1]All PT'!AJ21-'[1]All PT'!AE21</f>
        <v>-15755</v>
      </c>
    </row>
    <row r="24" spans="1:10" s="4" customFormat="1" x14ac:dyDescent="0.2">
      <c r="A24" s="21" t="s">
        <v>81</v>
      </c>
      <c r="B24" s="21"/>
      <c r="C24" s="80">
        <f>(('[1]Undergrad FTF'!AD22-'[1]Undergrad FTF'!Y22)/'[1]Undergrad FTF'!Y22)*100</f>
        <v>-11.423367161072079</v>
      </c>
      <c r="D24" s="80">
        <f>(('[1]All Undergrad '!AK22-'[1]All Undergrad '!AF22)/'[1]All Undergrad '!AF22)*100</f>
        <v>-14.447082523922584</v>
      </c>
      <c r="E24" s="80">
        <f>(('[1]All Grad-Prof'!AJ22-'[1]All Grad-Prof'!AE22)/'[1]All Grad-Prof'!AE22)*100</f>
        <v>-2.6733441489736895</v>
      </c>
      <c r="F24" s="67">
        <f>(('[1]All PT'!AJ22-'[1]All PT'!AE22)/'[1]All PT'!AE22)*100</f>
        <v>-13.101312594573672</v>
      </c>
      <c r="G24" s="65">
        <f>'[1]Undergrad FTF'!AD22-'[1]Undergrad FTF'!Y22</f>
        <v>-2195</v>
      </c>
      <c r="H24" s="16">
        <f>'[1]All Undergrad '!AK22-'[1]All Undergrad '!AF22</f>
        <v>-14056</v>
      </c>
      <c r="I24" s="81">
        <f>'[1]All Grad-Prof'!AJ22-'[1]All Grad-Prof'!AE22</f>
        <v>-379</v>
      </c>
      <c r="J24" s="65">
        <f>'[1]All PT'!AJ22-'[1]All PT'!AE22</f>
        <v>-3723</v>
      </c>
    </row>
    <row r="25" spans="1:10" x14ac:dyDescent="0.2">
      <c r="A25" s="17" t="s">
        <v>24</v>
      </c>
      <c r="B25" s="17"/>
      <c r="C25" s="78">
        <f>(('[1]Undergrad FTF'!AD23-'[1]Undergrad FTF'!Y23)/'[1]Undergrad FTF'!Y23)*100</f>
        <v>-0.90960096082789621</v>
      </c>
      <c r="D25" s="78">
        <f>(('[1]All Undergrad '!AK23-'[1]All Undergrad '!AF23)/'[1]All Undergrad '!AF23)*100</f>
        <v>0.61934837524465114</v>
      </c>
      <c r="E25" s="78">
        <f>(('[1]All Grad-Prof'!AJ23-'[1]All Grad-Prof'!AE23)/'[1]All Grad-Prof'!AE23)*100</f>
        <v>9.739983285766094</v>
      </c>
      <c r="F25" s="70">
        <f>(('[1]All PT'!AJ23-'[1]All PT'!AE23)/'[1]All PT'!AE23)*100</f>
        <v>-1.8360484383553592</v>
      </c>
      <c r="G25" s="64">
        <f>'[1]Undergrad FTF'!AD23-'[1]Undergrad FTF'!Y23</f>
        <v>-6339</v>
      </c>
      <c r="H25" s="47">
        <f>'[1]All Undergrad '!AK23-'[1]All Undergrad '!AF23</f>
        <v>27325</v>
      </c>
      <c r="I25" s="79">
        <f>'[1]All Grad-Prof'!AJ23-'[1]All Grad-Prof'!AE23</f>
        <v>49416</v>
      </c>
      <c r="J25" s="64">
        <f>'[1]All PT'!AJ23-'[1]All PT'!AE23</f>
        <v>-39979</v>
      </c>
    </row>
    <row r="26" spans="1:10" x14ac:dyDescent="0.2">
      <c r="A26" s="17" t="s">
        <v>23</v>
      </c>
      <c r="B26" s="17"/>
      <c r="C26" s="44"/>
      <c r="D26" s="44"/>
      <c r="E26" s="44"/>
      <c r="F26" s="73"/>
      <c r="G26" s="44">
        <f>(G25/G$6)*100</f>
        <v>3.5712877255646509</v>
      </c>
      <c r="H26" s="44">
        <f>(H25/H$6)*100</f>
        <v>-2.8350817634467953</v>
      </c>
      <c r="I26" s="73">
        <f>(I25/I$6)*100</f>
        <v>128.18677042801556</v>
      </c>
      <c r="J26" s="44">
        <f>(J25/J$6)*100</f>
        <v>11.833463076481365</v>
      </c>
    </row>
    <row r="27" spans="1:10" x14ac:dyDescent="0.2">
      <c r="A27" s="18" t="s">
        <v>25</v>
      </c>
      <c r="B27" s="18"/>
      <c r="C27" s="74">
        <f>(('[1]Undergrad FTF'!AD25-'[1]Undergrad FTF'!Y25)/'[1]Undergrad FTF'!Y25)*100</f>
        <v>-37.66101001840115</v>
      </c>
      <c r="D27" s="74">
        <f>(('[1]All Undergrad '!AK25-'[1]All Undergrad '!AF25)/'[1]All Undergrad '!AF25)*100</f>
        <v>-19.022551706952402</v>
      </c>
      <c r="E27" s="74">
        <f>(('[1]All Grad-Prof'!AJ25-'[1]All Grad-Prof'!AE25)/'[1]All Grad-Prof'!AE25)*100</f>
        <v>-13.4016973125884</v>
      </c>
      <c r="F27" s="75">
        <f>(('[1]All PT'!AJ25-'[1]All PT'!AE25)/'[1]All PT'!AE25)*100</f>
        <v>-14.449528936742933</v>
      </c>
      <c r="G27" s="63">
        <f>'[1]Undergrad FTF'!AD25-'[1]Undergrad FTF'!Y25</f>
        <v>-1842</v>
      </c>
      <c r="H27" s="76">
        <f>'[1]All Undergrad '!AK25-'[1]All Undergrad '!AF25</f>
        <v>-6107</v>
      </c>
      <c r="I27" s="77">
        <f>'[1]All Grad-Prof'!AJ25-'[1]All Grad-Prof'!AE25</f>
        <v>-379</v>
      </c>
      <c r="J27" s="63">
        <f>'[1]All PT'!AJ25-'[1]All PT'!AE25</f>
        <v>-2684</v>
      </c>
    </row>
    <row r="28" spans="1:10" x14ac:dyDescent="0.2">
      <c r="A28" s="18" t="s">
        <v>74</v>
      </c>
      <c r="B28" s="18"/>
      <c r="C28" s="74">
        <f>(('[1]Undergrad FTF'!AD26-'[1]Undergrad FTF'!Y26)/'[1]Undergrad FTF'!Y26)*100</f>
        <v>-4.1184268669907205</v>
      </c>
      <c r="D28" s="74">
        <f>(('[1]All Undergrad '!AK26-'[1]All Undergrad '!AF26)/'[1]All Undergrad '!AF26)*100</f>
        <v>22.301533008245674</v>
      </c>
      <c r="E28" s="74">
        <f>(('[1]All Grad-Prof'!AJ26-'[1]All Grad-Prof'!AE26)/'[1]All Grad-Prof'!AE26)*100</f>
        <v>78.157875240776406</v>
      </c>
      <c r="F28" s="75">
        <f>(('[1]All PT'!AJ26-'[1]All PT'!AE26)/'[1]All PT'!AE26)*100</f>
        <v>5.8060283719169092</v>
      </c>
      <c r="G28" s="63">
        <f>'[1]Undergrad FTF'!AD26-'[1]Undergrad FTF'!Y26</f>
        <v>-2796</v>
      </c>
      <c r="H28" s="76">
        <f>'[1]All Undergrad '!AK26-'[1]All Undergrad '!AF26</f>
        <v>91606</v>
      </c>
      <c r="I28" s="77">
        <f>'[1]All Grad-Prof'!AJ26-'[1]All Grad-Prof'!AE26</f>
        <v>42199</v>
      </c>
      <c r="J28" s="63">
        <f>'[1]All PT'!AJ26-'[1]All PT'!AE26</f>
        <v>13187</v>
      </c>
    </row>
    <row r="29" spans="1:10" x14ac:dyDescent="0.2">
      <c r="A29" s="18" t="s">
        <v>73</v>
      </c>
      <c r="B29" s="18"/>
      <c r="C29" s="74">
        <f>(('[1]Undergrad FTF'!AD27-'[1]Undergrad FTF'!Y27)/'[1]Undergrad FTF'!Y27)*100</f>
        <v>0.80440369592265482</v>
      </c>
      <c r="D29" s="74">
        <f>(('[1]All Undergrad '!AK27-'[1]All Undergrad '!AF27)/'[1]All Undergrad '!AF27)*100</f>
        <v>-0.17687554096471472</v>
      </c>
      <c r="E29" s="74">
        <f>(('[1]All Grad-Prof'!AJ27-'[1]All Grad-Prof'!AE27)/'[1]All Grad-Prof'!AE27)*100</f>
        <v>2.5682769113731454</v>
      </c>
      <c r="F29" s="75">
        <f>(('[1]All PT'!AJ27-'[1]All PT'!AE27)/'[1]All PT'!AE27)*100</f>
        <v>-3.0683033512862714</v>
      </c>
      <c r="G29" s="63">
        <f>'[1]Undergrad FTF'!AD27-'[1]Undergrad FTF'!Y27</f>
        <v>3155</v>
      </c>
      <c r="H29" s="76">
        <f>'[1]All Undergrad '!AK27-'[1]All Undergrad '!AF27</f>
        <v>-4273</v>
      </c>
      <c r="I29" s="77">
        <f>'[1]All Grad-Prof'!AJ27-'[1]All Grad-Prof'!AE27</f>
        <v>6752</v>
      </c>
      <c r="J29" s="63">
        <f>'[1]All PT'!AJ27-'[1]All PT'!AE27</f>
        <v>-38329</v>
      </c>
    </row>
    <row r="30" spans="1:10" x14ac:dyDescent="0.2">
      <c r="A30" s="18" t="s">
        <v>72</v>
      </c>
      <c r="B30" s="18"/>
      <c r="C30" s="74">
        <f>(('[1]Undergrad FTF'!AD28-'[1]Undergrad FTF'!Y28)/'[1]Undergrad FTF'!Y28)*100</f>
        <v>-9.0092146770712276</v>
      </c>
      <c r="D30" s="74">
        <f>(('[1]All Undergrad '!AK28-'[1]All Undergrad '!AF28)/'[1]All Undergrad '!AF28)*100</f>
        <v>-0.3300423230743707</v>
      </c>
      <c r="E30" s="74">
        <f>(('[1]All Grad-Prof'!AJ28-'[1]All Grad-Prof'!AE28)/'[1]All Grad-Prof'!AE28)*100</f>
        <v>-0.31326405867970664</v>
      </c>
      <c r="F30" s="75">
        <f>(('[1]All PT'!AJ28-'[1]All PT'!AE28)/'[1]All PT'!AE28)*100</f>
        <v>-1.3403200311803043</v>
      </c>
      <c r="G30" s="63">
        <f>'[1]Undergrad FTF'!AD28-'[1]Undergrad FTF'!Y28</f>
        <v>-4341</v>
      </c>
      <c r="H30" s="76">
        <f>'[1]All Undergrad '!AK28-'[1]All Undergrad '!AF28</f>
        <v>-935</v>
      </c>
      <c r="I30" s="77">
        <f>'[1]All Grad-Prof'!AJ28-'[1]All Grad-Prof'!AE28</f>
        <v>-164</v>
      </c>
      <c r="J30" s="63">
        <f>'[1]All PT'!AJ28-'[1]All PT'!AE28</f>
        <v>-1857</v>
      </c>
    </row>
    <row r="31" spans="1:10" x14ac:dyDescent="0.2">
      <c r="A31" s="19" t="s">
        <v>26</v>
      </c>
      <c r="B31" s="19"/>
      <c r="C31" s="78">
        <f>(('[1]Undergrad FTF'!AD29-'[1]Undergrad FTF'!Y29)/'[1]Undergrad FTF'!Y29)*100</f>
        <v>-20.034214027751378</v>
      </c>
      <c r="D31" s="78">
        <f>(('[1]All Undergrad '!AK29-'[1]All Undergrad '!AF29)/'[1]All Undergrad '!AF29)*100</f>
        <v>-16.167828148573893</v>
      </c>
      <c r="E31" s="78">
        <f>(('[1]All Grad-Prof'!AJ29-'[1]All Grad-Prof'!AE29)/'[1]All Grad-Prof'!AE29)*100</f>
        <v>-20.248328557784145</v>
      </c>
      <c r="F31" s="70">
        <f>(('[1]All PT'!AJ29-'[1]All PT'!AE29)/'[1]All PT'!AE29)*100</f>
        <v>-21.511694238448374</v>
      </c>
      <c r="G31" s="64">
        <f>'[1]Undergrad FTF'!AD29-'[1]Undergrad FTF'!Y29</f>
        <v>-2108</v>
      </c>
      <c r="H31" s="47">
        <f>'[1]All Undergrad '!AK29-'[1]All Undergrad '!AF29</f>
        <v>-11252</v>
      </c>
      <c r="I31" s="79">
        <f>'[1]All Grad-Prof'!AJ29-'[1]All Grad-Prof'!AE29</f>
        <v>-1908</v>
      </c>
      <c r="J31" s="64">
        <f>'[1]All PT'!AJ29-'[1]All PT'!AE29</f>
        <v>-7542</v>
      </c>
    </row>
    <row r="32" spans="1:10" x14ac:dyDescent="0.2">
      <c r="A32" s="19" t="s">
        <v>27</v>
      </c>
      <c r="B32" s="19"/>
      <c r="C32" s="78">
        <f>(('[1]Undergrad FTF'!AD30-'[1]Undergrad FTF'!Y30)/'[1]Undergrad FTF'!Y30)*100</f>
        <v>12.446286065070595</v>
      </c>
      <c r="D32" s="78">
        <f>(('[1]All Undergrad '!AK30-'[1]All Undergrad '!AF30)/'[1]All Undergrad '!AF30)*100</f>
        <v>40.052492800466602</v>
      </c>
      <c r="E32" s="78">
        <f>(('[1]All Grad-Prof'!AJ30-'[1]All Grad-Prof'!AE30)/'[1]All Grad-Prof'!AE30)*100</f>
        <v>8.8209050350541744</v>
      </c>
      <c r="F32" s="70">
        <f>(('[1]All PT'!AJ30-'[1]All PT'!AE30)/'[1]All PT'!AE30)*100</f>
        <v>123.98574274032919</v>
      </c>
      <c r="G32" s="64">
        <f>'[1]Undergrad FTF'!AD30-'[1]Undergrad FTF'!Y30</f>
        <v>1622</v>
      </c>
      <c r="H32" s="47">
        <f>'[1]All Undergrad '!AK30-'[1]All Undergrad '!AF30</f>
        <v>32962</v>
      </c>
      <c r="I32" s="79">
        <f>'[1]All Grad-Prof'!AJ30-'[1]All Grad-Prof'!AE30</f>
        <v>692</v>
      </c>
      <c r="J32" s="64">
        <f>'[1]All PT'!AJ30-'[1]All PT'!AE30</f>
        <v>35481</v>
      </c>
    </row>
    <row r="33" spans="1:10" x14ac:dyDescent="0.2">
      <c r="A33" s="19" t="s">
        <v>28</v>
      </c>
      <c r="B33" s="19"/>
      <c r="C33" s="78">
        <f>(('[1]Undergrad FTF'!AD31-'[1]Undergrad FTF'!Y31)/'[1]Undergrad FTF'!Y31)*100</f>
        <v>-3.5968124057721305</v>
      </c>
      <c r="D33" s="78">
        <f>(('[1]All Undergrad '!AK31-'[1]All Undergrad '!AF31)/'[1]All Undergrad '!AF31)*100</f>
        <v>-6.9816657509716533</v>
      </c>
      <c r="E33" s="78">
        <f>(('[1]All Grad-Prof'!AJ31-'[1]All Grad-Prof'!AE31)/'[1]All Grad-Prof'!AE31)*100</f>
        <v>6.2257603592569914</v>
      </c>
      <c r="F33" s="70">
        <f>(('[1]All PT'!AJ31-'[1]All PT'!AE31)/'[1]All PT'!AE31)*100</f>
        <v>2.9964625095373516</v>
      </c>
      <c r="G33" s="64">
        <f>'[1]Undergrad FTF'!AD31-'[1]Undergrad FTF'!Y31</f>
        <v>-334</v>
      </c>
      <c r="H33" s="47">
        <f>'[1]All Undergrad '!AK31-'[1]All Undergrad '!AF31</f>
        <v>-3431</v>
      </c>
      <c r="I33" s="79">
        <f>'[1]All Grad-Prof'!AJ31-'[1]All Grad-Prof'!AE31</f>
        <v>305</v>
      </c>
      <c r="J33" s="64">
        <f>'[1]All PT'!AJ31-'[1]All PT'!AE31</f>
        <v>432</v>
      </c>
    </row>
    <row r="34" spans="1:10" x14ac:dyDescent="0.2">
      <c r="A34" s="19" t="s">
        <v>29</v>
      </c>
      <c r="B34" s="19"/>
      <c r="C34" s="78">
        <f>(('[1]Undergrad FTF'!AD32-'[1]Undergrad FTF'!Y32)/'[1]Undergrad FTF'!Y32)*100</f>
        <v>-3.2835104147908036</v>
      </c>
      <c r="D34" s="78">
        <f>(('[1]All Undergrad '!AK32-'[1]All Undergrad '!AF32)/'[1]All Undergrad '!AF32)*100</f>
        <v>-3.8431897832987763</v>
      </c>
      <c r="E34" s="78">
        <f>(('[1]All Grad-Prof'!AJ32-'[1]All Grad-Prof'!AE32)/'[1]All Grad-Prof'!AE32)*100</f>
        <v>-6.6084061589679566</v>
      </c>
      <c r="F34" s="70">
        <f>(('[1]All PT'!AJ32-'[1]All PT'!AE32)/'[1]All PT'!AE32)*100</f>
        <v>-9.4467004227870515</v>
      </c>
      <c r="G34" s="64">
        <f>'[1]Undergrad FTF'!AD32-'[1]Undergrad FTF'!Y32</f>
        <v>-547</v>
      </c>
      <c r="H34" s="47">
        <f>'[1]All Undergrad '!AK32-'[1]All Undergrad '!AF32</f>
        <v>-4189</v>
      </c>
      <c r="I34" s="79">
        <f>'[1]All Grad-Prof'!AJ32-'[1]All Grad-Prof'!AE32</f>
        <v>-794</v>
      </c>
      <c r="J34" s="64">
        <f>'[1]All PT'!AJ32-'[1]All PT'!AE32</f>
        <v>-5653</v>
      </c>
    </row>
    <row r="35" spans="1:10" x14ac:dyDescent="0.2">
      <c r="A35" s="18" t="s">
        <v>30</v>
      </c>
      <c r="B35" s="18"/>
      <c r="C35" s="74">
        <f>(('[1]Undergrad FTF'!AD33-'[1]Undergrad FTF'!Y33)/'[1]Undergrad FTF'!Y33)*100</f>
        <v>-8.5643280443509848</v>
      </c>
      <c r="D35" s="74">
        <f>(('[1]All Undergrad '!AK33-'[1]All Undergrad '!AF33)/'[1]All Undergrad '!AF33)*100</f>
        <v>-15.472321828776334</v>
      </c>
      <c r="E35" s="74">
        <f>(('[1]All Grad-Prof'!AJ33-'[1]All Grad-Prof'!AE33)/'[1]All Grad-Prof'!AE33)*100</f>
        <v>-5.7951391239591086</v>
      </c>
      <c r="F35" s="75">
        <f>(('[1]All PT'!AJ33-'[1]All PT'!AE33)/'[1]All PT'!AE33)*100</f>
        <v>-9.738370125739344</v>
      </c>
      <c r="G35" s="63">
        <f>'[1]Undergrad FTF'!AD33-'[1]Undergrad FTF'!Y33</f>
        <v>-1792</v>
      </c>
      <c r="H35" s="76">
        <f>'[1]All Undergrad '!AK33-'[1]All Undergrad '!AF33</f>
        <v>-22092</v>
      </c>
      <c r="I35" s="77">
        <f>'[1]All Grad-Prof'!AJ33-'[1]All Grad-Prof'!AE33</f>
        <v>-856</v>
      </c>
      <c r="J35" s="63">
        <f>'[1]All PT'!AJ33-'[1]All PT'!AE33</f>
        <v>-7195</v>
      </c>
    </row>
    <row r="36" spans="1:10" x14ac:dyDescent="0.2">
      <c r="A36" s="18" t="s">
        <v>31</v>
      </c>
      <c r="B36" s="18"/>
      <c r="C36" s="74">
        <f>(('[1]Undergrad FTF'!AD34-'[1]Undergrad FTF'!Y34)/'[1]Undergrad FTF'!Y34)*100</f>
        <v>-8.0576836412798549</v>
      </c>
      <c r="D36" s="74">
        <f>(('[1]All Undergrad '!AK34-'[1]All Undergrad '!AF34)/'[1]All Undergrad '!AF34)*100</f>
        <v>-11.269540192295114</v>
      </c>
      <c r="E36" s="74">
        <f>(('[1]All Grad-Prof'!AJ34-'[1]All Grad-Prof'!AE34)/'[1]All Grad-Prof'!AE34)*100</f>
        <v>7.6633250353226128</v>
      </c>
      <c r="F36" s="75">
        <f>(('[1]All PT'!AJ34-'[1]All PT'!AE34)/'[1]All PT'!AE34)*100</f>
        <v>-10.258628494401915</v>
      </c>
      <c r="G36" s="63">
        <f>'[1]Undergrad FTF'!AD34-'[1]Undergrad FTF'!Y34</f>
        <v>-2682</v>
      </c>
      <c r="H36" s="76">
        <f>'[1]All Undergrad '!AK34-'[1]All Undergrad '!AF34</f>
        <v>-25845</v>
      </c>
      <c r="I36" s="77">
        <f>'[1]All Grad-Prof'!AJ34-'[1]All Grad-Prof'!AE34</f>
        <v>2278</v>
      </c>
      <c r="J36" s="63">
        <f>'[1]All PT'!AJ34-'[1]All PT'!AE34</f>
        <v>-10198</v>
      </c>
    </row>
    <row r="37" spans="1:10" x14ac:dyDescent="0.2">
      <c r="A37" s="18" t="s">
        <v>71</v>
      </c>
      <c r="B37" s="18"/>
      <c r="C37" s="74">
        <f>(('[1]Undergrad FTF'!AD35-'[1]Undergrad FTF'!Y35)/'[1]Undergrad FTF'!Y35)*100</f>
        <v>-1.04421852033317</v>
      </c>
      <c r="D37" s="74">
        <f>(('[1]All Undergrad '!AK35-'[1]All Undergrad '!AF35)/'[1]All Undergrad '!AF35)*100</f>
        <v>-3.3066555315841977</v>
      </c>
      <c r="E37" s="74">
        <f>(('[1]All Grad-Prof'!AJ35-'[1]All Grad-Prof'!AE35)/'[1]All Grad-Prof'!AE35)*100</f>
        <v>3.9405287574758261</v>
      </c>
      <c r="F37" s="75">
        <f>(('[1]All PT'!AJ35-'[1]All PT'!AE35)/'[1]All PT'!AE35)*100</f>
        <v>-6.7365380735454963</v>
      </c>
      <c r="G37" s="63">
        <f>'[1]Undergrad FTF'!AD35-'[1]Undergrad FTF'!Y35</f>
        <v>-341</v>
      </c>
      <c r="H37" s="76">
        <f>'[1]All Undergrad '!AK35-'[1]All Undergrad '!AF35</f>
        <v>-7127</v>
      </c>
      <c r="I37" s="77">
        <f>'[1]All Grad-Prof'!AJ35-'[1]All Grad-Prof'!AE35</f>
        <v>705</v>
      </c>
      <c r="J37" s="63">
        <f>'[1]All PT'!AJ35-'[1]All PT'!AE35</f>
        <v>-6344</v>
      </c>
    </row>
    <row r="38" spans="1:10" x14ac:dyDescent="0.2">
      <c r="A38" s="18" t="s">
        <v>32</v>
      </c>
      <c r="B38" s="18"/>
      <c r="C38" s="74">
        <f>(('[1]Undergrad FTF'!AD36-'[1]Undergrad FTF'!Y36)/'[1]Undergrad FTF'!Y36)*100</f>
        <v>15.157940389851335</v>
      </c>
      <c r="D38" s="74">
        <f>(('[1]All Undergrad '!AK36-'[1]All Undergrad '!AF36)/'[1]All Undergrad '!AF36)*100</f>
        <v>-2.2110877934537077</v>
      </c>
      <c r="E38" s="74">
        <f>(('[1]All Grad-Prof'!AJ36-'[1]All Grad-Prof'!AE36)/'[1]All Grad-Prof'!AE36)*100</f>
        <v>2.1419828641370868</v>
      </c>
      <c r="F38" s="75">
        <f>(('[1]All PT'!AJ36-'[1]All PT'!AE36)/'[1]All PT'!AE36)*100</f>
        <v>-6.1330271467235296</v>
      </c>
      <c r="G38" s="63">
        <f>'[1]Undergrad FTF'!AD36-'[1]Undergrad FTF'!Y36</f>
        <v>6291</v>
      </c>
      <c r="H38" s="76">
        <f>'[1]All Undergrad '!AK36-'[1]All Undergrad '!AF36</f>
        <v>-7449</v>
      </c>
      <c r="I38" s="77">
        <f>'[1]All Grad-Prof'!AJ36-'[1]All Grad-Prof'!AE36</f>
        <v>770</v>
      </c>
      <c r="J38" s="63">
        <f>'[1]All PT'!AJ36-'[1]All PT'!AE36</f>
        <v>-7478</v>
      </c>
    </row>
    <row r="39" spans="1:10" x14ac:dyDescent="0.2">
      <c r="A39" s="22" t="s">
        <v>33</v>
      </c>
      <c r="B39" s="22"/>
      <c r="C39" s="82">
        <f>(('[1]Undergrad FTF'!AD37-'[1]Undergrad FTF'!Y37)/'[1]Undergrad FTF'!Y37)*100</f>
        <v>-10.664843616475817</v>
      </c>
      <c r="D39" s="82">
        <f>(('[1]All Undergrad '!AK37-'[1]All Undergrad '!AF37)/'[1]All Undergrad '!AF37)*100</f>
        <v>-12.858760260401924</v>
      </c>
      <c r="E39" s="82">
        <f>(('[1]All Grad-Prof'!AJ37-'[1]All Grad-Prof'!AE37)/'[1]All Grad-Prof'!AE37)*100</f>
        <v>-6.6618392469225203</v>
      </c>
      <c r="F39" s="83">
        <f>(('[1]All PT'!AJ37-'[1]All PT'!AE37)/'[1]All PT'!AE37)*100</f>
        <v>-10.787958743103863</v>
      </c>
      <c r="G39" s="84">
        <f>'[1]Undergrad FTF'!AD37-'[1]Undergrad FTF'!Y37</f>
        <v>-624</v>
      </c>
      <c r="H39" s="22">
        <f>'[1]All Undergrad '!AK37-'[1]All Undergrad '!AF37</f>
        <v>-4543</v>
      </c>
      <c r="I39" s="85">
        <f>'[1]All Grad-Prof'!AJ37-'[1]All Grad-Prof'!AE37</f>
        <v>-184</v>
      </c>
      <c r="J39" s="84">
        <f>'[1]All PT'!AJ37-'[1]All PT'!AE37</f>
        <v>-1799</v>
      </c>
    </row>
    <row r="40" spans="1:10" x14ac:dyDescent="0.2">
      <c r="A40" s="17" t="s">
        <v>34</v>
      </c>
      <c r="B40" s="17"/>
      <c r="C40" s="78">
        <f>(('[1]Undergrad FTF'!AD38-'[1]Undergrad FTF'!Y38)/'[1]Undergrad FTF'!Y38)*100</f>
        <v>-12.036574522347109</v>
      </c>
      <c r="D40" s="78">
        <f>(('[1]All Undergrad '!AK38-'[1]All Undergrad '!AF38)/'[1]All Undergrad '!AF38)*100</f>
        <v>-13.606444075104083</v>
      </c>
      <c r="E40" s="78">
        <f>(('[1]All Grad-Prof'!AJ38-'[1]All Grad-Prof'!AE38)/'[1]All Grad-Prof'!AE38)*100</f>
        <v>-7.0826376936932807</v>
      </c>
      <c r="F40" s="70">
        <f>(('[1]All PT'!AJ38-'[1]All PT'!AE38)/'[1]All PT'!AE38)*100</f>
        <v>-10.94580921582037</v>
      </c>
      <c r="G40" s="64">
        <f>'[1]Undergrad FTF'!AD38-'[1]Undergrad FTF'!Y38</f>
        <v>-82169</v>
      </c>
      <c r="H40" s="47">
        <f>'[1]All Undergrad '!AK38-'[1]All Undergrad '!AF38</f>
        <v>-562258</v>
      </c>
      <c r="I40" s="79">
        <f>'[1]All Grad-Prof'!AJ38-'[1]All Grad-Prof'!AE38</f>
        <v>-49465</v>
      </c>
      <c r="J40" s="64">
        <f>'[1]All PT'!AJ38-'[1]All PT'!AE38</f>
        <v>-202948</v>
      </c>
    </row>
    <row r="41" spans="1:10" x14ac:dyDescent="0.2">
      <c r="A41" s="17" t="s">
        <v>23</v>
      </c>
      <c r="B41" s="17"/>
      <c r="C41" s="44"/>
      <c r="D41" s="44"/>
      <c r="E41" s="44"/>
      <c r="F41" s="73"/>
      <c r="G41" s="44">
        <f>(G40/G$6)*100</f>
        <v>46.292655169888278</v>
      </c>
      <c r="H41" s="44">
        <f>(H40/H$6)*100</f>
        <v>58.33659294243617</v>
      </c>
      <c r="I41" s="73">
        <f>(I40/I$6)*100</f>
        <v>-128.31387808041507</v>
      </c>
      <c r="J41" s="44">
        <f>(J40/J$6)*100</f>
        <v>60.070978875052901</v>
      </c>
    </row>
    <row r="42" spans="1:10" x14ac:dyDescent="0.2">
      <c r="A42" s="18" t="s">
        <v>70</v>
      </c>
      <c r="B42" s="18"/>
      <c r="C42" s="74">
        <f>(('[1]Undergrad FTF'!AD40-'[1]Undergrad FTF'!Y40)/'[1]Undergrad FTF'!Y40)*100</f>
        <v>-13.301287999703055</v>
      </c>
      <c r="D42" s="74">
        <f>(('[1]All Undergrad '!AK40-'[1]All Undergrad '!AF40)/'[1]All Undergrad '!AF40)*100</f>
        <v>-14.393221495971552</v>
      </c>
      <c r="E42" s="74">
        <f>(('[1]All Grad-Prof'!AJ40-'[1]All Grad-Prof'!AE40)/'[1]All Grad-Prof'!AE40)*100</f>
        <v>-3.2038510482409346</v>
      </c>
      <c r="F42" s="75">
        <f>(('[1]All PT'!AJ40-'[1]All PT'!AE40)/'[1]All PT'!AE40)*100</f>
        <v>-13.108564953425365</v>
      </c>
      <c r="G42" s="63">
        <f>'[1]Undergrad FTF'!AD40-'[1]Undergrad FTF'!Y40</f>
        <v>-14334</v>
      </c>
      <c r="H42" s="76">
        <f>'[1]All Undergrad '!AK40-'[1]All Undergrad '!AF40</f>
        <v>-103739</v>
      </c>
      <c r="I42" s="77">
        <f>'[1]All Grad-Prof'!AJ40-'[1]All Grad-Prof'!AE40</f>
        <v>-4985</v>
      </c>
      <c r="J42" s="63">
        <f>'[1]All PT'!AJ40-'[1]All PT'!AE40</f>
        <v>-48818</v>
      </c>
    </row>
    <row r="43" spans="1:10" x14ac:dyDescent="0.2">
      <c r="A43" s="18" t="s">
        <v>35</v>
      </c>
      <c r="B43" s="18"/>
      <c r="C43" s="74">
        <f>(('[1]Undergrad FTF'!AD41-'[1]Undergrad FTF'!Y41)/'[1]Undergrad FTF'!Y41)*100</f>
        <v>-14.85302524695215</v>
      </c>
      <c r="D43" s="74">
        <f>(('[1]All Undergrad '!AK41-'[1]All Undergrad '!AF41)/'[1]All Undergrad '!AF41)*100</f>
        <v>-10.362979023900222</v>
      </c>
      <c r="E43" s="74">
        <f>(('[1]All Grad-Prof'!AJ41-'[1]All Grad-Prof'!AE41)/'[1]All Grad-Prof'!AE41)*100</f>
        <v>5.4912671602098753</v>
      </c>
      <c r="F43" s="75">
        <f>(('[1]All PT'!AJ41-'[1]All PT'!AE41)/'[1]All PT'!AE41)*100</f>
        <v>-0.2728089412635083</v>
      </c>
      <c r="G43" s="63">
        <f>'[1]Undergrad FTF'!AD41-'[1]Undergrad FTF'!Y41</f>
        <v>-11172</v>
      </c>
      <c r="H43" s="76">
        <f>'[1]All Undergrad '!AK41-'[1]All Undergrad '!AF41</f>
        <v>-41677</v>
      </c>
      <c r="I43" s="77">
        <f>'[1]All Grad-Prof'!AJ41-'[1]All Grad-Prof'!AE41</f>
        <v>3056</v>
      </c>
      <c r="J43" s="63">
        <f>'[1]All PT'!AJ41-'[1]All PT'!AE41</f>
        <v>-413</v>
      </c>
    </row>
    <row r="44" spans="1:10" x14ac:dyDescent="0.2">
      <c r="A44" s="18" t="s">
        <v>36</v>
      </c>
      <c r="B44" s="18"/>
      <c r="C44" s="74">
        <f>(('[1]Undergrad FTF'!AD42-'[1]Undergrad FTF'!Y42)/'[1]Undergrad FTF'!Y42)*100</f>
        <v>-14.341555465696185</v>
      </c>
      <c r="D44" s="74">
        <f>(('[1]All Undergrad '!AK42-'[1]All Undergrad '!AF42)/'[1]All Undergrad '!AF42)*100</f>
        <v>-30.096696949202112</v>
      </c>
      <c r="E44" s="74">
        <f>(('[1]All Grad-Prof'!AJ42-'[1]All Grad-Prof'!AE42)/'[1]All Grad-Prof'!AE42)*100</f>
        <v>-15.58627915451895</v>
      </c>
      <c r="F44" s="75">
        <f>(('[1]All PT'!AJ42-'[1]All PT'!AE42)/'[1]All PT'!AE42)*100</f>
        <v>-11.524680249373354</v>
      </c>
      <c r="G44" s="63">
        <f>'[1]Undergrad FTF'!AD42-'[1]Undergrad FTF'!Y42</f>
        <v>-6384</v>
      </c>
      <c r="H44" s="76">
        <f>'[1]All Undergrad '!AK42-'[1]All Undergrad '!AF42</f>
        <v>-98790</v>
      </c>
      <c r="I44" s="77">
        <f>'[1]All Grad-Prof'!AJ42-'[1]All Grad-Prof'!AE42</f>
        <v>-6843</v>
      </c>
      <c r="J44" s="63">
        <f>'[1]All PT'!AJ42-'[1]All PT'!AE42</f>
        <v>-14345</v>
      </c>
    </row>
    <row r="45" spans="1:10" x14ac:dyDescent="0.2">
      <c r="A45" s="18" t="s">
        <v>37</v>
      </c>
      <c r="B45" s="18"/>
      <c r="C45" s="74">
        <f>(('[1]Undergrad FTF'!AD43-'[1]Undergrad FTF'!Y43)/'[1]Undergrad FTF'!Y43)*100</f>
        <v>-5.5014798767277941</v>
      </c>
      <c r="D45" s="74">
        <f>(('[1]All Undergrad '!AK43-'[1]All Undergrad '!AF43)/'[1]All Undergrad '!AF43)*100</f>
        <v>-5.7446416831032217</v>
      </c>
      <c r="E45" s="74">
        <f>(('[1]All Grad-Prof'!AJ43-'[1]All Grad-Prof'!AE43)/'[1]All Grad-Prof'!AE43)*100</f>
        <v>-1.1531069827033953</v>
      </c>
      <c r="F45" s="75">
        <f>(('[1]All PT'!AJ43-'[1]All PT'!AE43)/'[1]All PT'!AE43)*100</f>
        <v>-3.62643224938535</v>
      </c>
      <c r="G45" s="63">
        <f>'[1]Undergrad FTF'!AD43-'[1]Undergrad FTF'!Y43</f>
        <v>-1803</v>
      </c>
      <c r="H45" s="76">
        <f>'[1]All Undergrad '!AK43-'[1]All Undergrad '!AF43</f>
        <v>-10922</v>
      </c>
      <c r="I45" s="77">
        <f>'[1]All Grad-Prof'!AJ43-'[1]All Grad-Prof'!AE43</f>
        <v>-306</v>
      </c>
      <c r="J45" s="63">
        <f>'[1]All PT'!AJ43-'[1]All PT'!AE43</f>
        <v>-3127</v>
      </c>
    </row>
    <row r="46" spans="1:10" x14ac:dyDescent="0.2">
      <c r="A46" s="19" t="s">
        <v>38</v>
      </c>
      <c r="B46" s="19"/>
      <c r="C46" s="78">
        <f>(('[1]Undergrad FTF'!AD44-'[1]Undergrad FTF'!Y44)/'[1]Undergrad FTF'!Y44)*100</f>
        <v>-13.153764111645502</v>
      </c>
      <c r="D46" s="78">
        <f>(('[1]All Undergrad '!AK44-'[1]All Undergrad '!AF44)/'[1]All Undergrad '!AF44)*100</f>
        <v>-15.950469620874429</v>
      </c>
      <c r="E46" s="78">
        <f>(('[1]All Grad-Prof'!AJ44-'[1]All Grad-Prof'!AE44)/'[1]All Grad-Prof'!AE44)*100</f>
        <v>-8.3839342886793702</v>
      </c>
      <c r="F46" s="70">
        <f>(('[1]All PT'!AJ44-'[1]All PT'!AE44)/'[1]All PT'!AE44)*100</f>
        <v>-17.49949704121487</v>
      </c>
      <c r="G46" s="64">
        <f>'[1]Undergrad FTF'!AD44-'[1]Undergrad FTF'!Y44</f>
        <v>-13073</v>
      </c>
      <c r="H46" s="47">
        <f>'[1]All Undergrad '!AK44-'[1]All Undergrad '!AF44</f>
        <v>-94897</v>
      </c>
      <c r="I46" s="79">
        <f>'[1]All Grad-Prof'!AJ44-'[1]All Grad-Prof'!AE44</f>
        <v>-7594</v>
      </c>
      <c r="J46" s="64">
        <f>'[1]All PT'!AJ44-'[1]All PT'!AE44</f>
        <v>-50450</v>
      </c>
    </row>
    <row r="47" spans="1:10" x14ac:dyDescent="0.2">
      <c r="A47" s="19" t="s">
        <v>69</v>
      </c>
      <c r="B47" s="19"/>
      <c r="C47" s="78">
        <f>(('[1]Undergrad FTF'!AD45-'[1]Undergrad FTF'!Y45)/'[1]Undergrad FTF'!Y45)*100</f>
        <v>-12.438724293498428</v>
      </c>
      <c r="D47" s="78">
        <f>(('[1]All Undergrad '!AK45-'[1]All Undergrad '!AF45)/'[1]All Undergrad '!AF45)*100</f>
        <v>-13.671822035813394</v>
      </c>
      <c r="E47" s="78">
        <f>(('[1]All Grad-Prof'!AJ45-'[1]All Grad-Prof'!AE45)/'[1]All Grad-Prof'!AE45)*100</f>
        <v>-39.978929022020473</v>
      </c>
      <c r="F47" s="70">
        <f>(('[1]All PT'!AJ45-'[1]All PT'!AE45)/'[1]All PT'!AE45)*100</f>
        <v>-25.804151744263166</v>
      </c>
      <c r="G47" s="64">
        <f>'[1]Undergrad FTF'!AD45-'[1]Undergrad FTF'!Y45</f>
        <v>-6369</v>
      </c>
      <c r="H47" s="47">
        <f>'[1]All Undergrad '!AK45-'[1]All Undergrad '!AF45</f>
        <v>-45375</v>
      </c>
      <c r="I47" s="79">
        <f>'[1]All Grad-Prof'!AJ45-'[1]All Grad-Prof'!AE45</f>
        <v>-30737</v>
      </c>
      <c r="J47" s="64">
        <f>'[1]All PT'!AJ45-'[1]All PT'!AE45</f>
        <v>-46689</v>
      </c>
    </row>
    <row r="48" spans="1:10" x14ac:dyDescent="0.2">
      <c r="A48" s="19" t="s">
        <v>68</v>
      </c>
      <c r="B48" s="19"/>
      <c r="C48" s="78">
        <f>(('[1]Undergrad FTF'!AD46-'[1]Undergrad FTF'!Y46)/'[1]Undergrad FTF'!Y46)*100</f>
        <v>-14.627093329943754</v>
      </c>
      <c r="D48" s="78">
        <f>(('[1]All Undergrad '!AK46-'[1]All Undergrad '!AF46)/'[1]All Undergrad '!AF46)*100</f>
        <v>-12.564830905862417</v>
      </c>
      <c r="E48" s="78">
        <f>(('[1]All Grad-Prof'!AJ46-'[1]All Grad-Prof'!AE46)/'[1]All Grad-Prof'!AE46)*100</f>
        <v>-0.42333933171937915</v>
      </c>
      <c r="F48" s="70">
        <f>(('[1]All PT'!AJ46-'[1]All PT'!AE46)/'[1]All PT'!AE46)*100</f>
        <v>-10.395876241735984</v>
      </c>
      <c r="G48" s="64">
        <f>'[1]Undergrad FTF'!AD46-'[1]Undergrad FTF'!Y46</f>
        <v>-9206</v>
      </c>
      <c r="H48" s="47">
        <f>'[1]All Undergrad '!AK46-'[1]All Undergrad '!AF46</f>
        <v>-46490</v>
      </c>
      <c r="I48" s="79">
        <f>'[1]All Grad-Prof'!AJ46-'[1]All Grad-Prof'!AE46</f>
        <v>-327</v>
      </c>
      <c r="J48" s="64">
        <f>'[1]All PT'!AJ46-'[1]All PT'!AE46</f>
        <v>-18272</v>
      </c>
    </row>
    <row r="49" spans="1:10" x14ac:dyDescent="0.2">
      <c r="A49" s="19" t="s">
        <v>39</v>
      </c>
      <c r="B49" s="19"/>
      <c r="C49" s="78">
        <f>(('[1]Undergrad FTF'!AD47-'[1]Undergrad FTF'!Y47)/'[1]Undergrad FTF'!Y47)*100</f>
        <v>1.370541611624835</v>
      </c>
      <c r="D49" s="78">
        <f>(('[1]All Undergrad '!AK47-'[1]All Undergrad '!AF47)/'[1]All Undergrad '!AF47)*100</f>
        <v>-7.5215824323191685</v>
      </c>
      <c r="E49" s="78">
        <f>(('[1]All Grad-Prof'!AJ47-'[1]All Grad-Prof'!AE47)/'[1]All Grad-Prof'!AE47)*100</f>
        <v>9.340123063865903</v>
      </c>
      <c r="F49" s="70">
        <f>(('[1]All PT'!AJ47-'[1]All PT'!AE47)/'[1]All PT'!AE47)*100</f>
        <v>-4.0807345322157991</v>
      </c>
      <c r="G49" s="64">
        <f>'[1]Undergrad FTF'!AD47-'[1]Undergrad FTF'!Y47</f>
        <v>249</v>
      </c>
      <c r="H49" s="47">
        <f>'[1]All Undergrad '!AK47-'[1]All Undergrad '!AF47</f>
        <v>-8974</v>
      </c>
      <c r="I49" s="79">
        <f>'[1]All Grad-Prof'!AJ47-'[1]All Grad-Prof'!AE47</f>
        <v>2201</v>
      </c>
      <c r="J49" s="64">
        <f>'[1]All PT'!AJ47-'[1]All PT'!AE47</f>
        <v>-2040</v>
      </c>
    </row>
    <row r="50" spans="1:10" x14ac:dyDescent="0.2">
      <c r="A50" s="18" t="s">
        <v>40</v>
      </c>
      <c r="B50" s="18"/>
      <c r="C50" s="74">
        <f>(('[1]Undergrad FTF'!AD48-'[1]Undergrad FTF'!Y48)/'[1]Undergrad FTF'!Y48)*100</f>
        <v>-5.347244864688621</v>
      </c>
      <c r="D50" s="74">
        <f>(('[1]All Undergrad '!AK48-'[1]All Undergrad '!AF48)/'[1]All Undergrad '!AF48)*100</f>
        <v>-4.0324902323668521</v>
      </c>
      <c r="E50" s="74">
        <f>(('[1]All Grad-Prof'!AJ48-'[1]All Grad-Prof'!AE48)/'[1]All Grad-Prof'!AE48)*100</f>
        <v>5.4886586390366841</v>
      </c>
      <c r="F50" s="75">
        <f>(('[1]All PT'!AJ48-'[1]All PT'!AE48)/'[1]All PT'!AE48)*100</f>
        <v>-1.0242362889299113</v>
      </c>
      <c r="G50" s="63">
        <f>'[1]Undergrad FTF'!AD48-'[1]Undergrad FTF'!Y48</f>
        <v>-492</v>
      </c>
      <c r="H50" s="76">
        <f>'[1]All Undergrad '!AK48-'[1]All Undergrad '!AF48</f>
        <v>-1961</v>
      </c>
      <c r="I50" s="77">
        <f>'[1]All Grad-Prof'!AJ48-'[1]All Grad-Prof'!AE48</f>
        <v>392</v>
      </c>
      <c r="J50" s="63">
        <f>'[1]All PT'!AJ48-'[1]All PT'!AE48</f>
        <v>-172</v>
      </c>
    </row>
    <row r="51" spans="1:10" x14ac:dyDescent="0.2">
      <c r="A51" s="18" t="s">
        <v>41</v>
      </c>
      <c r="B51" s="18"/>
      <c r="C51" s="74">
        <f>(('[1]Undergrad FTF'!AD49-'[1]Undergrad FTF'!Y49)/'[1]Undergrad FTF'!Y49)*100</f>
        <v>-9.4610147155721496</v>
      </c>
      <c r="D51" s="74">
        <f>(('[1]All Undergrad '!AK49-'[1]All Undergrad '!AF49)/'[1]All Undergrad '!AF49)*100</f>
        <v>-11.542506696084251</v>
      </c>
      <c r="E51" s="74">
        <f>(('[1]All Grad-Prof'!AJ49-'[1]All Grad-Prof'!AE49)/'[1]All Grad-Prof'!AE49)*100</f>
        <v>-2.9152767796810144</v>
      </c>
      <c r="F51" s="75">
        <f>(('[1]All PT'!AJ49-'[1]All PT'!AE49)/'[1]All PT'!AE49)*100</f>
        <v>-4.0380360551770416</v>
      </c>
      <c r="G51" s="63">
        <f>'[1]Undergrad FTF'!AD49-'[1]Undergrad FTF'!Y49</f>
        <v>-10769</v>
      </c>
      <c r="H51" s="76">
        <f>'[1]All Undergrad '!AK49-'[1]All Undergrad '!AF49</f>
        <v>-74079</v>
      </c>
      <c r="I51" s="77">
        <f>'[1]All Grad-Prof'!AJ49-'[1]All Grad-Prof'!AE49</f>
        <v>-2718</v>
      </c>
      <c r="J51" s="63">
        <f>'[1]All PT'!AJ49-'[1]All PT'!AE49</f>
        <v>-10111</v>
      </c>
    </row>
    <row r="52" spans="1:10" x14ac:dyDescent="0.2">
      <c r="A52" s="18" t="s">
        <v>42</v>
      </c>
      <c r="B52" s="18"/>
      <c r="C52" s="74">
        <f>(('[1]Undergrad FTF'!AD50-'[1]Undergrad FTF'!Y50)/'[1]Undergrad FTF'!Y50)*100</f>
        <v>-13.021650454973329</v>
      </c>
      <c r="D52" s="74">
        <f>(('[1]All Undergrad '!AK50-'[1]All Undergrad '!AF50)/'[1]All Undergrad '!AF50)*100</f>
        <v>-5.0340412559699219</v>
      </c>
      <c r="E52" s="74">
        <f>(('[1]All Grad-Prof'!AJ50-'[1]All Grad-Prof'!AE50)/'[1]All Grad-Prof'!AE50)*100</f>
        <v>3.928891544666866</v>
      </c>
      <c r="F52" s="75">
        <f>(('[1]All PT'!AJ50-'[1]All PT'!AE50)/'[1]All PT'!AE50)*100</f>
        <v>-1.03639316076034</v>
      </c>
      <c r="G52" s="63">
        <f>'[1]Undergrad FTF'!AD50-'[1]Undergrad FTF'!Y50</f>
        <v>-1245</v>
      </c>
      <c r="H52" s="76">
        <f>'[1]All Undergrad '!AK50-'[1]All Undergrad '!AF50</f>
        <v>-2477</v>
      </c>
      <c r="I52" s="77">
        <f>'[1]All Grad-Prof'!AJ50-'[1]All Grad-Prof'!AE50</f>
        <v>263</v>
      </c>
      <c r="J52" s="63">
        <f>'[1]All PT'!AJ50-'[1]All PT'!AE50</f>
        <v>-217</v>
      </c>
    </row>
    <row r="53" spans="1:10" x14ac:dyDescent="0.2">
      <c r="A53" s="18" t="s">
        <v>43</v>
      </c>
      <c r="B53" s="18"/>
      <c r="C53" s="82">
        <f>(('[1]Undergrad FTF'!AD51-'[1]Undergrad FTF'!Y51)/'[1]Undergrad FTF'!Y51)*100</f>
        <v>-13.028514394864999</v>
      </c>
      <c r="D53" s="82">
        <f>(('[1]All Undergrad '!AK51-'[1]All Undergrad '!AF51)/'[1]All Undergrad '!AF51)*100</f>
        <v>-9.8072964830116636</v>
      </c>
      <c r="E53" s="82">
        <f>(('[1]All Grad-Prof'!AJ51-'[1]All Grad-Prof'!AE51)/'[1]All Grad-Prof'!AE51)*100</f>
        <v>-4.5126048389045996</v>
      </c>
      <c r="F53" s="83">
        <f>(('[1]All PT'!AJ51-'[1]All PT'!AE51)/'[1]All PT'!AE51)*100</f>
        <v>-6.0758788926575189</v>
      </c>
      <c r="G53" s="84">
        <f>'[1]Undergrad FTF'!AD51-'[1]Undergrad FTF'!Y51</f>
        <v>-7571</v>
      </c>
      <c r="H53" s="22">
        <f>'[1]All Undergrad '!AK51-'[1]All Undergrad '!AF51</f>
        <v>-32877</v>
      </c>
      <c r="I53" s="85">
        <f>'[1]All Grad-Prof'!AJ51-'[1]All Grad-Prof'!AE51</f>
        <v>-1867</v>
      </c>
      <c r="J53" s="84">
        <f>'[1]All PT'!AJ51-'[1]All PT'!AE51</f>
        <v>-8294</v>
      </c>
    </row>
    <row r="54" spans="1:10" x14ac:dyDescent="0.2">
      <c r="A54" s="23" t="s">
        <v>44</v>
      </c>
      <c r="B54" s="23"/>
      <c r="C54" s="78">
        <f>(('[1]Undergrad FTF'!AD52-'[1]Undergrad FTF'!Y52)/'[1]Undergrad FTF'!Y52)*100</f>
        <v>-5.4102308140928628</v>
      </c>
      <c r="D54" s="78">
        <f>(('[1]All Undergrad '!AK52-'[1]All Undergrad '!AF52)/'[1]All Undergrad '!AF52)*100</f>
        <v>-4.1120735185380797</v>
      </c>
      <c r="E54" s="78">
        <f>(('[1]All Grad-Prof'!AJ52-'[1]All Grad-Prof'!AE52)/'[1]All Grad-Prof'!AE52)*100</f>
        <v>2.7218064547893945</v>
      </c>
      <c r="F54" s="70">
        <f>(('[1]All PT'!AJ52-'[1]All PT'!AE52)/'[1]All PT'!AE52)*100</f>
        <v>-3.6289096933037479</v>
      </c>
      <c r="G54" s="64">
        <f>'[1]Undergrad FTF'!AD52-'[1]Undergrad FTF'!Y52</f>
        <v>-30242</v>
      </c>
      <c r="H54" s="47">
        <f>'[1]All Undergrad '!AK52-'[1]All Undergrad '!AF52</f>
        <v>-116787</v>
      </c>
      <c r="I54" s="79">
        <f>'[1]All Grad-Prof'!AJ52-'[1]All Grad-Prof'!AE52</f>
        <v>17690</v>
      </c>
      <c r="J54" s="64">
        <f>'[1]All PT'!AJ52-'[1]All PT'!AE52</f>
        <v>-38204</v>
      </c>
    </row>
    <row r="55" spans="1:10" x14ac:dyDescent="0.2">
      <c r="A55" s="19" t="s">
        <v>23</v>
      </c>
      <c r="B55" s="19"/>
      <c r="C55" s="44"/>
      <c r="D55" s="44"/>
      <c r="E55" s="44"/>
      <c r="F55" s="73"/>
      <c r="G55" s="44">
        <f>(G54/G$6)*100</f>
        <v>17.037842466718121</v>
      </c>
      <c r="H55" s="44">
        <f>(H54/H$6)*100</f>
        <v>12.117134269264808</v>
      </c>
      <c r="I55" s="73">
        <f>(I54/I$6)*100</f>
        <v>45.88845654993515</v>
      </c>
      <c r="J55" s="44">
        <f>(J54/J$6)*100</f>
        <v>11.308077324942948</v>
      </c>
    </row>
    <row r="56" spans="1:10" x14ac:dyDescent="0.2">
      <c r="A56" s="18" t="s">
        <v>67</v>
      </c>
      <c r="B56" s="18"/>
      <c r="C56" s="74">
        <f>(('[1]Undergrad FTF'!AD54-'[1]Undergrad FTF'!Y54)/'[1]Undergrad FTF'!Y54)*100</f>
        <v>-1.9407558733401431</v>
      </c>
      <c r="D56" s="74">
        <f>(('[1]All Undergrad '!AK54-'[1]All Undergrad '!AF54)/'[1]All Undergrad '!AF54)*100</f>
        <v>-2.6592685940807264</v>
      </c>
      <c r="E56" s="74">
        <f>(('[1]All Grad-Prof'!AJ54-'[1]All Grad-Prof'!AE54)/'[1]All Grad-Prof'!AE54)*100</f>
        <v>3.8351284406223041</v>
      </c>
      <c r="F56" s="75">
        <f>(('[1]All PT'!AJ54-'[1]All PT'!AE54)/'[1]All PT'!AE54)*100</f>
        <v>-5.3822587383372786</v>
      </c>
      <c r="G56" s="63">
        <f>'[1]Undergrad FTF'!AD54-'[1]Undergrad FTF'!Y54</f>
        <v>-627</v>
      </c>
      <c r="H56" s="76">
        <f>'[1]All Undergrad '!AK54-'[1]All Undergrad '!AF54</f>
        <v>-4347</v>
      </c>
      <c r="I56" s="77">
        <f>'[1]All Grad-Prof'!AJ54-'[1]All Grad-Prof'!AE54</f>
        <v>1378</v>
      </c>
      <c r="J56" s="63">
        <f>'[1]All PT'!AJ54-'[1]All PT'!AE54</f>
        <v>-3865</v>
      </c>
    </row>
    <row r="57" spans="1:10" x14ac:dyDescent="0.2">
      <c r="A57" s="18" t="s">
        <v>45</v>
      </c>
      <c r="B57" s="18"/>
      <c r="C57" s="74">
        <f>(('[1]Undergrad FTF'!AD55-'[1]Undergrad FTF'!Y55)/'[1]Undergrad FTF'!Y55)*100</f>
        <v>-5.1520543513426071</v>
      </c>
      <c r="D57" s="74">
        <f>(('[1]All Undergrad '!AK55-'[1]All Undergrad '!AF55)/'[1]All Undergrad '!AF55)*100</f>
        <v>-0.74375437035153513</v>
      </c>
      <c r="E57" s="74">
        <f>(('[1]All Grad-Prof'!AJ55-'[1]All Grad-Prof'!AE55)/'[1]All Grad-Prof'!AE55)*100</f>
        <v>3.061986557132188</v>
      </c>
      <c r="F57" s="75">
        <f>(('[1]All PT'!AJ55-'[1]All PT'!AE55)/'[1]All PT'!AE55)*100</f>
        <v>6.1052869748849838</v>
      </c>
      <c r="G57" s="63">
        <f>'[1]Undergrad FTF'!AD55-'[1]Undergrad FTF'!Y55</f>
        <v>-637</v>
      </c>
      <c r="H57" s="76">
        <f>'[1]All Undergrad '!AK55-'[1]All Undergrad '!AF55</f>
        <v>-468</v>
      </c>
      <c r="I57" s="77">
        <f>'[1]All Grad-Prof'!AJ55-'[1]All Grad-Prof'!AE55</f>
        <v>287</v>
      </c>
      <c r="J57" s="63">
        <f>'[1]All PT'!AJ55-'[1]All PT'!AE55</f>
        <v>1619</v>
      </c>
    </row>
    <row r="58" spans="1:10" x14ac:dyDescent="0.2">
      <c r="A58" s="18" t="s">
        <v>66</v>
      </c>
      <c r="B58" s="18"/>
      <c r="C58" s="74">
        <f>(('[1]Undergrad FTF'!AD56-'[1]Undergrad FTF'!Y56)/'[1]Undergrad FTF'!Y56)*100</f>
        <v>-5.0107560732462355</v>
      </c>
      <c r="D58" s="74">
        <f>(('[1]All Undergrad '!AK56-'[1]All Undergrad '!AF56)/'[1]All Undergrad '!AF56)*100</f>
        <v>-2.2922926122440281</v>
      </c>
      <c r="E58" s="74">
        <f>(('[1]All Grad-Prof'!AJ56-'[1]All Grad-Prof'!AE56)/'[1]All Grad-Prof'!AE56)*100</f>
        <v>4.52417623271094</v>
      </c>
      <c r="F58" s="75">
        <f>(('[1]All PT'!AJ56-'[1]All PT'!AE56)/'[1]All PT'!AE56)*100</f>
        <v>-2.7558480922758894</v>
      </c>
      <c r="G58" s="63">
        <f>'[1]Undergrad FTF'!AD56-'[1]Undergrad FTF'!Y56</f>
        <v>-3820</v>
      </c>
      <c r="H58" s="76">
        <f>'[1]All Undergrad '!AK56-'[1]All Undergrad '!AF56</f>
        <v>-8606</v>
      </c>
      <c r="I58" s="77">
        <f>'[1]All Grad-Prof'!AJ56-'[1]All Grad-Prof'!AE56</f>
        <v>5963</v>
      </c>
      <c r="J58" s="63">
        <f>'[1]All PT'!AJ56-'[1]All PT'!AE56</f>
        <v>-4346</v>
      </c>
    </row>
    <row r="59" spans="1:10" x14ac:dyDescent="0.2">
      <c r="A59" s="18" t="s">
        <v>46</v>
      </c>
      <c r="B59" s="18"/>
      <c r="C59" s="74">
        <f>(('[1]Undergrad FTF'!AD57-'[1]Undergrad FTF'!Y57)/'[1]Undergrad FTF'!Y57)*100</f>
        <v>17.017635240717315</v>
      </c>
      <c r="D59" s="74">
        <f>(('[1]All Undergrad '!AK57-'[1]All Undergrad '!AF57)/'[1]All Undergrad '!AF57)*100</f>
        <v>64.492273730684317</v>
      </c>
      <c r="E59" s="74">
        <f>(('[1]All Grad-Prof'!AJ57-'[1]All Grad-Prof'!AE57)/'[1]All Grad-Prof'!AE57)*100</f>
        <v>105.46919566457503</v>
      </c>
      <c r="F59" s="75">
        <f>(('[1]All PT'!AJ57-'[1]All PT'!AE57)/'[1]All PT'!AE57)*100</f>
        <v>152.78903843035511</v>
      </c>
      <c r="G59" s="63">
        <f>'[1]Undergrad FTF'!AD57-'[1]Undergrad FTF'!Y57</f>
        <v>2287</v>
      </c>
      <c r="H59" s="76">
        <f>'[1]All Undergrad '!AK57-'[1]All Undergrad '!AF57</f>
        <v>40901</v>
      </c>
      <c r="I59" s="77">
        <f>'[1]All Grad-Prof'!AJ57-'[1]All Grad-Prof'!AE57</f>
        <v>14791</v>
      </c>
      <c r="J59" s="63">
        <f>'[1]All PT'!AJ57-'[1]All PT'!AE57</f>
        <v>37690</v>
      </c>
    </row>
    <row r="60" spans="1:10" x14ac:dyDescent="0.2">
      <c r="A60" s="19" t="s">
        <v>47</v>
      </c>
      <c r="B60" s="19"/>
      <c r="C60" s="78">
        <f>(('[1]Undergrad FTF'!AD58-'[1]Undergrad FTF'!Y58)/'[1]Undergrad FTF'!Y58)*100</f>
        <v>-3.6102046870364877</v>
      </c>
      <c r="D60" s="78">
        <f>(('[1]All Undergrad '!AK58-'[1]All Undergrad '!AF58)/'[1]All Undergrad '!AF58)*100</f>
        <v>-5.9537309152522759</v>
      </c>
      <c r="E60" s="78">
        <f>(('[1]All Grad-Prof'!AJ58-'[1]All Grad-Prof'!AE58)/'[1]All Grad-Prof'!AE58)*100</f>
        <v>0.40207950493960953</v>
      </c>
      <c r="F60" s="70">
        <f>(('[1]All PT'!AJ58-'[1]All PT'!AE58)/'[1]All PT'!AE58)*100</f>
        <v>-10.060893595167641</v>
      </c>
      <c r="G60" s="64">
        <f>'[1]Undergrad FTF'!AD58-'[1]Undergrad FTF'!Y58</f>
        <v>-2434</v>
      </c>
      <c r="H60" s="47">
        <f>'[1]All Undergrad '!AK58-'[1]All Undergrad '!AF58</f>
        <v>-22629</v>
      </c>
      <c r="I60" s="79">
        <f>'[1]All Grad-Prof'!AJ58-'[1]All Grad-Prof'!AE58</f>
        <v>256</v>
      </c>
      <c r="J60" s="64">
        <f>'[1]All PT'!AJ58-'[1]All PT'!AE58</f>
        <v>-16456</v>
      </c>
    </row>
    <row r="61" spans="1:10" x14ac:dyDescent="0.2">
      <c r="A61" s="19" t="s">
        <v>65</v>
      </c>
      <c r="B61" s="19"/>
      <c r="C61" s="78">
        <f>(('[1]Undergrad FTF'!AD59-'[1]Undergrad FTF'!Y59)/'[1]Undergrad FTF'!Y59)*100</f>
        <v>-5.721624577197935</v>
      </c>
      <c r="D61" s="78">
        <f>(('[1]All Undergrad '!AK59-'[1]All Undergrad '!AF59)/'[1]All Undergrad '!AF59)*100</f>
        <v>-4.8099970530272707</v>
      </c>
      <c r="E61" s="78">
        <f>(('[1]All Grad-Prof'!AJ59-'[1]All Grad-Prof'!AE59)/'[1]All Grad-Prof'!AE59)*100</f>
        <v>-1.594355176982146</v>
      </c>
      <c r="F61" s="70">
        <f>(('[1]All PT'!AJ59-'[1]All PT'!AE59)/'[1]All PT'!AE59)*100</f>
        <v>-7.1843408961356188</v>
      </c>
      <c r="G61" s="64">
        <f>'[1]Undergrad FTF'!AD59-'[1]Undergrad FTF'!Y59</f>
        <v>-11249</v>
      </c>
      <c r="H61" s="47">
        <f>'[1]All Undergrad '!AK59-'[1]All Undergrad '!AF59</f>
        <v>-50108</v>
      </c>
      <c r="I61" s="79">
        <f>'[1]All Grad-Prof'!AJ59-'[1]All Grad-Prof'!AE59</f>
        <v>-3839</v>
      </c>
      <c r="J61" s="64">
        <f>'[1]All PT'!AJ59-'[1]All PT'!AE59</f>
        <v>-26089</v>
      </c>
    </row>
    <row r="62" spans="1:10" x14ac:dyDescent="0.2">
      <c r="A62" s="19" t="s">
        <v>64</v>
      </c>
      <c r="B62" s="19"/>
      <c r="C62" s="78">
        <f>(('[1]Undergrad FTF'!AD60-'[1]Undergrad FTF'!Y60)/'[1]Undergrad FTF'!Y60)*100</f>
        <v>-9.1310030594884299</v>
      </c>
      <c r="D62" s="78">
        <f>(('[1]All Undergrad '!AK60-'[1]All Undergrad '!AF60)/'[1]All Undergrad '!AF60)*100</f>
        <v>-10.817152431737554</v>
      </c>
      <c r="E62" s="78">
        <f>(('[1]All Grad-Prof'!AJ60-'[1]All Grad-Prof'!AE60)/'[1]All Grad-Prof'!AE60)*100</f>
        <v>-0.66133598648065373</v>
      </c>
      <c r="F62" s="70">
        <f>(('[1]All PT'!AJ60-'[1]All PT'!AE60)/'[1]All PT'!AE60)*100</f>
        <v>-12.717794646725311</v>
      </c>
      <c r="G62" s="64">
        <f>'[1]Undergrad FTF'!AD60-'[1]Undergrad FTF'!Y60</f>
        <v>-12505</v>
      </c>
      <c r="H62" s="47">
        <f>'[1]All Undergrad '!AK60-'[1]All Undergrad '!AF60</f>
        <v>-69336</v>
      </c>
      <c r="I62" s="79">
        <f>'[1]All Grad-Prof'!AJ60-'[1]All Grad-Prof'!AE60</f>
        <v>-904</v>
      </c>
      <c r="J62" s="64">
        <f>'[1]All PT'!AJ60-'[1]All PT'!AE60</f>
        <v>-27007</v>
      </c>
    </row>
    <row r="63" spans="1:10" x14ac:dyDescent="0.2">
      <c r="A63" s="19" t="s">
        <v>63</v>
      </c>
      <c r="B63" s="19"/>
      <c r="C63" s="78">
        <f>(('[1]Undergrad FTF'!AD61-'[1]Undergrad FTF'!Y61)/'[1]Undergrad FTF'!Y61)*100</f>
        <v>-5.6931631492480728</v>
      </c>
      <c r="D63" s="78">
        <f>(('[1]All Undergrad '!AK61-'[1]All Undergrad '!AF61)/'[1]All Undergrad '!AF61)*100</f>
        <v>-2.4314298865513226</v>
      </c>
      <c r="E63" s="78">
        <f>(('[1]All Grad-Prof'!AJ61-'[1]All Grad-Prof'!AE61)/'[1]All Grad-Prof'!AE61)*100</f>
        <v>-2.0196353436185133</v>
      </c>
      <c r="F63" s="70">
        <f>(('[1]All PT'!AJ61-'[1]All PT'!AE61)/'[1]All PT'!AE61)*100</f>
        <v>-4.3923260510372684</v>
      </c>
      <c r="G63" s="64">
        <f>'[1]Undergrad FTF'!AD61-'[1]Undergrad FTF'!Y61</f>
        <v>-901</v>
      </c>
      <c r="H63" s="47">
        <f>'[1]All Undergrad '!AK61-'[1]All Undergrad '!AF61</f>
        <v>-1796</v>
      </c>
      <c r="I63" s="79">
        <f>'[1]All Grad-Prof'!AJ61-'[1]All Grad-Prof'!AE61</f>
        <v>-216</v>
      </c>
      <c r="J63" s="64">
        <f>'[1]All PT'!AJ61-'[1]All PT'!AE61</f>
        <v>-957</v>
      </c>
    </row>
    <row r="64" spans="1:10" x14ac:dyDescent="0.2">
      <c r="A64" s="16" t="s">
        <v>48</v>
      </c>
      <c r="B64" s="16"/>
      <c r="C64" s="78">
        <f>(('[1]Undergrad FTF'!AD62-'[1]Undergrad FTF'!Y62)/'[1]Undergrad FTF'!Y62)*100</f>
        <v>-4.5466155810983402</v>
      </c>
      <c r="D64" s="80">
        <f>(('[1]All Undergrad '!AK62-'[1]All Undergrad '!AF62)/'[1]All Undergrad '!AF62)*100</f>
        <v>-1.0423759886857682</v>
      </c>
      <c r="E64" s="80">
        <f>(('[1]All Grad-Prof'!AJ62-'[1]All Grad-Prof'!AE62)/'[1]All Grad-Prof'!AE62)*100</f>
        <v>-0.37350955322511131</v>
      </c>
      <c r="F64" s="67">
        <f>(('[1]All PT'!AJ62-'[1]All PT'!AE62)/'[1]All PT'!AE62)*100</f>
        <v>10.751826117940496</v>
      </c>
      <c r="G64" s="65">
        <f>'[1]Undergrad FTF'!AD62-'[1]Undergrad FTF'!Y62</f>
        <v>-356</v>
      </c>
      <c r="H64" s="16">
        <f>'[1]All Undergrad '!AK62-'[1]All Undergrad '!AF62</f>
        <v>-398</v>
      </c>
      <c r="I64" s="81">
        <f>'[1]All Grad-Prof'!AJ62-'[1]All Grad-Prof'!AE62</f>
        <v>-26</v>
      </c>
      <c r="J64" s="68">
        <f>'[1]All PT'!AJ62-'[1]All PT'!AE62</f>
        <v>1207</v>
      </c>
    </row>
    <row r="65" spans="1:14" x14ac:dyDescent="0.2">
      <c r="A65" s="24" t="s">
        <v>80</v>
      </c>
      <c r="B65" s="24"/>
      <c r="C65" s="86">
        <f>(('[1]Undergrad FTF'!AD63-'[1]Undergrad FTF'!Y63)/'[1]Undergrad FTF'!Y63)*100</f>
        <v>-1.6264599934504969</v>
      </c>
      <c r="D65" s="86">
        <f>(('[1]All Undergrad '!AK63-'[1]All Undergrad '!AF63)/'[1]All Undergrad '!AF63)*100</f>
        <v>6.8360398114195924</v>
      </c>
      <c r="E65" s="74">
        <f>(('[1]All Grad-Prof'!AJ63-'[1]All Grad-Prof'!AE63)/'[1]All Grad-Prof'!AE63)*100</f>
        <v>8.6277408228627746</v>
      </c>
      <c r="F65" s="83">
        <f>(('[1]All PT'!AJ63-'[1]All PT'!AE63)/'[1]All PT'!AE63)*100</f>
        <v>27.540388914666554</v>
      </c>
      <c r="G65" s="63">
        <f>'[1]Undergrad FTF'!AD63-'[1]Undergrad FTF'!Y63</f>
        <v>-149</v>
      </c>
      <c r="H65" s="22">
        <f>'[1]All Undergrad '!AJ63-'[1]All Undergrad '!AE63</f>
        <v>4185</v>
      </c>
      <c r="I65" s="77">
        <f>'[1]All Grad-Prof'!AJ63-'[1]All Grad-Prof'!AE63</f>
        <v>3502</v>
      </c>
      <c r="J65" s="87">
        <f>'[1]All PT'!AJ63-'[1]All PT'!AE63</f>
        <v>6529</v>
      </c>
    </row>
    <row r="66" spans="1:14" s="12" customFormat="1" ht="33.75" customHeight="1" x14ac:dyDescent="0.2">
      <c r="A66" s="158" t="s">
        <v>55</v>
      </c>
      <c r="B66" s="159"/>
      <c r="C66" s="159"/>
      <c r="D66" s="159"/>
      <c r="E66" s="159"/>
      <c r="F66" s="159"/>
      <c r="G66" s="160"/>
      <c r="H66" s="160"/>
      <c r="I66" s="160"/>
      <c r="J66" s="160"/>
    </row>
    <row r="67" spans="1:14" s="7" customFormat="1" ht="50.25" customHeight="1" x14ac:dyDescent="0.2">
      <c r="A67" s="164"/>
      <c r="B67" s="165"/>
      <c r="C67" s="165"/>
      <c r="D67" s="165"/>
      <c r="E67" s="165"/>
      <c r="F67" s="165"/>
      <c r="G67" s="163"/>
      <c r="H67" s="163"/>
      <c r="I67" s="163"/>
      <c r="J67" s="163"/>
    </row>
    <row r="68" spans="1:14" s="40" customFormat="1" ht="34.5" customHeight="1" x14ac:dyDescent="0.2">
      <c r="A68" s="164"/>
      <c r="B68" s="165"/>
      <c r="C68" s="165"/>
      <c r="D68" s="165"/>
      <c r="E68" s="165"/>
      <c r="F68" s="165"/>
      <c r="G68" s="163"/>
      <c r="H68" s="163"/>
      <c r="I68" s="163"/>
      <c r="J68" s="163"/>
      <c r="K68" s="164"/>
      <c r="L68" s="165"/>
      <c r="M68" s="165"/>
      <c r="N68" s="165"/>
    </row>
    <row r="69" spans="1:14" ht="18" customHeight="1" x14ac:dyDescent="0.2">
      <c r="A69" s="8" t="s">
        <v>11</v>
      </c>
      <c r="B69" s="161" t="s">
        <v>57</v>
      </c>
      <c r="C69" s="162"/>
      <c r="D69" s="162"/>
      <c r="E69" s="162"/>
      <c r="F69" s="162"/>
      <c r="G69" s="163"/>
      <c r="H69" s="163"/>
      <c r="I69" s="163"/>
      <c r="J69" s="163"/>
    </row>
    <row r="70" spans="1:14" x14ac:dyDescent="0.2">
      <c r="A70" s="3"/>
      <c r="C70" s="3"/>
      <c r="D70" s="3"/>
      <c r="E70" s="3"/>
      <c r="F70" s="3"/>
      <c r="G70" s="3"/>
      <c r="H70" s="3"/>
      <c r="I70" s="3"/>
      <c r="J70" s="42" t="s">
        <v>97</v>
      </c>
    </row>
    <row r="71" spans="1:14" x14ac:dyDescent="0.2">
      <c r="A71" s="39"/>
      <c r="B71" s="3"/>
      <c r="C71" s="3"/>
      <c r="D71" s="3"/>
      <c r="E71" s="3"/>
      <c r="F71" s="3"/>
      <c r="G71" s="3"/>
      <c r="H71" s="3"/>
      <c r="I71" s="3"/>
    </row>
  </sheetData>
  <mergeCells count="9">
    <mergeCell ref="L3:N3"/>
    <mergeCell ref="P3:R3"/>
    <mergeCell ref="A66:J66"/>
    <mergeCell ref="B69:J69"/>
    <mergeCell ref="A67:J67"/>
    <mergeCell ref="A68:J68"/>
    <mergeCell ref="K68:N68"/>
    <mergeCell ref="C4:F4"/>
    <mergeCell ref="G4:J4"/>
  </mergeCells>
  <pageMargins left="0.7" right="0.7" top="0.75" bottom="0.75" header="0.3" footer="0.3"/>
  <pageSetup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1">
    <tabColor indexed="16"/>
  </sheetPr>
  <dimension ref="A1:W73"/>
  <sheetViews>
    <sheetView showGridLines="0" view="pageBreakPreview" topLeftCell="A37" zoomScaleNormal="80" zoomScaleSheetLayoutView="100" workbookViewId="0">
      <selection activeCell="K32" sqref="K32"/>
    </sheetView>
  </sheetViews>
  <sheetFormatPr defaultColWidth="9.7109375" defaultRowHeight="12.75" x14ac:dyDescent="0.2"/>
  <cols>
    <col min="1" max="1" width="7.42578125" style="2" customWidth="1"/>
    <col min="2" max="2" width="12.140625" style="2" customWidth="1"/>
    <col min="3" max="3" width="8" style="2" customWidth="1"/>
    <col min="4" max="4" width="6.7109375" style="2" customWidth="1"/>
    <col min="5" max="5" width="7.28515625" style="2" customWidth="1"/>
    <col min="6" max="6" width="6.7109375" style="2" customWidth="1"/>
    <col min="7" max="7" width="8" style="2" customWidth="1"/>
    <col min="8" max="8" width="9.28515625" style="2" customWidth="1"/>
    <col min="9" max="9" width="10.140625" style="2" bestFit="1" customWidth="1"/>
    <col min="10" max="10" width="9.7109375" style="2" customWidth="1"/>
    <col min="11" max="11" width="10.42578125" style="2" customWidth="1"/>
    <col min="12" max="12" width="8.5703125" style="2" customWidth="1"/>
    <col min="13" max="13" width="9" style="2" bestFit="1" customWidth="1"/>
    <col min="14" max="14" width="9" style="2" customWidth="1"/>
    <col min="15" max="16" width="10.5703125" style="2" bestFit="1" customWidth="1"/>
    <col min="17" max="17" width="10.5703125" style="2" customWidth="1"/>
    <col min="18" max="19" width="11.5703125" style="2" customWidth="1"/>
    <col min="20" max="20" width="2.140625" style="2" customWidth="1"/>
    <col min="21" max="23" width="15" style="2" customWidth="1"/>
    <col min="24" max="26" width="9.7109375" style="2"/>
    <col min="27" max="27" width="9.85546875" style="2" bestFit="1" customWidth="1"/>
    <col min="28" max="16384" width="9.7109375" style="2"/>
  </cols>
  <sheetData>
    <row r="1" spans="1:23" x14ac:dyDescent="0.2">
      <c r="A1" s="43" t="s">
        <v>93</v>
      </c>
      <c r="B1" s="5"/>
      <c r="C1" s="3"/>
      <c r="D1" s="3"/>
      <c r="E1" s="3"/>
      <c r="F1" s="3"/>
      <c r="G1" s="3"/>
      <c r="H1" s="3"/>
      <c r="I1" s="3"/>
      <c r="J1" s="3"/>
      <c r="K1" s="3"/>
      <c r="L1" s="3"/>
      <c r="M1" s="3"/>
    </row>
    <row r="2" spans="1:23" ht="14.25" x14ac:dyDescent="0.2">
      <c r="A2" s="5" t="s">
        <v>60</v>
      </c>
      <c r="B2" s="5"/>
      <c r="C2" s="3"/>
      <c r="D2" s="3"/>
      <c r="E2" s="3"/>
      <c r="F2" s="3"/>
      <c r="G2" s="1"/>
      <c r="H2" s="1"/>
      <c r="I2" s="1"/>
      <c r="J2" s="1"/>
      <c r="K2" s="1"/>
      <c r="L2" s="1"/>
      <c r="M2" s="1"/>
    </row>
    <row r="3" spans="1:23" x14ac:dyDescent="0.2">
      <c r="A3" s="6"/>
      <c r="B3" s="6"/>
      <c r="C3" s="9"/>
      <c r="D3" s="9"/>
      <c r="E3" s="9"/>
      <c r="F3" s="9"/>
      <c r="G3" s="9"/>
      <c r="H3" s="9"/>
      <c r="I3" s="13"/>
      <c r="J3" s="13"/>
      <c r="K3" s="13"/>
      <c r="L3" s="13"/>
      <c r="M3" s="13"/>
      <c r="P3" s="14" t="s">
        <v>58</v>
      </c>
      <c r="Q3" s="41"/>
      <c r="R3" s="36"/>
      <c r="S3" s="37"/>
      <c r="U3" s="14" t="s">
        <v>59</v>
      </c>
      <c r="V3" s="36"/>
      <c r="W3" s="37"/>
    </row>
    <row r="4" spans="1:23" ht="12.75" customHeight="1" x14ac:dyDescent="0.2">
      <c r="A4" s="3"/>
      <c r="B4" s="3"/>
      <c r="C4" s="166" t="s">
        <v>95</v>
      </c>
      <c r="D4" s="167"/>
      <c r="E4" s="167"/>
      <c r="F4" s="167"/>
      <c r="G4" s="167"/>
      <c r="H4" s="168"/>
      <c r="I4" s="169" t="s">
        <v>96</v>
      </c>
      <c r="J4" s="167"/>
      <c r="K4" s="167"/>
      <c r="L4" s="167"/>
      <c r="M4" s="167"/>
      <c r="N4" s="167"/>
    </row>
    <row r="5" spans="1:23" s="11" customFormat="1" ht="18.75" customHeight="1" x14ac:dyDescent="0.2">
      <c r="A5" s="25"/>
      <c r="B5" s="25"/>
      <c r="C5" s="55" t="s">
        <v>12</v>
      </c>
      <c r="D5" s="56" t="s">
        <v>13</v>
      </c>
      <c r="E5" s="57" t="s">
        <v>14</v>
      </c>
      <c r="F5" s="56" t="s">
        <v>15</v>
      </c>
      <c r="G5" s="56" t="s">
        <v>17</v>
      </c>
      <c r="H5" s="56" t="s">
        <v>16</v>
      </c>
      <c r="I5" s="58" t="s">
        <v>12</v>
      </c>
      <c r="J5" s="56" t="s">
        <v>13</v>
      </c>
      <c r="K5" s="57" t="s">
        <v>14</v>
      </c>
      <c r="L5" s="56" t="s">
        <v>15</v>
      </c>
      <c r="M5" s="56" t="s">
        <v>17</v>
      </c>
      <c r="N5" s="56" t="s">
        <v>16</v>
      </c>
    </row>
    <row r="6" spans="1:23" x14ac:dyDescent="0.2">
      <c r="A6" s="16" t="s">
        <v>50</v>
      </c>
      <c r="B6" s="16"/>
      <c r="C6" s="31">
        <f>+'[2]TABLE 30'!E9</f>
        <v>-5.1813778095555705</v>
      </c>
      <c r="D6" s="31">
        <f>+'[3]TABLE 31'!E9</f>
        <v>-3.7102235259340111</v>
      </c>
      <c r="E6" s="49">
        <f>+'[4]TABLE 34'!D8</f>
        <v>-11.710576316997983</v>
      </c>
      <c r="F6" s="31">
        <f>+'[5]Table 32'!D9</f>
        <v>-11.396714654502951</v>
      </c>
      <c r="G6" s="31">
        <f>+'[6]TABLE 33'!D9</f>
        <v>24.008232190814695</v>
      </c>
      <c r="H6" s="31">
        <f>(('[1]All Other Races'!AG4-'[1]All Other Races'!AB4)/'[1]All Other Races'!AB4)*100</f>
        <v>-0.56833910481608152</v>
      </c>
      <c r="I6" s="26">
        <f>'[2]All Women'!$AI$4-'[2]All Women'!$AD$4</f>
        <v>-896107</v>
      </c>
      <c r="J6" s="16">
        <f>'[3]All Men'!$AI$4-'[3]All Men'!$AD$4</f>
        <v>-452465</v>
      </c>
      <c r="K6" s="26">
        <f>'[4]All White'!$AG$4-'[4]All White'!$AB$4</f>
        <v>-1545544</v>
      </c>
      <c r="L6" s="16">
        <f>'[5]All Black'!$AG$4-'[5]All Black'!$AB$4</f>
        <v>-311415</v>
      </c>
      <c r="M6" s="48">
        <f>'[6]All Hispanic'!$AG$4-'[6]All Hispanic'!$AB$4</f>
        <v>602525</v>
      </c>
      <c r="N6" s="16">
        <f>('[1]All Other Races'!AG4-'[1]All Other Races'!AB4)</f>
        <v>-7699</v>
      </c>
      <c r="O6" s="11"/>
      <c r="P6" s="11"/>
      <c r="Q6" s="11"/>
    </row>
    <row r="7" spans="1:23" x14ac:dyDescent="0.2">
      <c r="A7" s="17" t="s">
        <v>10</v>
      </c>
      <c r="B7" s="17"/>
      <c r="C7" s="29">
        <f>+'[2]TABLE 30'!E10</f>
        <v>-5.3270761025211151</v>
      </c>
      <c r="D7" s="50">
        <f>+'[3]TABLE 31'!E10</f>
        <v>-2.7253596123371362</v>
      </c>
      <c r="E7" s="44">
        <f>+'[4]TABLE 34'!D9</f>
        <v>-10.162659119266388</v>
      </c>
      <c r="F7" s="29">
        <f>+'[5]Table 32'!D10</f>
        <v>-8.9380592890076755</v>
      </c>
      <c r="G7" s="29">
        <f>+'[6]TABLE 33'!D10</f>
        <v>23.049494914480313</v>
      </c>
      <c r="H7" s="29">
        <f>(('[1]All Other Races'!AG5-'[1]All Other Races'!AB5)/'[1]All Other Races'!AB5)*100</f>
        <v>5.1381631050331205</v>
      </c>
      <c r="I7" s="27">
        <f>'[2]All Women'!$AI$5-'[2]All Women'!$AD$5</f>
        <v>-194039</v>
      </c>
      <c r="J7" s="17">
        <f>'[3]All Men'!$AI$5-'[3]All Men'!$AD$5</f>
        <v>-79404</v>
      </c>
      <c r="K7" s="27">
        <f>'[4]All White'!$AG5-'[4]All White'!$AB5</f>
        <v>-420672</v>
      </c>
      <c r="L7" s="17">
        <f>'[5]All Black'!$AG$5-'[5]All Black'!$AB$5</f>
        <v>-127749</v>
      </c>
      <c r="M7" s="47">
        <f>'[6]All Hispanic'!$AG$5-'[6]All Hispanic'!$AB$5</f>
        <v>192830</v>
      </c>
      <c r="N7" s="17">
        <f>('[1]All Other Races'!AG5-'[1]All Other Races'!AB5)</f>
        <v>15506</v>
      </c>
      <c r="O7" s="11"/>
      <c r="P7" s="11"/>
      <c r="Q7" s="11"/>
    </row>
    <row r="8" spans="1:23" x14ac:dyDescent="0.2">
      <c r="A8" s="17" t="s">
        <v>23</v>
      </c>
      <c r="B8" s="17"/>
      <c r="C8" s="29"/>
      <c r="D8" s="29"/>
      <c r="E8" s="30"/>
      <c r="F8" s="29"/>
      <c r="G8" s="29"/>
      <c r="H8" s="29"/>
      <c r="I8" s="30">
        <f>(I7/I$6)*100</f>
        <v>21.653552533347025</v>
      </c>
      <c r="J8" s="29">
        <f t="shared" ref="J8:N8" si="0">(J7/J$6)*100</f>
        <v>17.549202700761384</v>
      </c>
      <c r="K8" s="30">
        <f t="shared" si="0"/>
        <v>27.218377477444832</v>
      </c>
      <c r="L8" s="29">
        <f t="shared" si="0"/>
        <v>41.022108761620345</v>
      </c>
      <c r="M8" s="29">
        <f t="shared" si="0"/>
        <v>32.003651300775907</v>
      </c>
      <c r="N8" s="29">
        <f t="shared" si="0"/>
        <v>-201.40277958176384</v>
      </c>
      <c r="O8" s="11"/>
      <c r="P8" s="11"/>
      <c r="Q8" s="11"/>
    </row>
    <row r="9" spans="1:23" x14ac:dyDescent="0.2">
      <c r="A9" s="18" t="s">
        <v>75</v>
      </c>
      <c r="B9" s="18"/>
      <c r="C9" s="32">
        <f>+'[2]TABLE 30'!E12</f>
        <v>-8.1450115230573026</v>
      </c>
      <c r="D9" s="32">
        <f>+'[3]TABLE 31'!E12</f>
        <v>-3.7997631783103993</v>
      </c>
      <c r="E9" s="33">
        <f>+'[4]TABLE 34'!D11</f>
        <v>-3.9753159701417315</v>
      </c>
      <c r="F9" s="32">
        <f>+'[5]Table 32'!D12</f>
        <v>-19.576900841487699</v>
      </c>
      <c r="G9" s="32">
        <f>+'[6]TABLE 33'!D12</f>
        <v>17.494600431965441</v>
      </c>
      <c r="H9" s="32">
        <f>(('[1]All Other Races'!AG7-'[1]All Other Races'!AB7)/'[1]All Other Races'!AB7)*100</f>
        <v>-5.9613319011815253</v>
      </c>
      <c r="I9" s="28">
        <f>'[2]All Women'!$AI7-'[2]All Women'!$AD7</f>
        <v>-25630</v>
      </c>
      <c r="J9" s="18">
        <f>'[3]All Men'!$AI7-'[3]All Men'!$AD7</f>
        <v>-18792</v>
      </c>
      <c r="K9" s="28">
        <f>'[4]All White'!$AG7-'[4]All White'!$AB7</f>
        <v>-20905</v>
      </c>
      <c r="L9" s="18">
        <f>'[5]All Black'!$AG7-'[5]All Black'!$AB7</f>
        <v>-18286</v>
      </c>
      <c r="M9" s="18">
        <f>'[6]All Hispanic'!$AG7-'[6]All Hispanic'!$AB7</f>
        <v>1215</v>
      </c>
      <c r="N9" s="18">
        <f>('[1]All Other Races'!AG7-'[1]All Other Races'!AB7)</f>
        <v>-444</v>
      </c>
      <c r="O9" s="11"/>
      <c r="P9" s="11"/>
      <c r="Q9" s="11"/>
    </row>
    <row r="10" spans="1:23" x14ac:dyDescent="0.2">
      <c r="A10" s="18" t="s">
        <v>0</v>
      </c>
      <c r="B10" s="18"/>
      <c r="C10" s="32">
        <f>+'[2]TABLE 30'!E13</f>
        <v>-8.4195215021771368</v>
      </c>
      <c r="D10" s="32">
        <f>+'[3]TABLE 31'!E13</f>
        <v>-4.1507737576285963</v>
      </c>
      <c r="E10" s="33">
        <f>+'[4]TABLE 34'!D12</f>
        <v>-8.265495775539522</v>
      </c>
      <c r="F10" s="32">
        <f>+'[5]Table 32'!D13</f>
        <v>-14.971717048841313</v>
      </c>
      <c r="G10" s="32">
        <f>+'[6]TABLE 33'!D13</f>
        <v>57.344725599737103</v>
      </c>
      <c r="H10" s="32">
        <f>(('[1]All Other Races'!AG8-'[1]All Other Races'!AB8)/'[1]All Other Races'!AB8)*100</f>
        <v>-5.3957636566332221</v>
      </c>
      <c r="I10" s="28">
        <f>'[2]All Women'!$AI8-'[2]All Women'!$AD8</f>
        <v>-6065</v>
      </c>
      <c r="J10" s="18">
        <f>'[3]All Men'!$AI8-'[3]All Men'!$AD8</f>
        <v>-1077</v>
      </c>
      <c r="K10" s="28">
        <f>'[4]All White'!$AG8-'[4]All White'!$AB8</f>
        <v>-7997</v>
      </c>
      <c r="L10" s="18">
        <f>'[5]All Black'!$AG8-'[5]All Black'!$AB8</f>
        <v>-4923</v>
      </c>
      <c r="M10" s="18">
        <f>'[6]All Hispanic'!$AG8-'[6]All Hispanic'!$AB8</f>
        <v>3490</v>
      </c>
      <c r="N10" s="18">
        <f>('[1]All Other Races'!AG8-'[1]All Other Races'!AB8)</f>
        <v>-242</v>
      </c>
    </row>
    <row r="11" spans="1:23" x14ac:dyDescent="0.2">
      <c r="A11" s="18" t="s">
        <v>9</v>
      </c>
      <c r="B11" s="18"/>
      <c r="C11" s="32">
        <f>+'[2]TABLE 30'!E14</f>
        <v>9.6526946107784433</v>
      </c>
      <c r="D11" s="32">
        <f>+'[3]TABLE 31'!E14</f>
        <v>6.0520851358366494</v>
      </c>
      <c r="E11" s="33">
        <f>+'[4]TABLE 34'!D13</f>
        <v>6.0787783457858175</v>
      </c>
      <c r="F11" s="32">
        <f>+'[5]Table 32'!D14</f>
        <v>16.110207595905482</v>
      </c>
      <c r="G11" s="32">
        <f>+'[6]TABLE 33'!D14</f>
        <v>40.840725028924027</v>
      </c>
      <c r="H11" s="32">
        <f>(('[1]All Other Races'!AG9-'[1]All Other Races'!AB9)/'[1]All Other Races'!AB9)*100</f>
        <v>8.2205029013539654</v>
      </c>
      <c r="I11" s="28">
        <f>'[2]All Women'!$AI9-'[2]All Women'!$AD9</f>
        <v>3316</v>
      </c>
      <c r="J11" s="18">
        <f>'[3]All Men'!$AI9-'[3]All Men'!$AD9</f>
        <v>1835</v>
      </c>
      <c r="K11" s="28">
        <f>'[4]All White'!$AG9-'[4]All White'!$AB9</f>
        <v>447</v>
      </c>
      <c r="L11" s="18">
        <f>'[5]All Black'!$AG9-'[5]All Black'!$AB9</f>
        <v>1684</v>
      </c>
      <c r="M11" s="18">
        <f>'[6]All Hispanic'!$AG9-'[6]All Hispanic'!$AB9</f>
        <v>1059</v>
      </c>
      <c r="N11" s="18">
        <f>('[1]All Other Races'!AG9-'[1]All Other Races'!AB9)</f>
        <v>170</v>
      </c>
    </row>
    <row r="12" spans="1:23" ht="13.5" customHeight="1" x14ac:dyDescent="0.2">
      <c r="A12" s="18" t="s">
        <v>76</v>
      </c>
      <c r="B12" s="18"/>
      <c r="C12" s="32">
        <f>+'[2]TABLE 30'!E15</f>
        <v>-6.9038244164000924</v>
      </c>
      <c r="D12" s="32">
        <f>+'[3]TABLE 31'!E15</f>
        <v>-5.3781668131858886</v>
      </c>
      <c r="E12" s="33">
        <f>+'[4]TABLE 34'!D14</f>
        <v>-13.322040994994575</v>
      </c>
      <c r="F12" s="32">
        <f>+'[5]Table 32'!D15</f>
        <v>-9.415692338820401</v>
      </c>
      <c r="G12" s="32">
        <f>+'[6]TABLE 33'!D15</f>
        <v>13.22336811824831</v>
      </c>
      <c r="H12" s="32">
        <f>(('[1]All Other Races'!AG10-'[1]All Other Races'!AB10)/'[1]All Other Races'!AB10)*100</f>
        <v>-1.1095529805397693</v>
      </c>
      <c r="I12" s="28">
        <f>'[2]All Women'!$AI10-'[2]All Women'!$AD10</f>
        <v>-33596</v>
      </c>
      <c r="J12" s="18">
        <f>'[3]All Men'!$AI10-'[3]All Men'!$AD10</f>
        <v>-8600</v>
      </c>
      <c r="K12" s="28">
        <f>'[4]All White'!$AG10-'[4]All White'!$AB10</f>
        <v>-69483</v>
      </c>
      <c r="L12" s="18">
        <f>'[5]All Black'!$AG10-'[5]All Black'!$AB10</f>
        <v>-19545</v>
      </c>
      <c r="M12" s="18">
        <f>'[6]All Hispanic'!$AG10-'[6]All Hispanic'!$AB10</f>
        <v>30247</v>
      </c>
      <c r="N12" s="18">
        <f>('[1]All Other Races'!AG10-'[1]All Other Races'!AB10)</f>
        <v>-451</v>
      </c>
    </row>
    <row r="13" spans="1:23" x14ac:dyDescent="0.2">
      <c r="A13" s="19" t="s">
        <v>77</v>
      </c>
      <c r="B13" s="19"/>
      <c r="C13" s="29">
        <f>+'[2]TABLE 30'!E16</f>
        <v>-4.7750201151203813</v>
      </c>
      <c r="D13" s="29">
        <f>+'[3]TABLE 31'!E16</f>
        <v>-1.6070981685815038</v>
      </c>
      <c r="E13" s="30">
        <f>+'[4]TABLE 34'!D15</f>
        <v>-6.1565976994182652</v>
      </c>
      <c r="F13" s="29">
        <f>+'[5]Table 32'!D16</f>
        <v>-10.214048839312632</v>
      </c>
      <c r="G13" s="29">
        <f>+'[6]TABLE 33'!D16</f>
        <v>59.732057416267949</v>
      </c>
      <c r="H13" s="29">
        <f>(('[1]All Other Races'!AG11-'[1]All Other Races'!AB11)/'[1]All Other Races'!AB11)*100</f>
        <v>14.94282410381601</v>
      </c>
      <c r="I13" s="27">
        <f>'[2]All Women'!$AI11-'[2]All Women'!$AD11</f>
        <v>-31255</v>
      </c>
      <c r="J13" s="17">
        <f>'[3]All Men'!$AI11-'[3]All Men'!$AD11</f>
        <v>-8510</v>
      </c>
      <c r="K13" s="27">
        <f>'[4]All White'!$AG11-'[4]All White'!$AB11</f>
        <v>-30110</v>
      </c>
      <c r="L13" s="17">
        <f>'[5]All Black'!$AG11-'[5]All Black'!$AB11</f>
        <v>-18634</v>
      </c>
      <c r="M13" s="17">
        <f>'[6]All Hispanic'!$AG11-'[6]All Hispanic'!$AB11</f>
        <v>12484</v>
      </c>
      <c r="N13" s="17">
        <f>('[1]All Other Races'!AG11-'[1]All Other Races'!AB11)</f>
        <v>3489</v>
      </c>
    </row>
    <row r="14" spans="1:23" x14ac:dyDescent="0.2">
      <c r="A14" s="19" t="s">
        <v>78</v>
      </c>
      <c r="B14" s="19"/>
      <c r="C14" s="29">
        <f>+'[2]TABLE 30'!E17</f>
        <v>-12.964986431641892</v>
      </c>
      <c r="D14" s="29">
        <f>+'[3]TABLE 31'!E17</f>
        <v>-13.689352106391286</v>
      </c>
      <c r="E14" s="30">
        <f>+'[4]TABLE 34'!D16</f>
        <v>-16.244418351517435</v>
      </c>
      <c r="F14" s="29">
        <f>+'[5]Table 32'!D17</f>
        <v>-22.985575075966612</v>
      </c>
      <c r="G14" s="29">
        <f>+'[6]TABLE 33'!D17</f>
        <v>44.412932501418041</v>
      </c>
      <c r="H14" s="29">
        <f>(('[1]All Other Races'!AG12-'[1]All Other Races'!AB12)/'[1]All Other Races'!AB12)*100</f>
        <v>4.6506502093894646</v>
      </c>
      <c r="I14" s="27">
        <f>'[2]All Women'!$AI12-'[2]All Women'!$AD12</f>
        <v>-19706</v>
      </c>
      <c r="J14" s="17">
        <f>'[3]All Men'!$AI12-'[3]All Men'!$AD12</f>
        <v>-15595</v>
      </c>
      <c r="K14" s="27">
        <f>'[4]All White'!$AG12-'[4]All White'!$AB12</f>
        <v>-36918</v>
      </c>
      <c r="L14" s="17">
        <f>'[5]All Black'!$AG12-'[5]All Black'!$AB12</f>
        <v>-6581</v>
      </c>
      <c r="M14" s="17">
        <f>'[6]All Hispanic'!$AG12-'[6]All Hispanic'!$AB12</f>
        <v>2349</v>
      </c>
      <c r="N14" s="17">
        <f>('[1]All Other Races'!AG12-'[1]All Other Races'!AB12)</f>
        <v>211</v>
      </c>
    </row>
    <row r="15" spans="1:23" x14ac:dyDescent="0.2">
      <c r="A15" s="19" t="s">
        <v>54</v>
      </c>
      <c r="B15" s="19"/>
      <c r="C15" s="29">
        <f>+'[2]TABLE 30'!E18</f>
        <v>-10.183475251955452</v>
      </c>
      <c r="D15" s="29">
        <f>+'[3]TABLE 31'!E18</f>
        <v>-9.712958385029431</v>
      </c>
      <c r="E15" s="30">
        <f>+'[4]TABLE 34'!D17</f>
        <v>-10.833714909654468</v>
      </c>
      <c r="F15" s="29">
        <f>+'[5]Table 32'!D18</f>
        <v>-7.3489872737049655</v>
      </c>
      <c r="G15" s="29">
        <f>+'[6]TABLE 33'!D18</f>
        <v>46.9980879541109</v>
      </c>
      <c r="H15" s="29">
        <f>(('[1]All Other Races'!AG13-'[1]All Other Races'!AB13)/'[1]All Other Races'!AB13)*100</f>
        <v>3.9320454856829703</v>
      </c>
      <c r="I15" s="27">
        <f>'[2]All Women'!$AI13-'[2]All Women'!$AD13</f>
        <v>-12430</v>
      </c>
      <c r="J15" s="17">
        <f>'[3]All Men'!$AI13-'[3]All Men'!$AD13</f>
        <v>-6396</v>
      </c>
      <c r="K15" s="27">
        <f>'[4]All White'!$AG13-'[4]All White'!$AB13</f>
        <v>-17045</v>
      </c>
      <c r="L15" s="17">
        <f>'[5]All Black'!$AG13-'[5]All Black'!$AB13</f>
        <v>-5740</v>
      </c>
      <c r="M15" s="17">
        <f>'[6]All Hispanic'!$AG13-'[6]All Hispanic'!$AB13</f>
        <v>3687</v>
      </c>
      <c r="N15" s="17">
        <f>('[1]All Other Races'!AG13-'[1]All Other Races'!AB13)</f>
        <v>287</v>
      </c>
    </row>
    <row r="16" spans="1:23" x14ac:dyDescent="0.2">
      <c r="A16" s="19" t="s">
        <v>1</v>
      </c>
      <c r="B16" s="19"/>
      <c r="C16" s="29">
        <f>+'[2]TABLE 30'!E19</f>
        <v>-7.2858487892721007</v>
      </c>
      <c r="D16" s="29">
        <f>+'[3]TABLE 31'!E19</f>
        <v>0.9367463717351816</v>
      </c>
      <c r="E16" s="30">
        <f>+'[4]TABLE 34'!D18</f>
        <v>-13.104322254656131</v>
      </c>
      <c r="F16" s="29">
        <f>+'[5]Table 32'!D19</f>
        <v>-4.7741043075064775</v>
      </c>
      <c r="G16" s="29">
        <f>+'[6]TABLE 33'!D19</f>
        <v>41.061220501294763</v>
      </c>
      <c r="H16" s="29">
        <f>(('[1]All Other Races'!AG14-'[1]All Other Races'!AB14)/'[1]All Other Races'!AB14)*100</f>
        <v>6.4112806583047046</v>
      </c>
      <c r="I16" s="27">
        <f>'[2]All Women'!$AI14-'[2]All Women'!$AD14</f>
        <v>-11772</v>
      </c>
      <c r="J16" s="17">
        <f>'[3]All Men'!$AI14-'[3]All Men'!$AD14</f>
        <v>3216</v>
      </c>
      <c r="K16" s="27">
        <f>'[4]All White'!$AG14-'[4]All White'!$AB14</f>
        <v>-21236</v>
      </c>
      <c r="L16" s="17">
        <f>'[5]All Black'!$AG14-'[5]All Black'!$AB14</f>
        <v>-4901</v>
      </c>
      <c r="M16" s="17">
        <f>'[6]All Hispanic'!$AG14-'[6]All Hispanic'!$AB14</f>
        <v>8404</v>
      </c>
      <c r="N16" s="17">
        <f>('[1]All Other Races'!AG14-'[1]All Other Races'!AB14)</f>
        <v>1605</v>
      </c>
    </row>
    <row r="17" spans="1:14" x14ac:dyDescent="0.2">
      <c r="A17" s="18" t="s">
        <v>2</v>
      </c>
      <c r="B17" s="18"/>
      <c r="C17" s="32">
        <f>+'[2]TABLE 30'!E20</f>
        <v>-5.5520119550954945</v>
      </c>
      <c r="D17" s="32">
        <f>+'[3]TABLE 31'!E20</f>
        <v>-0.41098260894644251</v>
      </c>
      <c r="E17" s="33">
        <f>+'[4]TABLE 34'!D19</f>
        <v>-0.77374122303748705</v>
      </c>
      <c r="F17" s="32">
        <f>+'[5]Table 32'!D20</f>
        <v>-7.9677140386278458</v>
      </c>
      <c r="G17" s="32">
        <f>+'[6]TABLE 33'!D20</f>
        <v>56.984785615491006</v>
      </c>
      <c r="H17" s="32">
        <f>(('[1]All Other Races'!AG15-'[1]All Other Races'!AB15)/'[1]All Other Races'!AB15)*100</f>
        <v>14.749608763693271</v>
      </c>
      <c r="I17" s="28">
        <f>'[2]All Women'!$AI15-'[2]All Women'!$AD15</f>
        <v>-5108</v>
      </c>
      <c r="J17" s="18">
        <f>'[3]All Men'!$AI15-'[3]All Men'!$AD15</f>
        <v>-720</v>
      </c>
      <c r="K17" s="28">
        <f>'[4]All White'!$AG15-'[4]All White'!$AB15</f>
        <v>-827</v>
      </c>
      <c r="L17" s="18">
        <f>'[5]All Black'!$AG15-'[5]All Black'!$AB15</f>
        <v>-5528</v>
      </c>
      <c r="M17" s="18">
        <f>'[6]All Hispanic'!$AG15-'[6]All Hispanic'!$AB15</f>
        <v>1236</v>
      </c>
      <c r="N17" s="18">
        <f>('[1]All Other Races'!AG15-'[1]All Other Races'!AB15)</f>
        <v>377</v>
      </c>
    </row>
    <row r="18" spans="1:14" x14ac:dyDescent="0.2">
      <c r="A18" s="18" t="s">
        <v>3</v>
      </c>
      <c r="B18" s="18"/>
      <c r="C18" s="32">
        <f>+'[2]TABLE 30'!E21</f>
        <v>-5.6494005334346111</v>
      </c>
      <c r="D18" s="32">
        <f>+'[3]TABLE 31'!E21</f>
        <v>-1.634842959057333</v>
      </c>
      <c r="E18" s="33">
        <f>+'[4]TABLE 34'!D20</f>
        <v>-7.2586417290498213</v>
      </c>
      <c r="F18" s="32">
        <f>+'[5]Table 32'!D21</f>
        <v>-7.6799336167239272</v>
      </c>
      <c r="G18" s="32">
        <f>+'[6]TABLE 33'!D21</f>
        <v>62.546255506607928</v>
      </c>
      <c r="H18" s="32">
        <f>(('[1]All Other Races'!AG16-'[1]All Other Races'!AB16)/'[1]All Other Races'!AB16)*100</f>
        <v>19.033011977797255</v>
      </c>
      <c r="I18" s="28">
        <f>'[2]All Women'!$AI16-'[2]All Women'!$AD16</f>
        <v>-14132</v>
      </c>
      <c r="J18" s="18">
        <f>'[3]All Men'!$AI16-'[3]All Men'!$AD16</f>
        <v>-2956</v>
      </c>
      <c r="K18" s="28">
        <f>'[4]All White'!$AG16-'[4]All White'!$AB16</f>
        <v>-26528</v>
      </c>
      <c r="L18" s="18">
        <f>'[5]All Black'!$AG16-'[5]All Black'!$AB16</f>
        <v>-10551</v>
      </c>
      <c r="M18" s="18">
        <f>'[6]All Hispanic'!$AG16-'[6]All Hispanic'!$AB16</f>
        <v>14198</v>
      </c>
      <c r="N18" s="18">
        <f>('[1]All Other Races'!AG16-'[1]All Other Races'!AB16)</f>
        <v>3909</v>
      </c>
    </row>
    <row r="19" spans="1:14" x14ac:dyDescent="0.2">
      <c r="A19" s="18" t="s">
        <v>4</v>
      </c>
      <c r="B19" s="18"/>
      <c r="C19" s="32">
        <f>+'[2]TABLE 30'!E22</f>
        <v>-9.9544963751349673</v>
      </c>
      <c r="D19" s="32">
        <f>+'[3]TABLE 31'!E22</f>
        <v>-8.8582402929528126</v>
      </c>
      <c r="E19" s="33">
        <f>+'[4]TABLE 34'!D21</f>
        <v>-17.845938612853992</v>
      </c>
      <c r="F19" s="32">
        <f>+'[5]Table 32'!D22</f>
        <v>-16.551879360792256</v>
      </c>
      <c r="G19" s="32">
        <f>+'[6]TABLE 33'!D22</f>
        <v>51.704879482657262</v>
      </c>
      <c r="H19" s="32">
        <f>(('[1]All Other Races'!AG17-'[1]All Other Races'!AB17)/'[1]All Other Races'!AB17)*100</f>
        <v>-19.475925792247168</v>
      </c>
      <c r="I19" s="28">
        <f>'[2]All Women'!$AI17-'[2]All Women'!$AD17</f>
        <v>-10816</v>
      </c>
      <c r="J19" s="18">
        <f>'[3]All Men'!$AI17-'[3]All Men'!$AD17</f>
        <v>-8853</v>
      </c>
      <c r="K19" s="28">
        <f>'[4]All White'!$AG17-'[4]All White'!$AB17</f>
        <v>-23496</v>
      </c>
      <c r="L19" s="18">
        <f>'[5]All Black'!$AG17-'[5]All Black'!$AB17</f>
        <v>-3677</v>
      </c>
      <c r="M19" s="18">
        <f>'[6]All Hispanic'!$AG17-'[6]All Hispanic'!$AB17</f>
        <v>5277</v>
      </c>
      <c r="N19" s="18">
        <f>('[1]All Other Races'!AG17-'[1]All Other Races'!AB17)</f>
        <v>-5396</v>
      </c>
    </row>
    <row r="20" spans="1:14" x14ac:dyDescent="0.2">
      <c r="A20" s="18" t="s">
        <v>5</v>
      </c>
      <c r="B20" s="18"/>
      <c r="C20" s="32">
        <f>+'[2]TABLE 30'!E23</f>
        <v>-6.7598318398621808</v>
      </c>
      <c r="D20" s="32">
        <f>+'[3]TABLE 31'!E23</f>
        <v>-2.7988433107357618</v>
      </c>
      <c r="E20" s="33">
        <f>+'[4]TABLE 34'!D22</f>
        <v>-4.3442602266131676</v>
      </c>
      <c r="F20" s="32">
        <f>+'[5]Table 32'!D23</f>
        <v>-9.0479823791083014</v>
      </c>
      <c r="G20" s="32">
        <f>+'[6]TABLE 33'!D23</f>
        <v>55.994958247991178</v>
      </c>
      <c r="H20" s="32">
        <f>(('[1]All Other Races'!AG18-'[1]All Other Races'!AB18)/'[1]All Other Races'!AB18)*100</f>
        <v>6.6182405165456011</v>
      </c>
      <c r="I20" s="28">
        <f>'[2]All Women'!$AI18-'[2]All Women'!$AD18</f>
        <v>-5249</v>
      </c>
      <c r="J20" s="18">
        <f>'[3]All Men'!$AI18-'[3]All Men'!$AD18</f>
        <v>1656</v>
      </c>
      <c r="K20" s="28">
        <f>'[4]All White'!$AG18-'[4]All White'!$AB18</f>
        <v>-4594</v>
      </c>
      <c r="L20" s="18">
        <f>'[5]All Black'!$AG18-'[5]All Black'!$AB18</f>
        <v>-6285</v>
      </c>
      <c r="M20" s="18">
        <f>'[6]All Hispanic'!$AG18-'[6]All Hispanic'!$AB18</f>
        <v>3554</v>
      </c>
      <c r="N20" s="18">
        <f>('[1]All Other Races'!AG18-'[1]All Other Races'!AB18)</f>
        <v>328</v>
      </c>
    </row>
    <row r="21" spans="1:14" x14ac:dyDescent="0.2">
      <c r="A21" s="20" t="s">
        <v>6</v>
      </c>
      <c r="B21" s="20"/>
      <c r="C21" s="29">
        <f>+'[2]TABLE 30'!E24</f>
        <v>-9.2286858277070802</v>
      </c>
      <c r="D21" s="29">
        <f>+'[3]TABLE 31'!E24</f>
        <v>-6.7625988142292499</v>
      </c>
      <c r="E21" s="30">
        <f>+'[4]TABLE 34'!D23</f>
        <v>-9.747104443240314</v>
      </c>
      <c r="F21" s="29">
        <f>+'[5]Table 32'!D24</f>
        <v>-12.720709180628539</v>
      </c>
      <c r="G21" s="44">
        <f>+'[6]TABLE 33'!D24</f>
        <v>36.079295154185019</v>
      </c>
      <c r="H21" s="29">
        <f>(('[1]All Other Races'!AG19-'[1]All Other Races'!AB19)/'[1]All Other Races'!AB19)*100</f>
        <v>10.039515929859224</v>
      </c>
      <c r="I21" s="27">
        <f>'[2]All Women'!$AI19-'[2]All Women'!$AD19</f>
        <v>-16989</v>
      </c>
      <c r="J21" s="47">
        <f>'[3]All Men'!$AI19-'[3]All Men'!$AD19</f>
        <v>-8265</v>
      </c>
      <c r="K21" s="27">
        <f>'[4]All White'!$AG19-'[4]All White'!$AB19</f>
        <v>-24088</v>
      </c>
      <c r="L21" s="47">
        <f>'[5]All Black'!$AG19-'[5]All Black'!$AB19</f>
        <v>-8739</v>
      </c>
      <c r="M21" s="47">
        <f>'[6]All Hispanic'!$AG19-'[6]All Hispanic'!$AB19</f>
        <v>3276</v>
      </c>
      <c r="N21" s="17">
        <f>('[1]All Other Races'!AG19-'[1]All Other Races'!AB19)</f>
        <v>813</v>
      </c>
    </row>
    <row r="22" spans="1:14" x14ac:dyDescent="0.2">
      <c r="A22" s="20" t="s">
        <v>7</v>
      </c>
      <c r="B22" s="20"/>
      <c r="C22" s="29">
        <f>+'[2]TABLE 30'!E25</f>
        <v>1.6349802175617583</v>
      </c>
      <c r="D22" s="29">
        <f>+'[3]TABLE 31'!E25</f>
        <v>3.5213400893412601</v>
      </c>
      <c r="E22" s="30">
        <f>+'[4]TABLE 34'!D24</f>
        <v>-10.461039436585336</v>
      </c>
      <c r="F22" s="29">
        <f>+'[5]Table 32'!D25</f>
        <v>-2.6913591363638636</v>
      </c>
      <c r="G22" s="44">
        <f>+'[6]TABLE 33'!D25</f>
        <v>20.558688112957736</v>
      </c>
      <c r="H22" s="29">
        <f>(('[1]All Other Races'!AG20-'[1]All Other Races'!AB20)/'[1]All Other Races'!AB20)*100</f>
        <v>9.0667001920087777</v>
      </c>
      <c r="I22" s="27">
        <f>'[2]All Women'!$AI20-'[2]All Women'!$AD20</f>
        <v>13739</v>
      </c>
      <c r="J22" s="47">
        <f>'[3]All Men'!$AI20-'[3]All Men'!$AD20</f>
        <v>21254</v>
      </c>
      <c r="K22" s="27">
        <f>'[4]All White'!$AG20-'[4]All White'!$AB20</f>
        <v>-79253</v>
      </c>
      <c r="L22" s="47">
        <f>'[5]All Black'!$AG20-'[5]All Black'!$AB20</f>
        <v>-5380</v>
      </c>
      <c r="M22" s="47">
        <f>'[6]All Hispanic'!$AG20-'[6]All Hispanic'!$AB20</f>
        <v>93011</v>
      </c>
      <c r="N22" s="17">
        <f>('[1]All Other Races'!AG20-'[1]All Other Races'!AB20)</f>
        <v>7933</v>
      </c>
    </row>
    <row r="23" spans="1:14" x14ac:dyDescent="0.2">
      <c r="A23" s="20" t="s">
        <v>8</v>
      </c>
      <c r="B23" s="20"/>
      <c r="C23" s="29">
        <f>+'[2]TABLE 30'!E26</f>
        <v>-5.8908606102449488</v>
      </c>
      <c r="D23" s="29">
        <f>+'[3]TABLE 31'!E26</f>
        <v>-4.4403333914338683</v>
      </c>
      <c r="E23" s="30">
        <f>+'[4]TABLE 34'!D25</f>
        <v>-10.678403372031758</v>
      </c>
      <c r="F23" s="29">
        <f>+'[5]Table 32'!D26</f>
        <v>-3.2280919275561262</v>
      </c>
      <c r="G23" s="44">
        <f>+'[6]TABLE 33'!D26</f>
        <v>44.694800041406438</v>
      </c>
      <c r="H23" s="29">
        <f>(('[1]All Other Races'!AG21-'[1]All Other Races'!AB21)/'[1]All Other Races'!AB21)*100</f>
        <v>13.436883629191321</v>
      </c>
      <c r="I23" s="27">
        <f>'[2]All Women'!$AI21-'[2]All Women'!$AD21</f>
        <v>3983</v>
      </c>
      <c r="J23" s="47">
        <f>'[3]All Men'!$AI21-'[3]All Men'!$AD21</f>
        <v>3815</v>
      </c>
      <c r="K23" s="27">
        <f>'[4]All White'!$AG21-'[4]All White'!$AB21</f>
        <v>-18201</v>
      </c>
      <c r="L23" s="47">
        <f>'[5]All Black'!$AG21-'[5]All Black'!$AB21</f>
        <v>-3645</v>
      </c>
      <c r="M23" s="47">
        <f>'[6]All Hispanic'!$AG21-'[6]All Hispanic'!$AB21</f>
        <v>12953</v>
      </c>
      <c r="N23" s="17">
        <f>('[1]All Other Races'!AG21-'[1]All Other Races'!AB21)</f>
        <v>4360</v>
      </c>
    </row>
    <row r="24" spans="1:14" s="4" customFormat="1" x14ac:dyDescent="0.2">
      <c r="A24" s="21" t="s">
        <v>81</v>
      </c>
      <c r="B24" s="21"/>
      <c r="C24" s="31">
        <f>+'[2]TABLE 30'!E27</f>
        <v>-14.261726183812829</v>
      </c>
      <c r="D24" s="45">
        <f>+'[3]TABLE 31'!E27</f>
        <v>-11.273217679151596</v>
      </c>
      <c r="E24" s="51">
        <f>+'[4]TABLE 34'!D26</f>
        <v>-16.998935869872085</v>
      </c>
      <c r="F24" s="31">
        <f>+'[5]Table 32'!D27</f>
        <v>-53.308013672616781</v>
      </c>
      <c r="G24" s="31">
        <f>+'[6]TABLE 33'!D27</f>
        <v>-61.952977518448606</v>
      </c>
      <c r="H24" s="45">
        <f>(('[1]All Other Races'!AG22-'[1]All Other Races'!AB22)/'[1]All Other Races'!AB22)*100</f>
        <v>-46.309370988446723</v>
      </c>
      <c r="I24" s="26">
        <f>'[2]All Women'!$AI22-'[2]All Women'!$AD22</f>
        <v>-22329</v>
      </c>
      <c r="J24" s="16">
        <f>'[3]All Men'!$AI22-'[3]All Men'!$AD22</f>
        <v>-31416</v>
      </c>
      <c r="K24" s="26">
        <f>'[4]All White'!$AG22-'[4]All White'!$AB22</f>
        <v>-40438</v>
      </c>
      <c r="L24" s="16">
        <f>'[5]All Black'!$AG22-'[5]All Black'!$AB22</f>
        <v>-7018</v>
      </c>
      <c r="M24" s="16">
        <f>'[6]All Hispanic'!$AG22-'[6]All Hispanic'!$AB22</f>
        <v>-3610</v>
      </c>
      <c r="N24" s="16">
        <f>('[1]All Other Races'!AG22-'[1]All Other Races'!AB22)</f>
        <v>-1443</v>
      </c>
    </row>
    <row r="25" spans="1:14" x14ac:dyDescent="0.2">
      <c r="A25" s="17" t="s">
        <v>24</v>
      </c>
      <c r="B25" s="17"/>
      <c r="C25" s="29">
        <f>+'[2]TABLE 30'!E28</f>
        <v>2.7131453018656342</v>
      </c>
      <c r="D25" s="29">
        <f>+'[3]TABLE 31'!E28</f>
        <v>0.15474353660467152</v>
      </c>
      <c r="E25" s="30">
        <f>+'[4]TABLE 34'!D27</f>
        <v>-11.071197836226654</v>
      </c>
      <c r="F25" s="29">
        <f>+'[5]Table 32'!D28</f>
        <v>-16.252294916010364</v>
      </c>
      <c r="G25" s="29">
        <f>+'[6]TABLE 33'!D28</f>
        <v>24.005359492937714</v>
      </c>
      <c r="H25" s="29">
        <f>(('[1]All Other Races'!AG23-'[1]All Other Races'!AB23)/'[1]All Other Races'!AB23)*100</f>
        <v>-7.5286180617379834</v>
      </c>
      <c r="I25" s="27">
        <f>'[2]All Women'!$AI23-'[2]All Women'!$AD23</f>
        <v>-211021</v>
      </c>
      <c r="J25" s="17">
        <f>'[3]All Men'!$AI$23-'[3]All Men'!$AD$23</f>
        <v>-121039</v>
      </c>
      <c r="K25" s="27">
        <f>'[4]All White'!$AG$23-'[4]All White'!$AB$23</f>
        <v>-417841</v>
      </c>
      <c r="L25" s="17">
        <f>'[5]All Black'!$AG23-'[5]All Black'!$AB23</f>
        <v>-56832</v>
      </c>
      <c r="M25" s="17">
        <f>'[6]All Hispanic'!$AG23-'[6]All Hispanic'!$AB23</f>
        <v>261934</v>
      </c>
      <c r="N25" s="17">
        <f>('[1]All Other Races'!AG23-'[1]All Other Races'!AB23)</f>
        <v>-47695</v>
      </c>
    </row>
    <row r="26" spans="1:14" x14ac:dyDescent="0.2">
      <c r="A26" s="17" t="s">
        <v>23</v>
      </c>
      <c r="B26" s="17"/>
      <c r="C26" s="29"/>
      <c r="D26" s="29"/>
      <c r="E26" s="30"/>
      <c r="F26" s="29"/>
      <c r="G26" s="29"/>
      <c r="H26" s="29"/>
      <c r="I26" s="30">
        <f>(I25/I$6)*100</f>
        <v>23.548638722831093</v>
      </c>
      <c r="J26" s="29">
        <f t="shared" ref="J26" si="1">(J25/J$6)*100</f>
        <v>26.751019415866423</v>
      </c>
      <c r="K26" s="30">
        <f t="shared" ref="K26" si="2">(K25/K$6)*100</f>
        <v>27.035205726915574</v>
      </c>
      <c r="L26" s="29">
        <f t="shared" ref="L26" si="3">(L25/L$6)*100</f>
        <v>18.249602620297672</v>
      </c>
      <c r="M26" s="29">
        <f t="shared" ref="M26:N26" si="4">(M25/M$6)*100</f>
        <v>43.472718974316422</v>
      </c>
      <c r="N26" s="29">
        <f t="shared" si="4"/>
        <v>619.49603844655155</v>
      </c>
    </row>
    <row r="27" spans="1:14" x14ac:dyDescent="0.2">
      <c r="A27" s="18" t="s">
        <v>25</v>
      </c>
      <c r="B27" s="18"/>
      <c r="C27" s="32">
        <f>+'[2]TABLE 30'!E30</f>
        <v>-19.916460983482061</v>
      </c>
      <c r="D27" s="32">
        <f>+'[3]TABLE 31'!E30</f>
        <v>-16.517599538372764</v>
      </c>
      <c r="E27" s="33">
        <f>+'[4]TABLE 34'!D29</f>
        <v>-24.569750961733146</v>
      </c>
      <c r="F27" s="32">
        <f>+'[5]Table 32'!D30</f>
        <v>-5.6876938986556356</v>
      </c>
      <c r="G27" s="32">
        <f>+'[6]TABLE 33'!D30</f>
        <v>35.008192244675044</v>
      </c>
      <c r="H27" s="32">
        <f>(('[1]All Other Races'!AG25-'[1]All Other Races'!AB25)/'[1]All Other Races'!AB25)*100</f>
        <v>-7.2232089994079329</v>
      </c>
      <c r="I27" s="28">
        <f>'[2]All Women'!$AI25-'[2]All Women'!$AD25</f>
        <v>-1465</v>
      </c>
      <c r="J27" s="18">
        <f>'[3]All Men'!$AI25-'[3]All Men'!$AD25</f>
        <v>-857</v>
      </c>
      <c r="K27" s="28">
        <f>'[4]All White'!$AG25-'[4]All White'!$AB25</f>
        <v>-3888</v>
      </c>
      <c r="L27" s="18">
        <f>'[5]All Black'!$AG25-'[5]All Black'!$AB25</f>
        <v>-55</v>
      </c>
      <c r="M27" s="18">
        <f>'[6]All Hispanic'!$AG25-'[6]All Hispanic'!$AB25</f>
        <v>641</v>
      </c>
      <c r="N27" s="18">
        <f>('[1]All Other Races'!AG25-'[1]All Other Races'!AB25)</f>
        <v>-366</v>
      </c>
    </row>
    <row r="28" spans="1:14" x14ac:dyDescent="0.2">
      <c r="A28" s="18" t="s">
        <v>74</v>
      </c>
      <c r="B28" s="18"/>
      <c r="C28" s="32">
        <f>+'[2]TABLE 30'!E31</f>
        <v>36.101318513100296</v>
      </c>
      <c r="D28" s="32">
        <f>+'[3]TABLE 31'!E31</f>
        <v>19.072821129654688</v>
      </c>
      <c r="E28" s="33">
        <f>+'[4]TABLE 34'!D30</f>
        <v>1.7321810317683908</v>
      </c>
      <c r="F28" s="32">
        <f>+'[5]Table 32'!D31</f>
        <v>-28.526719349033726</v>
      </c>
      <c r="G28" s="32">
        <f>+'[6]TABLE 33'!D31</f>
        <v>13.761542936086672</v>
      </c>
      <c r="H28" s="32">
        <f>(('[1]All Other Races'!AG26-'[1]All Other Races'!AB26)/'[1]All Other Races'!AB26)*100</f>
        <v>-12.174595774958902</v>
      </c>
      <c r="I28" s="28">
        <f>'[2]All Women'!$AI26-'[2]All Women'!$AD26</f>
        <v>-117635</v>
      </c>
      <c r="J28" s="18">
        <f>'[3]All Men'!$AI26-'[3]All Men'!$AD26</f>
        <v>-45586</v>
      </c>
      <c r="K28" s="28">
        <f>'[4]All White'!$AG26-'[4]All White'!$AB26</f>
        <v>-103883</v>
      </c>
      <c r="L28" s="18">
        <f>'[5]All Black'!$AG26-'[5]All Black'!$AB26</f>
        <v>-25522</v>
      </c>
      <c r="M28" s="18">
        <f>'[6]All Hispanic'!$AG26-'[6]All Hispanic'!$AB26</f>
        <v>15141</v>
      </c>
      <c r="N28" s="18">
        <f>('[1]All Other Races'!AG26-'[1]All Other Races'!AB26)</f>
        <v>-4962</v>
      </c>
    </row>
    <row r="29" spans="1:14" x14ac:dyDescent="0.2">
      <c r="A29" s="18" t="s">
        <v>73</v>
      </c>
      <c r="B29" s="18"/>
      <c r="C29" s="32">
        <f>+'[2]TABLE 30'!E32</f>
        <v>0.40868369139564009</v>
      </c>
      <c r="D29" s="32">
        <f>+'[3]TABLE 31'!E32</f>
        <v>-0.28817258097962223</v>
      </c>
      <c r="E29" s="33">
        <f>+'[4]TABLE 34'!D31</f>
        <v>-15.37116864812425</v>
      </c>
      <c r="F29" s="32">
        <f>+'[5]Table 32'!D32</f>
        <v>-6.9584808843900419</v>
      </c>
      <c r="G29" s="32">
        <f>+'[6]TABLE 33'!D32</f>
        <v>27.706640453780334</v>
      </c>
      <c r="H29" s="32">
        <f>(('[1]All Other Races'!AG27-'[1]All Other Races'!AB27)/'[1]All Other Races'!AB27)*100</f>
        <v>-6.4069934712847179</v>
      </c>
      <c r="I29" s="28">
        <f>'[2]All Women'!$AI27-'[2]All Women'!$AD27</f>
        <v>-12685</v>
      </c>
      <c r="J29" s="18">
        <f>'[3]All Men'!$AI27-'[3]All Men'!$AD27</f>
        <v>-18315</v>
      </c>
      <c r="K29" s="28">
        <f>'[4]All White'!$AG27-'[4]All White'!$AB27</f>
        <v>-152679</v>
      </c>
      <c r="L29" s="18">
        <f>'[5]All Black'!$AG27-'[5]All Black'!$AB27</f>
        <v>-12910</v>
      </c>
      <c r="M29" s="18">
        <f>'[6]All Hispanic'!$AG27-'[6]All Hispanic'!$AB27</f>
        <v>213652</v>
      </c>
      <c r="N29" s="18">
        <f>('[1]All Other Races'!AG27-'[1]All Other Races'!AB27)</f>
        <v>-27792</v>
      </c>
    </row>
    <row r="30" spans="1:14" x14ac:dyDescent="0.2">
      <c r="A30" s="18" t="s">
        <v>72</v>
      </c>
      <c r="B30" s="18"/>
      <c r="C30" s="32">
        <f>+'[2]TABLE 30'!E33</f>
        <v>1.8409724666323742E-2</v>
      </c>
      <c r="D30" s="32">
        <f>+'[3]TABLE 31'!E33</f>
        <v>-0.75051005537744098</v>
      </c>
      <c r="E30" s="33">
        <f>+'[4]TABLE 34'!D32</f>
        <v>-5.6956636900257305</v>
      </c>
      <c r="F30" s="32">
        <f>+'[5]Table 32'!D33</f>
        <v>-51.023548779614913</v>
      </c>
      <c r="G30" s="32">
        <f>+'[6]TABLE 33'!D33</f>
        <v>8.2420178655806318</v>
      </c>
      <c r="H30" s="32">
        <f>(('[1]All Other Races'!AG28-'[1]All Other Races'!AB28)/'[1]All Other Races'!AB28)*100</f>
        <v>-14.08543526451381</v>
      </c>
      <c r="I30" s="28">
        <f>'[2]All Women'!$AI28-'[2]All Women'!$AD28</f>
        <v>-41151</v>
      </c>
      <c r="J30" s="18">
        <f>'[3]All Men'!$AI28-'[3]All Men'!$AD28</f>
        <v>-20930</v>
      </c>
      <c r="K30" s="28">
        <f>'[4]All White'!$AG28-'[4]All White'!$AB28</f>
        <v>-38510</v>
      </c>
      <c r="L30" s="18">
        <f>'[5]All Black'!$AG28-'[5]All Black'!$AB28</f>
        <v>-14257</v>
      </c>
      <c r="M30" s="18">
        <f>'[6]All Hispanic'!$AG28-'[6]All Hispanic'!$AB28</f>
        <v>3663</v>
      </c>
      <c r="N30" s="18">
        <f>('[1]All Other Races'!AG28-'[1]All Other Races'!AB28)</f>
        <v>-2351</v>
      </c>
    </row>
    <row r="31" spans="1:14" x14ac:dyDescent="0.2">
      <c r="A31" s="19" t="s">
        <v>26</v>
      </c>
      <c r="B31" s="19"/>
      <c r="C31" s="29">
        <f>+'[2]TABLE 30'!E34</f>
        <v>-15.305853979390486</v>
      </c>
      <c r="D31" s="29">
        <f>+'[3]TABLE 31'!E34</f>
        <v>-18.495569923371647</v>
      </c>
      <c r="E31" s="30">
        <f>+'[4]TABLE 34'!D33</f>
        <v>-29.806502052250959</v>
      </c>
      <c r="F31" s="29">
        <f>+'[5]Table 32'!D34</f>
        <v>-13.397706698853348</v>
      </c>
      <c r="G31" s="29">
        <f>+'[6]TABLE 33'!D34</f>
        <v>26.29584983640434</v>
      </c>
      <c r="H31" s="29">
        <f>(('[1]All Other Races'!AG29-'[1]All Other Races'!AB29)/'[1]All Other Races'!AB29)*100</f>
        <v>-18.338622011373275</v>
      </c>
      <c r="I31" s="27">
        <f>'[2]All Women'!$AI29-'[2]All Women'!$AD29</f>
        <v>-4793</v>
      </c>
      <c r="J31" s="17">
        <f>'[3]All Men'!$AI29-'[3]All Men'!$AD29</f>
        <v>-3841</v>
      </c>
      <c r="K31" s="27">
        <f>'[4]All White'!$AG29-'[4]All White'!$AB29</f>
        <v>-3710</v>
      </c>
      <c r="L31" s="17">
        <f>'[5]All Black'!$AG29-'[5]All Black'!$AB29</f>
        <v>-222</v>
      </c>
      <c r="M31" s="17">
        <f>'[6]All Hispanic'!$AG29-'[6]All Hispanic'!$AB29</f>
        <v>1527</v>
      </c>
      <c r="N31" s="17">
        <f>('[1]All Other Races'!AG29-'[1]All Other Races'!AB29)</f>
        <v>-5837</v>
      </c>
    </row>
    <row r="32" spans="1:14" x14ac:dyDescent="0.2">
      <c r="A32" s="19" t="s">
        <v>27</v>
      </c>
      <c r="B32" s="19"/>
      <c r="C32" s="29">
        <f>+'[2]TABLE 30'!E35</f>
        <v>39.874734862128307</v>
      </c>
      <c r="D32" s="29">
        <f>+'[3]TABLE 31'!E35</f>
        <v>34.173969328818963</v>
      </c>
      <c r="E32" s="30">
        <f>+'[4]TABLE 34'!D34</f>
        <v>15.135985739949032</v>
      </c>
      <c r="F32" s="29">
        <f>+'[5]Table 32'!D35</f>
        <v>35.444444444444443</v>
      </c>
      <c r="G32" s="29">
        <f>+'[6]TABLE 33'!D35</f>
        <v>76.337488015340355</v>
      </c>
      <c r="H32" s="29">
        <f>(('[1]All Other Races'!AG30-'[1]All Other Races'!AB30)/'[1]All Other Races'!AB30)*100</f>
        <v>1.544799176107106</v>
      </c>
      <c r="I32" s="27">
        <f>'[2]All Women'!$AI30-'[2]All Women'!$AD30</f>
        <v>20478</v>
      </c>
      <c r="J32" s="17">
        <f>'[3]All Men'!$AI30-'[3]All Men'!$AD30</f>
        <v>15429</v>
      </c>
      <c r="K32" s="27">
        <f>'[4]All White'!$AG30-'[4]All White'!$AB30</f>
        <v>12520</v>
      </c>
      <c r="L32" s="17">
        <f>'[5]All Black'!$AG30-'[5]All Black'!$AB30</f>
        <v>319</v>
      </c>
      <c r="M32" s="17">
        <f>'[6]All Hispanic'!$AG30-'[6]All Hispanic'!$AB30</f>
        <v>3981</v>
      </c>
      <c r="N32" s="17">
        <f>('[1]All Other Races'!AG30-'[1]All Other Races'!AB30)</f>
        <v>45</v>
      </c>
    </row>
    <row r="33" spans="1:14" x14ac:dyDescent="0.2">
      <c r="A33" s="19" t="s">
        <v>28</v>
      </c>
      <c r="B33" s="19"/>
      <c r="C33" s="29">
        <f>+'[2]TABLE 30'!E36</f>
        <v>-7.0207298269659075</v>
      </c>
      <c r="D33" s="29">
        <f>+'[3]TABLE 31'!E36</f>
        <v>-4.3327835217443784</v>
      </c>
      <c r="E33" s="30">
        <f>+'[4]TABLE 34'!D35</f>
        <v>-9.7012483052036096</v>
      </c>
      <c r="F33" s="29">
        <f>+'[5]Table 32'!D36</f>
        <v>12</v>
      </c>
      <c r="G33" s="29">
        <f>+'[6]TABLE 33'!D36</f>
        <v>22.352941176470591</v>
      </c>
      <c r="H33" s="29">
        <f>(('[1]All Other Races'!AG31-'[1]All Other Races'!AB31)/'[1]All Other Races'!AB31)*100</f>
        <v>-12.931696085955489</v>
      </c>
      <c r="I33" s="27">
        <f>'[2]All Women'!$AI31-'[2]All Women'!$AD31</f>
        <v>-1475</v>
      </c>
      <c r="J33" s="17">
        <f>'[3]All Men'!$AI31-'[3]All Men'!$AD31</f>
        <v>-1039</v>
      </c>
      <c r="K33" s="27">
        <f>'[4]All White'!$AG31-'[4]All White'!$AB31</f>
        <v>-3387</v>
      </c>
      <c r="L33" s="17">
        <f>'[5]All Black'!$AG31-'[5]All Black'!$AB31</f>
        <v>48</v>
      </c>
      <c r="M33" s="17">
        <f>'[6]All Hispanic'!$AG31-'[6]All Hispanic'!$AB31</f>
        <v>323</v>
      </c>
      <c r="N33" s="17">
        <f>('[1]All Other Races'!AG31-'[1]All Other Races'!AB31)</f>
        <v>-674</v>
      </c>
    </row>
    <row r="34" spans="1:14" x14ac:dyDescent="0.2">
      <c r="A34" s="19" t="s">
        <v>29</v>
      </c>
      <c r="B34" s="19"/>
      <c r="C34" s="29">
        <f>+'[2]TABLE 30'!E37</f>
        <v>-1.8630976947113969</v>
      </c>
      <c r="D34" s="29">
        <f>+'[3]TABLE 31'!E37</f>
        <v>-6.9946773495834043</v>
      </c>
      <c r="E34" s="30">
        <f>+'[4]TABLE 34'!D36</f>
        <v>-16.89821706195627</v>
      </c>
      <c r="F34" s="29">
        <f>+'[5]Table 32'!D37</f>
        <v>-13.342612845496122</v>
      </c>
      <c r="G34" s="29">
        <f>+'[6]TABLE 33'!D37</f>
        <v>12.24060276970998</v>
      </c>
      <c r="H34" s="29">
        <f>(('[1]All Other Races'!AG32-'[1]All Other Races'!AB32)/'[1]All Other Races'!AB32)*100</f>
        <v>-5.9937338237297366</v>
      </c>
      <c r="I34" s="27">
        <f>'[2]All Women'!$AI32-'[2]All Women'!$AD32</f>
        <v>-4099</v>
      </c>
      <c r="J34" s="17">
        <f>'[3]All Men'!$AI32-'[3]All Men'!$AD32</f>
        <v>-6834</v>
      </c>
      <c r="K34" s="27">
        <f>'[4]All White'!$AG32-'[4]All White'!$AB32</f>
        <v>-13803</v>
      </c>
      <c r="L34" s="17">
        <f>'[5]All Black'!$AG32-'[5]All Black'!$AB32</f>
        <v>-1342</v>
      </c>
      <c r="M34" s="17">
        <f>'[6]All Hispanic'!$AG32-'[6]All Hispanic'!$AB32</f>
        <v>2908</v>
      </c>
      <c r="N34" s="17">
        <f>('[1]All Other Races'!AG32-'[1]All Other Races'!AB32)</f>
        <v>-880</v>
      </c>
    </row>
    <row r="35" spans="1:14" x14ac:dyDescent="0.2">
      <c r="A35" s="18" t="s">
        <v>30</v>
      </c>
      <c r="B35" s="18"/>
      <c r="C35" s="32">
        <f>+'[2]TABLE 30'!E38</f>
        <v>-13.530617899695208</v>
      </c>
      <c r="D35" s="32">
        <f>+'[3]TABLE 31'!E38</f>
        <v>-15.951284717065201</v>
      </c>
      <c r="E35" s="33">
        <f>+'[4]TABLE 34'!D37</f>
        <v>-24.710216551352325</v>
      </c>
      <c r="F35" s="32">
        <f>+'[5]Table 32'!D38</f>
        <v>-18.325791855203619</v>
      </c>
      <c r="G35" s="32">
        <f>+'[6]TABLE 33'!D38</f>
        <v>-7.0097699823063309</v>
      </c>
      <c r="H35" s="32">
        <f>(('[1]All Other Races'!AG33-'[1]All Other Races'!AB33)/'[1]All Other Races'!AB33)*100</f>
        <v>-7.6056509560345873</v>
      </c>
      <c r="I35" s="28">
        <f>'[2]All Women'!$AI33-'[2]All Women'!$AD33</f>
        <v>-12577</v>
      </c>
      <c r="J35" s="18">
        <f>'[3]All Men'!$AI33-'[3]All Men'!$AD33</f>
        <v>-10323</v>
      </c>
      <c r="K35" s="28">
        <f>'[4]All White'!$AG33-'[4]All White'!$AB33</f>
        <v>-13607</v>
      </c>
      <c r="L35" s="18">
        <f>'[5]All Black'!$AG33-'[5]All Black'!$AB33</f>
        <v>-891</v>
      </c>
      <c r="M35" s="18">
        <f>'[6]All Hispanic'!$AG33-'[6]All Hispanic'!$AB33</f>
        <v>-4556</v>
      </c>
      <c r="N35" s="18">
        <f>('[1]All Other Races'!AG33-'[1]All Other Races'!AB33)</f>
        <v>-1249</v>
      </c>
    </row>
    <row r="36" spans="1:14" x14ac:dyDescent="0.2">
      <c r="A36" s="18" t="s">
        <v>31</v>
      </c>
      <c r="B36" s="18"/>
      <c r="C36" s="32">
        <f>+'[2]TABLE 30'!E39</f>
        <v>-9.7900571162961043</v>
      </c>
      <c r="D36" s="32">
        <f>+'[3]TABLE 31'!E39</f>
        <v>-8.2565986162125231</v>
      </c>
      <c r="E36" s="33">
        <f>+'[4]TABLE 34'!D38</f>
        <v>-18.563131486700115</v>
      </c>
      <c r="F36" s="32">
        <f>+'[5]Table 32'!D39</f>
        <v>9.0045103092783503</v>
      </c>
      <c r="G36" s="32">
        <f>+'[6]TABLE 33'!D39</f>
        <v>49.880095923261393</v>
      </c>
      <c r="H36" s="32">
        <f>(('[1]All Other Races'!AG34-'[1]All Other Races'!AB34)/'[1]All Other Races'!AB34)*100</f>
        <v>-3.3701336432306799</v>
      </c>
      <c r="I36" s="28">
        <f>'[2]All Women'!$AI34-'[2]All Women'!$AD34</f>
        <v>-4656</v>
      </c>
      <c r="J36" s="18">
        <f>'[3]All Men'!$AI34-'[3]All Men'!$AD34</f>
        <v>-5041</v>
      </c>
      <c r="K36" s="28">
        <f>'[4]All White'!$AG34-'[4]All White'!$AB34</f>
        <v>-19114</v>
      </c>
      <c r="L36" s="18">
        <f>'[5]All Black'!$AG34-'[5]All Black'!$AB34</f>
        <v>559</v>
      </c>
      <c r="M36" s="18">
        <f>'[6]All Hispanic'!$AG34-'[6]All Hispanic'!$AB34</f>
        <v>8528</v>
      </c>
      <c r="N36" s="18">
        <f>('[1]All Other Races'!AG34-'[1]All Other Races'!AB34)</f>
        <v>-580</v>
      </c>
    </row>
    <row r="37" spans="1:14" x14ac:dyDescent="0.2">
      <c r="A37" s="18" t="s">
        <v>71</v>
      </c>
      <c r="B37" s="18"/>
      <c r="C37" s="32">
        <f>+'[2]TABLE 30'!E40</f>
        <v>-0.98292278500487185</v>
      </c>
      <c r="D37" s="32">
        <f>+'[3]TABLE 31'!E40</f>
        <v>-4.528120383412924</v>
      </c>
      <c r="E37" s="33">
        <f>+'[4]TABLE 34'!D39</f>
        <v>-2.6061537222135907</v>
      </c>
      <c r="F37" s="32">
        <f>+'[5]Table 32'!D40</f>
        <v>-15.037593984962406</v>
      </c>
      <c r="G37" s="32">
        <f>+'[6]TABLE 33'!D40</f>
        <v>34.19174883238194</v>
      </c>
      <c r="H37" s="32">
        <f>(('[1]All Other Races'!AG35-'[1]All Other Races'!AB35)/'[1]All Other Races'!AB35)*100</f>
        <v>-16.239837398373982</v>
      </c>
      <c r="I37" s="28">
        <f>'[2]All Women'!$AI35-'[2]All Women'!$AD35</f>
        <v>-15535</v>
      </c>
      <c r="J37" s="18">
        <f>'[3]All Men'!$AI35-'[3]All Men'!$AD35</f>
        <v>-13593</v>
      </c>
      <c r="K37" s="28">
        <f>'[4]All White'!$AG35-'[4]All White'!$AB35</f>
        <v>-34429</v>
      </c>
      <c r="L37" s="18">
        <f>'[5]All Black'!$AG35-'[5]All Black'!$AB35</f>
        <v>-760</v>
      </c>
      <c r="M37" s="18">
        <f>'[6]All Hispanic'!$AG35-'[6]All Hispanic'!$AB35</f>
        <v>5271</v>
      </c>
      <c r="N37" s="18">
        <f>('[1]All Other Races'!AG35-'[1]All Other Races'!AB35)</f>
        <v>-1598</v>
      </c>
    </row>
    <row r="38" spans="1:14" x14ac:dyDescent="0.2">
      <c r="A38" s="18" t="s">
        <v>32</v>
      </c>
      <c r="B38" s="18"/>
      <c r="C38" s="32">
        <f>+'[2]TABLE 30'!E41</f>
        <v>-2.0412128748943448</v>
      </c>
      <c r="D38" s="32">
        <f>+'[3]TABLE 31'!E41</f>
        <v>-1.4833845361503866</v>
      </c>
      <c r="E38" s="33">
        <f>+'[4]TABLE 34'!D40</f>
        <v>-14.264459244716582</v>
      </c>
      <c r="F38" s="32">
        <f>+'[5]Table 32'!D41</f>
        <v>-10.531215092466178</v>
      </c>
      <c r="G38" s="32">
        <f>+'[6]TABLE 33'!D41</f>
        <v>38.027103005838683</v>
      </c>
      <c r="H38" s="32">
        <f>(('[1]All Other Races'!AG36-'[1]All Other Races'!AB36)/'[1]All Other Races'!AB36)*100</f>
        <v>-3.3975352760333184</v>
      </c>
      <c r="I38" s="28">
        <f>'[2]All Women'!$AI36-'[2]All Women'!$AD36</f>
        <v>-13451</v>
      </c>
      <c r="J38" s="76">
        <f>'[3]All Men'!$AI36-'[3]All Men'!$AD36</f>
        <v>-7993</v>
      </c>
      <c r="K38" s="28">
        <f>'[4]All White'!$AG36-'[4]All White'!$AB36</f>
        <v>-38818</v>
      </c>
      <c r="L38" s="76">
        <f>'[5]All Black'!$AG36-'[5]All Black'!$AB36</f>
        <v>-1697</v>
      </c>
      <c r="M38" s="76">
        <f>'[6]All Hispanic'!$AG36-'[6]All Hispanic'!$AB36</f>
        <v>10551</v>
      </c>
      <c r="N38" s="18">
        <f>('[1]All Other Races'!AG36-'[1]All Other Races'!AB36)</f>
        <v>-1293</v>
      </c>
    </row>
    <row r="39" spans="1:14" x14ac:dyDescent="0.2">
      <c r="A39" s="22" t="s">
        <v>33</v>
      </c>
      <c r="B39" s="22"/>
      <c r="C39" s="34">
        <f>+'[2]TABLE 30'!E42</f>
        <v>-12.217194570135746</v>
      </c>
      <c r="D39" s="46">
        <f>+'[3]TABLE 31'!E42</f>
        <v>-12.619492363476542</v>
      </c>
      <c r="E39" s="52">
        <f>+'[4]TABLE 34'!D41</f>
        <v>-16.860800000000001</v>
      </c>
      <c r="F39" s="34">
        <f>+'[5]Table 32'!D42</f>
        <v>-19.318181818181817</v>
      </c>
      <c r="G39" s="34">
        <f>+'[6]TABLE 33'!D42</f>
        <v>13.511111111111109</v>
      </c>
      <c r="H39" s="46">
        <f>(('[1]All Other Races'!AG37-'[1]All Other Races'!AB37)/'[1]All Other Races'!AB37)*100</f>
        <v>-14.90566037735849</v>
      </c>
      <c r="I39" s="53">
        <f>'[2]All Women'!$AI37-'[2]All Women'!$AD37</f>
        <v>-1977</v>
      </c>
      <c r="J39" s="22">
        <f>'[3]All Men'!$AI37-'[3]All Men'!$AD37</f>
        <v>-2116</v>
      </c>
      <c r="K39" s="53">
        <f>'[4]All White'!$AG37-'[4]All White'!$AB37</f>
        <v>-4533</v>
      </c>
      <c r="L39" s="22">
        <f>'[5]All Black'!$AG37-'[5]All Black'!$AB37</f>
        <v>-102</v>
      </c>
      <c r="M39" s="22">
        <f>'[6]All Hispanic'!$AG37-'[6]All Hispanic'!$AB37</f>
        <v>304</v>
      </c>
      <c r="N39" s="22">
        <f>('[1]All Other Races'!AG37-'[1]All Other Races'!AB37)</f>
        <v>-158</v>
      </c>
    </row>
    <row r="40" spans="1:14" x14ac:dyDescent="0.2">
      <c r="A40" s="17" t="s">
        <v>34</v>
      </c>
      <c r="B40" s="17"/>
      <c r="C40" s="29">
        <f>+'[2]TABLE 30'!E43</f>
        <v>-14.513942929961679</v>
      </c>
      <c r="D40" s="29">
        <f>+'[3]TABLE 31'!E43</f>
        <v>-10.214678093466555</v>
      </c>
      <c r="E40" s="30">
        <f>+'[4]TABLE 34'!D42</f>
        <v>-14.986977597195034</v>
      </c>
      <c r="F40" s="29">
        <f>+'[5]Table 32'!D43</f>
        <v>-23.110732103116561</v>
      </c>
      <c r="G40" s="29">
        <f>+'[6]TABLE 33'!D43</f>
        <v>23.38329345491157</v>
      </c>
      <c r="H40" s="29">
        <f>(('[1]All Other Races'!AG38-'[1]All Other Races'!AB38)/'[1]All Other Races'!AB38)*100</f>
        <v>-7.6478358763724663E-2</v>
      </c>
      <c r="I40" s="27">
        <f>'[2]All Women'!$AI38-'[2]All Women'!$AD38</f>
        <v>-415330</v>
      </c>
      <c r="J40" s="17">
        <f>'[3]All Men'!$AI$38-'[3]All Men'!$AD$38</f>
        <v>-216683</v>
      </c>
      <c r="K40" s="27">
        <f>'[4]All White'!$AG38-'[4]All White'!$AB38</f>
        <v>-473124</v>
      </c>
      <c r="L40" s="17">
        <f>'[5]All Black'!$AG38-'[5]All Black'!$AB38</f>
        <v>-128458</v>
      </c>
      <c r="M40" s="17">
        <f>'[6]All Hispanic'!$AG38-'[6]All Hispanic'!$AB38</f>
        <v>57366</v>
      </c>
      <c r="N40" s="17">
        <f>('[1]All Other Races'!AG38-'[1]All Other Races'!AB38)</f>
        <v>-143</v>
      </c>
    </row>
    <row r="41" spans="1:14" x14ac:dyDescent="0.2">
      <c r="A41" s="17" t="s">
        <v>23</v>
      </c>
      <c r="B41" s="17"/>
      <c r="C41" s="29"/>
      <c r="D41" s="29"/>
      <c r="E41" s="30"/>
      <c r="F41" s="29"/>
      <c r="G41" s="29"/>
      <c r="H41" s="29"/>
      <c r="I41" s="30">
        <f>(I40/I$6)*100</f>
        <v>46.348259750230717</v>
      </c>
      <c r="J41" s="29">
        <f t="shared" ref="J41" si="5">(J40/J$6)*100</f>
        <v>47.889450012708167</v>
      </c>
      <c r="K41" s="30">
        <f t="shared" ref="K41" si="6">(K40/K$6)*100</f>
        <v>30.612133980009627</v>
      </c>
      <c r="L41" s="29">
        <f t="shared" ref="L41" si="7">(L40/L$6)*100</f>
        <v>41.249779233498707</v>
      </c>
      <c r="M41" s="29">
        <f t="shared" ref="M41:N41" si="8">(M40/M$6)*100</f>
        <v>9.520932741380026</v>
      </c>
      <c r="N41" s="29">
        <f t="shared" si="8"/>
        <v>1.8573840758540068</v>
      </c>
    </row>
    <row r="42" spans="1:14" x14ac:dyDescent="0.2">
      <c r="A42" s="18" t="s">
        <v>70</v>
      </c>
      <c r="B42" s="18"/>
      <c r="C42" s="32">
        <f>+'[2]TABLE 30'!E45</f>
        <v>-12.000356743258363</v>
      </c>
      <c r="D42" s="32">
        <f>+'[3]TABLE 31'!E45</f>
        <v>-12.929807750051566</v>
      </c>
      <c r="E42" s="33">
        <f>+'[4]TABLE 34'!D44</f>
        <v>-19.449092991705726</v>
      </c>
      <c r="F42" s="32">
        <f>+'[5]Table 32'!D45</f>
        <v>-25.414934611766849</v>
      </c>
      <c r="G42" s="32">
        <f>+'[6]TABLE 33'!D45</f>
        <v>17.437007265419695</v>
      </c>
      <c r="H42" s="32">
        <f>(('[1]All Other Races'!AG40-'[1]All Other Races'!AB40)/'[1]All Other Races'!AB40)*100</f>
        <v>1.2939038362767175</v>
      </c>
      <c r="I42" s="28">
        <f>'[2]All Women'!$AI40-'[2]All Women'!$AD40</f>
        <v>-65430</v>
      </c>
      <c r="J42" s="18">
        <f>'[3]All Men'!$AI40-'[3]All Men'!$AD40</f>
        <v>-49770</v>
      </c>
      <c r="K42" s="28">
        <f>'[4]All White'!$AG40-'[4]All White'!$AB40</f>
        <v>-98620</v>
      </c>
      <c r="L42" s="18">
        <f>'[5]All Black'!$AG40-'[5]All Black'!$AB40</f>
        <v>-33504</v>
      </c>
      <c r="M42" s="18">
        <f>'[6]All Hispanic'!$AG40-'[6]All Hispanic'!$AB40</f>
        <v>19176</v>
      </c>
      <c r="N42" s="18">
        <f>('[1]All Other Races'!AG40-'[1]All Other Races'!AB40)</f>
        <v>655</v>
      </c>
    </row>
    <row r="43" spans="1:14" x14ac:dyDescent="0.2">
      <c r="A43" s="18" t="s">
        <v>35</v>
      </c>
      <c r="B43" s="18"/>
      <c r="C43" s="32">
        <f>+'[2]TABLE 30'!E46</f>
        <v>-10.042931794782135</v>
      </c>
      <c r="D43" s="32">
        <f>+'[3]TABLE 31'!E46</f>
        <v>-6.3720134305200089</v>
      </c>
      <c r="E43" s="33">
        <f>+'[4]TABLE 34'!D45</f>
        <v>-14.163963121123871</v>
      </c>
      <c r="F43" s="32">
        <f>+'[5]Table 32'!D46</f>
        <v>-12.259294148574934</v>
      </c>
      <c r="G43" s="32">
        <f>+'[6]TABLE 33'!D46</f>
        <v>23.944800508112476</v>
      </c>
      <c r="H43" s="32">
        <f>(('[1]All Other Races'!AG41-'[1]All Other Races'!AB41)/'[1]All Other Races'!AB41)*100</f>
        <v>12.459546925566343</v>
      </c>
      <c r="I43" s="28">
        <f>'[2]All Women'!$AI41-'[2]All Women'!$AD41</f>
        <v>-20061</v>
      </c>
      <c r="J43" s="18">
        <f>'[3]All Men'!$AI41-'[3]All Men'!$AD41</f>
        <v>-11976</v>
      </c>
      <c r="K43" s="28">
        <f>'[4]All White'!$AG41-'[4]All White'!$AB41</f>
        <v>-41605</v>
      </c>
      <c r="L43" s="18">
        <f>'[5]All Black'!$AG41-'[5]All Black'!$AB41</f>
        <v>-5596</v>
      </c>
      <c r="M43" s="18">
        <f>'[6]All Hispanic'!$AG41-'[6]All Hispanic'!$AB41</f>
        <v>4147</v>
      </c>
      <c r="N43" s="18">
        <f>('[1]All Other Races'!AG41-'[1]All Other Races'!AB41)</f>
        <v>1386</v>
      </c>
    </row>
    <row r="44" spans="1:14" x14ac:dyDescent="0.2">
      <c r="A44" s="18" t="s">
        <v>36</v>
      </c>
      <c r="B44" s="18"/>
      <c r="C44" s="32">
        <f>+'[2]TABLE 30'!E47</f>
        <v>-34.369044003398081</v>
      </c>
      <c r="D44" s="32">
        <f>+'[3]TABLE 31'!E47</f>
        <v>-19.006063783552591</v>
      </c>
      <c r="E44" s="33">
        <f>+'[4]TABLE 34'!D46</f>
        <v>-20.439304954325817</v>
      </c>
      <c r="F44" s="32">
        <f>+'[5]Table 32'!D47</f>
        <v>-23.301351677528363</v>
      </c>
      <c r="G44" s="32">
        <f>+'[6]TABLE 33'!D47</f>
        <v>30.715140634350689</v>
      </c>
      <c r="H44" s="32">
        <f>(('[1]All Other Races'!AG42-'[1]All Other Races'!AB42)/'[1]All Other Races'!AB42)*100</f>
        <v>4.4326460056797137</v>
      </c>
      <c r="I44" s="28">
        <f>'[2]All Women'!$AI42-'[2]All Women'!$AD42</f>
        <v>-77671</v>
      </c>
      <c r="J44" s="18">
        <f>'[3]All Men'!$AI42-'[3]All Men'!$AD42</f>
        <v>-28979</v>
      </c>
      <c r="K44" s="28">
        <f>'[4]All White'!$AG42-'[4]All White'!$AB42</f>
        <v>-26817</v>
      </c>
      <c r="L44" s="18">
        <f>'[5]All Black'!$AG42-'[5]All Black'!$AB42</f>
        <v>-7723</v>
      </c>
      <c r="M44" s="18">
        <f>'[6]All Hispanic'!$AG42-'[6]All Hispanic'!$AB42</f>
        <v>4106</v>
      </c>
      <c r="N44" s="18">
        <f>('[1]All Other Races'!AG42-'[1]All Other Races'!AB42)</f>
        <v>359</v>
      </c>
    </row>
    <row r="45" spans="1:14" x14ac:dyDescent="0.2">
      <c r="A45" s="18" t="s">
        <v>37</v>
      </c>
      <c r="B45" s="18"/>
      <c r="C45" s="32">
        <f>+'[2]TABLE 30'!E48</f>
        <v>-7.3091270828152197</v>
      </c>
      <c r="D45" s="32">
        <f>+'[3]TABLE 31'!E48</f>
        <v>-2.5106214595134952</v>
      </c>
      <c r="E45" s="33">
        <f>+'[4]TABLE 34'!D47</f>
        <v>-8.947934224322136</v>
      </c>
      <c r="F45" s="32">
        <f>+'[5]Table 32'!D48</f>
        <v>-6.0813532017720506</v>
      </c>
      <c r="G45" s="32">
        <f>+'[6]TABLE 33'!D48</f>
        <v>40.354715212125946</v>
      </c>
      <c r="H45" s="32">
        <f>(('[1]All Other Races'!AG43-'[1]All Other Races'!AB43)/'[1]All Other Races'!AB43)*100</f>
        <v>3.5119921683798334</v>
      </c>
      <c r="I45" s="28">
        <f>'[2]All Women'!$AI43-'[2]All Women'!$AD43</f>
        <v>-5609</v>
      </c>
      <c r="J45" s="18">
        <f>'[3]All Men'!$AI43-'[3]All Men'!$AD43</f>
        <v>-1059</v>
      </c>
      <c r="K45" s="28">
        <f>'[4]All White'!$AG43-'[4]All White'!$AB43</f>
        <v>-11557</v>
      </c>
      <c r="L45" s="18">
        <f>'[5]All Black'!$AG43-'[5]All Black'!$AB43</f>
        <v>-906</v>
      </c>
      <c r="M45" s="18">
        <f>'[6]All Hispanic'!$AG43-'[6]All Hispanic'!$AB43</f>
        <v>5165</v>
      </c>
      <c r="N45" s="18">
        <f>('[1]All Other Races'!AG43-'[1]All Other Races'!AB43)</f>
        <v>287</v>
      </c>
    </row>
    <row r="46" spans="1:14" x14ac:dyDescent="0.2">
      <c r="A46" s="19" t="s">
        <v>38</v>
      </c>
      <c r="B46" s="19"/>
      <c r="C46" s="29">
        <f>+'[2]TABLE 30'!E49</f>
        <v>-17.160628586096124</v>
      </c>
      <c r="D46" s="29">
        <f>+'[3]TABLE 31'!E49</f>
        <v>-12.107992729334468</v>
      </c>
      <c r="E46" s="30">
        <f>+'[4]TABLE 34'!D48</f>
        <v>-15.163565491745251</v>
      </c>
      <c r="F46" s="29">
        <f>+'[5]Table 32'!D49</f>
        <v>-20.445353226676254</v>
      </c>
      <c r="G46" s="29">
        <f>+'[6]TABLE 33'!D49</f>
        <v>24.26598009605387</v>
      </c>
      <c r="H46" s="29">
        <f>(('[1]All Other Races'!AG44-'[1]All Other Races'!AB44)/'[1]All Other Races'!AB44)*100</f>
        <v>-4.4482331060136389</v>
      </c>
      <c r="I46" s="27">
        <f>'[2]All Women'!$AI44-'[2]All Women'!$AD44</f>
        <v>-60986</v>
      </c>
      <c r="J46" s="17">
        <f>'[3]All Men'!$AI44-'[3]All Men'!$AD44</f>
        <v>-34899</v>
      </c>
      <c r="K46" s="27">
        <f>'[4]All White'!$AG44-'[4]All White'!$AB44</f>
        <v>-66572</v>
      </c>
      <c r="L46" s="17">
        <f>'[5]All Black'!$AG44-'[5]All Black'!$AB44</f>
        <v>-18198</v>
      </c>
      <c r="M46" s="17">
        <f>'[6]All Hispanic'!$AG44-'[6]All Hispanic'!$AB44</f>
        <v>4901</v>
      </c>
      <c r="N46" s="17">
        <f>('[1]All Other Races'!AG44-'[1]All Other Races'!AB44)</f>
        <v>-1148</v>
      </c>
    </row>
    <row r="47" spans="1:14" x14ac:dyDescent="0.2">
      <c r="A47" s="19" t="s">
        <v>69</v>
      </c>
      <c r="B47" s="19"/>
      <c r="C47" s="29">
        <f>+'[2]TABLE 30'!E50</f>
        <v>-20.25677724595149</v>
      </c>
      <c r="D47" s="29">
        <f>+'[3]TABLE 31'!E50</f>
        <v>-16.395769503730246</v>
      </c>
      <c r="E47" s="30">
        <f>+'[4]TABLE 34'!D49</f>
        <v>-20.653862844184388</v>
      </c>
      <c r="F47" s="29">
        <f>+'[5]Table 32'!D50</f>
        <v>-52.392690340277262</v>
      </c>
      <c r="G47" s="29">
        <f>+'[6]TABLE 33'!D50</f>
        <v>-1.2675418741511997</v>
      </c>
      <c r="H47" s="29">
        <f>(('[1]All Other Races'!AG45-'[1]All Other Races'!AB45)/'[1]All Other Races'!AB45)*100</f>
        <v>-3.1679269765985056</v>
      </c>
      <c r="I47" s="27">
        <f>'[2]All Women'!$AI45-'[2]All Women'!$AD45</f>
        <v>-84917</v>
      </c>
      <c r="J47" s="17">
        <f>'[3]All Men'!$AI45-'[3]All Men'!$AD45</f>
        <v>-39435</v>
      </c>
      <c r="K47" s="27">
        <f>'[4]All White'!$AG45-'[4]All White'!$AB45</f>
        <v>-78976</v>
      </c>
      <c r="L47" s="17">
        <f>'[5]All Black'!$AG45-'[5]All Black'!$AB45</f>
        <v>-28269</v>
      </c>
      <c r="M47" s="17">
        <f>'[6]All Hispanic'!$AG45-'[6]All Hispanic'!$AB45</f>
        <v>-196</v>
      </c>
      <c r="N47" s="17">
        <f>('[1]All Other Races'!AG45-'[1]All Other Races'!AB45)</f>
        <v>-708</v>
      </c>
    </row>
    <row r="48" spans="1:14" x14ac:dyDescent="0.2">
      <c r="A48" s="19" t="s">
        <v>68</v>
      </c>
      <c r="B48" s="19"/>
      <c r="C48" s="29">
        <f>+'[2]TABLE 30'!E51</f>
        <v>-12.90348568666416</v>
      </c>
      <c r="D48" s="29">
        <f>+'[3]TABLE 31'!E51</f>
        <v>-7.0651416565725862</v>
      </c>
      <c r="E48" s="30">
        <f>+'[4]TABLE 34'!D50</f>
        <v>-12.54279969421907</v>
      </c>
      <c r="F48" s="29">
        <f>+'[5]Table 32'!D51</f>
        <v>-14.982884227157026</v>
      </c>
      <c r="G48" s="29">
        <f>+'[6]TABLE 33'!D51</f>
        <v>25.342708999218694</v>
      </c>
      <c r="H48" s="29">
        <f>(('[1]All Other Races'!AG46-'[1]All Other Races'!AB46)/'[1]All Other Races'!AB46)*100</f>
        <v>5.6989807306004021</v>
      </c>
      <c r="I48" s="27">
        <f>'[2]All Women'!$AI46-'[2]All Women'!$AD46</f>
        <v>-25666</v>
      </c>
      <c r="J48" s="17">
        <f>'[3]All Men'!$AI46-'[3]All Men'!$AD46</f>
        <v>-8361</v>
      </c>
      <c r="K48" s="27">
        <f>'[4]All White'!$AG46-'[4]All White'!$AB46</f>
        <v>-28010</v>
      </c>
      <c r="L48" s="17">
        <f>'[5]All Black'!$AG46-'[5]All Black'!$AB46</f>
        <v>-8535</v>
      </c>
      <c r="M48" s="17">
        <f>'[6]All Hispanic'!$AG46-'[6]All Hispanic'!$AB46</f>
        <v>3568</v>
      </c>
      <c r="N48" s="17">
        <f>('[1]All Other Races'!AG46-'[1]All Other Races'!AB46)</f>
        <v>766</v>
      </c>
    </row>
    <row r="49" spans="1:14" x14ac:dyDescent="0.2">
      <c r="A49" s="19" t="s">
        <v>39</v>
      </c>
      <c r="B49" s="19"/>
      <c r="C49" s="29">
        <f>+'[2]TABLE 30'!E52</f>
        <v>-4.5702454297545696</v>
      </c>
      <c r="D49" s="29">
        <f>+'[3]TABLE 31'!E52</f>
        <v>-4.9523300925126046</v>
      </c>
      <c r="E49" s="30">
        <f>+'[4]TABLE 34'!D51</f>
        <v>-11.51685135791606</v>
      </c>
      <c r="F49" s="29">
        <f>+'[5]Table 32'!D52</f>
        <v>-12.525227043390514</v>
      </c>
      <c r="G49" s="29">
        <f>+'[6]TABLE 33'!D52</f>
        <v>70.068123758160667</v>
      </c>
      <c r="H49" s="29">
        <f>(('[1]All Other Races'!AG47-'[1]All Other Races'!AB47)/'[1]All Other Races'!AB47)*100</f>
        <v>1.7573576116874867</v>
      </c>
      <c r="I49" s="27">
        <f>'[2]All Women'!$AI47-'[2]All Women'!$AD47</f>
        <v>-4064</v>
      </c>
      <c r="J49" s="17">
        <f>'[3]All Men'!$AI47-'[3]All Men'!$AD47</f>
        <v>-4531</v>
      </c>
      <c r="K49" s="27">
        <f>'[4]All White'!$AG47-'[4]All White'!$AB47</f>
        <v>-15610</v>
      </c>
      <c r="L49" s="17">
        <f>'[5]All Black'!$AG47-'[5]All Black'!$AB47</f>
        <v>-993</v>
      </c>
      <c r="M49" s="17">
        <f>'[6]All Hispanic'!$AG47-'[6]All Hispanic'!$AB47</f>
        <v>4937</v>
      </c>
      <c r="N49" s="17">
        <f>('[1]All Other Races'!AG47-'[1]All Other Races'!AB47)</f>
        <v>83</v>
      </c>
    </row>
    <row r="50" spans="1:14" x14ac:dyDescent="0.2">
      <c r="A50" s="18" t="s">
        <v>40</v>
      </c>
      <c r="B50" s="18"/>
      <c r="C50" s="32">
        <f>+'[2]TABLE 30'!E53</f>
        <v>-3.4492458071094543</v>
      </c>
      <c r="D50" s="32">
        <f>+'[3]TABLE 31'!E53</f>
        <v>-2.1514031685631698</v>
      </c>
      <c r="E50" s="33">
        <f>+'[4]TABLE 34'!D52</f>
        <v>-4.3883771025253218</v>
      </c>
      <c r="F50" s="32">
        <f>+'[5]Table 32'!D53</f>
        <v>45.50561797752809</v>
      </c>
      <c r="G50" s="32">
        <f>+'[6]TABLE 33'!D53</f>
        <v>101.98757763975155</v>
      </c>
      <c r="H50" s="32">
        <f>(('[1]All Other Races'!AG48-'[1]All Other Races'!AB48)/'[1]All Other Races'!AB48)*100</f>
        <v>-27.204220045214772</v>
      </c>
      <c r="I50" s="28">
        <f>'[2]All Women'!$AI48-'[2]All Women'!$AD48</f>
        <v>-2170</v>
      </c>
      <c r="J50" s="18">
        <f>'[3]All Men'!$AI48-'[3]All Men'!$AD48</f>
        <v>-893</v>
      </c>
      <c r="K50" s="28">
        <f>'[4]All White'!$AG48-'[4]All White'!$AB48</f>
        <v>-3420</v>
      </c>
      <c r="L50" s="18">
        <f>'[5]All Black'!$AG48-'[5]All Black'!$AB48</f>
        <v>567</v>
      </c>
      <c r="M50" s="18">
        <f>'[6]All Hispanic'!$AG48-'[6]All Hispanic'!$AB48</f>
        <v>821</v>
      </c>
      <c r="N50" s="18">
        <f>('[1]All Other Races'!AG48-'[1]All Other Races'!AB48)</f>
        <v>-1083</v>
      </c>
    </row>
    <row r="51" spans="1:14" x14ac:dyDescent="0.2">
      <c r="A51" s="18" t="s">
        <v>41</v>
      </c>
      <c r="B51" s="18"/>
      <c r="C51" s="32">
        <f>+'[2]TABLE 30'!E54</f>
        <v>-12.398463227222832</v>
      </c>
      <c r="D51" s="32">
        <f>+'[3]TABLE 31'!E54</f>
        <v>-7.8616053626023055</v>
      </c>
      <c r="E51" s="33">
        <f>+'[4]TABLE 34'!D53</f>
        <v>-12.828012147156073</v>
      </c>
      <c r="F51" s="32">
        <f>+'[5]Table 32'!D54</f>
        <v>-23.855333285776886</v>
      </c>
      <c r="G51" s="32">
        <f>+'[6]TABLE 33'!D54</f>
        <v>28.751652710445128</v>
      </c>
      <c r="H51" s="32">
        <f>(('[1]All Other Races'!AG49-'[1]All Other Races'!AB49)/'[1]All Other Races'!AB49)*100</f>
        <v>5.7001027045532355</v>
      </c>
      <c r="I51" s="28">
        <f>'[2]All Women'!$AI49-'[2]All Women'!$AD49</f>
        <v>-45583</v>
      </c>
      <c r="J51" s="18">
        <f>'[3]All Men'!$AI49-'[3]All Men'!$AD49</f>
        <v>-23955</v>
      </c>
      <c r="K51" s="28">
        <f>'[4]All White'!$AG49-'[4]All White'!$AB49</f>
        <v>-65950</v>
      </c>
      <c r="L51" s="18">
        <f>'[5]All Black'!$AG49-'[5]All Black'!$AB49</f>
        <v>-23409</v>
      </c>
      <c r="M51" s="18">
        <f>'[6]All Hispanic'!$AG49-'[6]All Hispanic'!$AB49</f>
        <v>5219</v>
      </c>
      <c r="N51" s="18">
        <f>('[1]All Other Races'!AG49-'[1]All Other Races'!AB49)</f>
        <v>999</v>
      </c>
    </row>
    <row r="52" spans="1:14" x14ac:dyDescent="0.2">
      <c r="A52" s="18" t="s">
        <v>42</v>
      </c>
      <c r="B52" s="18"/>
      <c r="C52" s="32">
        <f>+'[2]TABLE 30'!E55</f>
        <v>-7.427712164405877</v>
      </c>
      <c r="D52" s="32">
        <f>+'[3]TABLE 31'!E55</f>
        <v>0.65476686963049469</v>
      </c>
      <c r="E52" s="33">
        <f>+'[4]TABLE 34'!D54</f>
        <v>-6.8065461864963028</v>
      </c>
      <c r="F52" s="32">
        <f>+'[5]Table 32'!D55</f>
        <v>36.666666666666664</v>
      </c>
      <c r="G52" s="32">
        <f>+'[6]TABLE 33'!D55</f>
        <v>45.479962721342034</v>
      </c>
      <c r="H52" s="32">
        <f>(('[1]All Other Races'!AG50-'[1]All Other Races'!AB50)/'[1]All Other Races'!AB50)*100</f>
        <v>-36.046924991112689</v>
      </c>
      <c r="I52" s="28">
        <f>'[2]All Women'!$AI50-'[2]All Women'!$AD50</f>
        <v>-3971</v>
      </c>
      <c r="J52" s="18">
        <f>'[3]All Men'!$AI50-'[3]All Men'!$AD50</f>
        <v>-735</v>
      </c>
      <c r="K52" s="28">
        <f>'[4]All White'!$AG50-'[4]All White'!$AB50</f>
        <v>-3370</v>
      </c>
      <c r="L52" s="18">
        <f>'[5]All Black'!$AG50-'[5]All Black'!$AB50</f>
        <v>440</v>
      </c>
      <c r="M52" s="18">
        <f>'[6]All Hispanic'!$AG50-'[6]All Hispanic'!$AB50</f>
        <v>488</v>
      </c>
      <c r="N52" s="18">
        <f>('[1]All Other Races'!AG50-'[1]All Other Races'!AB50)</f>
        <v>-2028</v>
      </c>
    </row>
    <row r="53" spans="1:14" x14ac:dyDescent="0.2">
      <c r="A53" s="18" t="s">
        <v>43</v>
      </c>
      <c r="B53" s="18"/>
      <c r="C53" s="32">
        <f>+'[2]TABLE 30'!E56</f>
        <v>-9.8542776780540198</v>
      </c>
      <c r="D53" s="32">
        <f>+'[3]TABLE 31'!E56</f>
        <v>-8.4137511408579257</v>
      </c>
      <c r="E53" s="52">
        <f>+'[4]TABLE 34'!D55</f>
        <v>-12.049289125466961</v>
      </c>
      <c r="F53" s="34">
        <f>+'[5]Table 32'!D56</f>
        <v>-10.654239766081872</v>
      </c>
      <c r="G53" s="34">
        <f>+'[6]TABLE 33'!D56</f>
        <v>33.43739621388243</v>
      </c>
      <c r="H53" s="46">
        <f>(('[1]All Other Races'!AG51-'[1]All Other Races'!AB51)/'[1]All Other Races'!AB51)*100</f>
        <v>1.8633139909735654</v>
      </c>
      <c r="I53" s="53">
        <f>'[2]All Women'!$AI51-'[2]All Women'!$AD51</f>
        <v>-19202</v>
      </c>
      <c r="J53" s="22">
        <f>'[3]All Men'!$AI51-'[3]All Men'!$AD51</f>
        <v>-12090</v>
      </c>
      <c r="K53" s="53">
        <f>'[4]All White'!$AG51-'[4]All White'!$AB51</f>
        <v>-32617</v>
      </c>
      <c r="L53" s="22">
        <f>'[5]All Black'!$AG51-'[5]All Black'!$AB51</f>
        <v>-2332</v>
      </c>
      <c r="M53" s="22">
        <f>'[6]All Hispanic'!$AG51-'[6]All Hispanic'!$AB51</f>
        <v>5034</v>
      </c>
      <c r="N53" s="22">
        <f>('[1]All Other Races'!AG51-'[1]All Other Races'!AB51)</f>
        <v>289</v>
      </c>
    </row>
    <row r="54" spans="1:14" x14ac:dyDescent="0.2">
      <c r="A54" s="23" t="s">
        <v>44</v>
      </c>
      <c r="B54" s="23"/>
      <c r="C54" s="35">
        <f>+'[2]TABLE 30'!E57</f>
        <v>-3.0865546972916249</v>
      </c>
      <c r="D54" s="35">
        <f>+'[3]TABLE 31'!E57</f>
        <v>-2.5185629097422764</v>
      </c>
      <c r="E54" s="30">
        <f>+'[4]TABLE 34'!D56</f>
        <v>-10.240997496097243</v>
      </c>
      <c r="F54" s="44">
        <f>+'[5]Table 32'!D57</f>
        <v>-0.20732238232264777</v>
      </c>
      <c r="G54" s="44">
        <f>+'[6]TABLE 33'!D57</f>
        <v>26.544200683601105</v>
      </c>
      <c r="H54" s="29">
        <f>(('[1]All Other Races'!AG52-'[1]All Other Races'!AB52)/'[1]All Other Races'!AB52)*100</f>
        <v>10.549961202031604</v>
      </c>
      <c r="I54" s="27">
        <f>'[2]All Women'!$AI52-'[2]All Women'!$AD52</f>
        <v>-80979</v>
      </c>
      <c r="J54" s="17">
        <f>'[3]All Men'!$AI$52-'[3]All Men'!$AD$52</f>
        <v>-37262</v>
      </c>
      <c r="K54" s="27">
        <f>'[4]All White'!$AG52-'[4]All White'!$AB52</f>
        <v>-235234</v>
      </c>
      <c r="L54" s="17">
        <f>'[5]All Black'!$AG52-'[5]All Black'!$AB52</f>
        <v>-781</v>
      </c>
      <c r="M54" s="17">
        <f>'[6]All Hispanic'!$AG52-'[6]All Hispanic'!$AB52</f>
        <v>88144</v>
      </c>
      <c r="N54" s="17">
        <f>('[1]All Other Races'!AG52-'[1]All Other Races'!AB52)</f>
        <v>23929</v>
      </c>
    </row>
    <row r="55" spans="1:14" x14ac:dyDescent="0.2">
      <c r="A55" s="19" t="s">
        <v>23</v>
      </c>
      <c r="B55" s="19"/>
      <c r="C55" s="29"/>
      <c r="D55" s="29"/>
      <c r="E55" s="30"/>
      <c r="F55" s="29"/>
      <c r="G55" s="29"/>
      <c r="H55" s="29"/>
      <c r="I55" s="30">
        <f>(I54/I$6)*100</f>
        <v>9.0367556552956287</v>
      </c>
      <c r="J55" s="29">
        <f t="shared" ref="J55" si="9">(J54/J$6)*100</f>
        <v>8.235333119688816</v>
      </c>
      <c r="K55" s="30">
        <f t="shared" ref="K55" si="10">(K54/K$6)*100</f>
        <v>15.220142551748769</v>
      </c>
      <c r="L55" s="29">
        <f t="shared" ref="L55" si="11">(L54/L$6)*100</f>
        <v>0.2507907454682658</v>
      </c>
      <c r="M55" s="29">
        <f t="shared" ref="M55:N55" si="12">(M54/M$6)*100</f>
        <v>14.629102526866106</v>
      </c>
      <c r="N55" s="29">
        <f t="shared" si="12"/>
        <v>-310.80659825951426</v>
      </c>
    </row>
    <row r="56" spans="1:14" x14ac:dyDescent="0.2">
      <c r="A56" s="18" t="s">
        <v>67</v>
      </c>
      <c r="B56" s="18"/>
      <c r="C56" s="32">
        <f>+'[2]TABLE 30'!E59</f>
        <v>-2.5329236554179326</v>
      </c>
      <c r="D56" s="32">
        <f>+'[3]TABLE 31'!E59</f>
        <v>-6.9814223168855757E-2</v>
      </c>
      <c r="E56" s="33">
        <f>+'[4]TABLE 34'!D58</f>
        <v>-6.6900950149681115</v>
      </c>
      <c r="F56" s="32">
        <f>+'[5]Table 32'!D59</f>
        <v>17.344999999999999</v>
      </c>
      <c r="G56" s="32">
        <f>+'[6]TABLE 33'!D59</f>
        <v>35.985363303711452</v>
      </c>
      <c r="H56" s="32">
        <f>(('[1]All Other Races'!AG54-'[1]All Other Races'!AB54)/'[1]All Other Races'!AB54)*100</f>
        <v>25.072815533980581</v>
      </c>
      <c r="I56" s="28">
        <f>'[2]All Women'!$AI54-'[2]All Women'!$AD54</f>
        <v>-167</v>
      </c>
      <c r="J56" s="18">
        <f>'[3]All Men'!$AI54-'[3]All Men'!$AD54</f>
        <v>3250</v>
      </c>
      <c r="K56" s="28">
        <f>'[4]All White'!$AG54-'[4]All White'!$AB54</f>
        <v>-3500</v>
      </c>
      <c r="L56" s="18">
        <f>'[5]All Black'!$AG54-'[5]All Black'!$AB54</f>
        <v>3469</v>
      </c>
      <c r="M56" s="18">
        <f>'[6]All Hispanic'!$AG54-'[6]All Hispanic'!$AB54</f>
        <v>6884</v>
      </c>
      <c r="N56" s="18">
        <f>('[1]All Other Races'!AG54-'[1]All Other Races'!AB54)</f>
        <v>2066</v>
      </c>
    </row>
    <row r="57" spans="1:14" x14ac:dyDescent="0.2">
      <c r="A57" s="18" t="s">
        <v>45</v>
      </c>
      <c r="B57" s="18"/>
      <c r="C57" s="32">
        <f>+'[2]TABLE 30'!E60</f>
        <v>0.90068792699936162</v>
      </c>
      <c r="D57" s="32">
        <f>+'[3]TABLE 31'!E60</f>
        <v>-1.8735831444192559</v>
      </c>
      <c r="E57" s="33">
        <f>+'[4]TABLE 34'!D59</f>
        <v>-1.4764133957508103</v>
      </c>
      <c r="F57" s="32">
        <f>+'[5]Table 32'!D60</f>
        <v>53.887043189368768</v>
      </c>
      <c r="G57" s="32">
        <f>+'[6]TABLE 33'!D60</f>
        <v>51.517706576728493</v>
      </c>
      <c r="H57" s="32">
        <f>(('[1]All Other Races'!AG55-'[1]All Other Races'!AB55)/'[1]All Other Races'!AB55)*100</f>
        <v>9.9009900990099009</v>
      </c>
      <c r="I57" s="28">
        <f>'[2]All Women'!$AI55-'[2]All Women'!$AD55</f>
        <v>-586</v>
      </c>
      <c r="J57" s="18">
        <f>'[3]All Men'!$AI55-'[3]All Men'!$AD55</f>
        <v>-684</v>
      </c>
      <c r="K57" s="28">
        <f>'[4]All White'!$AG55-'[4]All White'!$AB55</f>
        <v>-2009</v>
      </c>
      <c r="L57" s="18">
        <f>'[5]All Black'!$AG55-'[5]All Black'!$AB55</f>
        <v>811</v>
      </c>
      <c r="M57" s="18">
        <f>'[6]All Hispanic'!$AG55-'[6]All Hispanic'!$AB55</f>
        <v>611</v>
      </c>
      <c r="N57" s="18">
        <f>('[1]All Other Races'!AG55-'[1]All Other Races'!AB55)</f>
        <v>200</v>
      </c>
    </row>
    <row r="58" spans="1:14" x14ac:dyDescent="0.2">
      <c r="A58" s="18" t="s">
        <v>66</v>
      </c>
      <c r="B58" s="18"/>
      <c r="C58" s="32">
        <f>+'[2]TABLE 30'!E61</f>
        <v>-0.86805374855584583</v>
      </c>
      <c r="D58" s="32">
        <f>+'[3]TABLE 31'!E61</f>
        <v>-6.4382385709850054E-2</v>
      </c>
      <c r="E58" s="33">
        <f>+'[4]TABLE 34'!D60</f>
        <v>-8.476273859854123</v>
      </c>
      <c r="F58" s="32">
        <f>+'[5]Table 32'!D61</f>
        <v>9.3398171150695077</v>
      </c>
      <c r="G58" s="32">
        <f>+'[6]TABLE 33'!D61</f>
        <v>34.492157229511264</v>
      </c>
      <c r="H58" s="32">
        <f>(('[1]All Other Races'!AG56-'[1]All Other Races'!AB56)/'[1]All Other Races'!AB56)*100</f>
        <v>8.5844079718640103</v>
      </c>
      <c r="I58" s="28">
        <f>'[2]All Women'!$AI56-'[2]All Women'!$AD56</f>
        <v>-724</v>
      </c>
      <c r="J58" s="18">
        <f>'[3]All Men'!$AI56-'[3]All Men'!$AD56</f>
        <v>1660</v>
      </c>
      <c r="K58" s="28">
        <f>'[4]All White'!$AG56-'[4]All White'!$AB56</f>
        <v>-22748</v>
      </c>
      <c r="L58" s="18">
        <f>'[5]All Black'!$AG56-'[5]All Black'!$AB56</f>
        <v>3534</v>
      </c>
      <c r="M58" s="18">
        <f>'[6]All Hispanic'!$AG56-'[6]All Hispanic'!$AB56</f>
        <v>12908</v>
      </c>
      <c r="N58" s="18">
        <f>('[1]All Other Races'!AG56-'[1]All Other Races'!AB56)</f>
        <v>2929</v>
      </c>
    </row>
    <row r="59" spans="1:14" x14ac:dyDescent="0.2">
      <c r="A59" s="18" t="s">
        <v>46</v>
      </c>
      <c r="B59" s="18"/>
      <c r="C59" s="32">
        <f>+'[2]TABLE 30'!E62</f>
        <v>82.8201009118266</v>
      </c>
      <c r="D59" s="32">
        <f>+'[3]TABLE 31'!E62</f>
        <v>57.412698890125426</v>
      </c>
      <c r="E59" s="33">
        <f>+'[4]TABLE 34'!D61</f>
        <v>60.907161080491555</v>
      </c>
      <c r="F59" s="32">
        <f>+'[5]Table 32'!D62</f>
        <v>510.30855539971947</v>
      </c>
      <c r="G59" s="32">
        <f>+'[6]TABLE 33'!D62</f>
        <v>175.83052479537795</v>
      </c>
      <c r="H59" s="32">
        <f>(('[1]All Other Races'!AG57-'[1]All Other Races'!AB57)/'[1]All Other Races'!AB57)*100</f>
        <v>88.808490110950316</v>
      </c>
      <c r="I59" s="28">
        <f>'[2]All Women'!$AI57-'[2]All Women'!$AD57</f>
        <v>30715</v>
      </c>
      <c r="J59" s="18">
        <f>'[3]All Men'!$AI57-'[3]All Men'!$AD57</f>
        <v>17657</v>
      </c>
      <c r="K59" s="28">
        <f>'[4]All White'!$AG57-'[4]All White'!$AB57</f>
        <v>19565</v>
      </c>
      <c r="L59" s="18">
        <f>'[5]All Black'!$AG57-'[5]All Black'!$AB57</f>
        <v>7277</v>
      </c>
      <c r="M59" s="18">
        <f>'[6]All Hispanic'!$AG57-'[6]All Hispanic'!$AB57</f>
        <v>3652</v>
      </c>
      <c r="N59" s="18">
        <f>('[1]All Other Races'!AG57-'[1]All Other Races'!AB57)</f>
        <v>1841</v>
      </c>
    </row>
    <row r="60" spans="1:14" x14ac:dyDescent="0.2">
      <c r="A60" s="19" t="s">
        <v>47</v>
      </c>
      <c r="B60" s="19"/>
      <c r="C60" s="29">
        <f>+'[2]TABLE 30'!E63</f>
        <v>-5.7806822250297323</v>
      </c>
      <c r="D60" s="29">
        <f>+'[3]TABLE 31'!E63</f>
        <v>-4.1474264138161203</v>
      </c>
      <c r="E60" s="30">
        <f>+'[4]TABLE 34'!D62</f>
        <v>-14.744993348845076</v>
      </c>
      <c r="F60" s="29">
        <f>+'[5]Table 32'!D63</f>
        <v>-4.0170253499940172</v>
      </c>
      <c r="G60" s="44">
        <f>+'[6]TABLE 33'!D63</f>
        <v>16.022263450834878</v>
      </c>
      <c r="H60" s="29">
        <f>(('[1]All Other Races'!AG58-'[1]All Other Races'!AB58)/'[1]All Other Races'!AB58)*100</f>
        <v>5.6967771221062193</v>
      </c>
      <c r="I60" s="27">
        <f>'[2]All Women'!$AI58-'[2]All Women'!$AD58</f>
        <v>-13274</v>
      </c>
      <c r="J60" s="47">
        <f>'[3]All Men'!$AI58-'[3]All Men'!$AD58</f>
        <v>-6220</v>
      </c>
      <c r="K60" s="27">
        <f>'[4]All White'!$AG58-'[4]All White'!$AB58</f>
        <v>-29489</v>
      </c>
      <c r="L60" s="47">
        <f>'[5]All Black'!$AG58-'[5]All Black'!$AB58</f>
        <v>-2350</v>
      </c>
      <c r="M60" s="47">
        <f>'[6]All Hispanic'!$AG58-'[6]All Hispanic'!$AB58</f>
        <v>10795</v>
      </c>
      <c r="N60" s="17">
        <f>('[1]All Other Races'!AG58-'[1]All Other Races'!AB58)</f>
        <v>2008</v>
      </c>
    </row>
    <row r="61" spans="1:14" x14ac:dyDescent="0.2">
      <c r="A61" s="19" t="s">
        <v>65</v>
      </c>
      <c r="B61" s="19"/>
      <c r="C61" s="29">
        <f>+'[2]TABLE 30'!E64</f>
        <v>-4.9004090074916125</v>
      </c>
      <c r="D61" s="29">
        <f>+'[3]TABLE 31'!E64</f>
        <v>-3.2918843910583027</v>
      </c>
      <c r="E61" s="30">
        <f>+'[4]TABLE 34'!D63</f>
        <v>-13.664787304655931</v>
      </c>
      <c r="F61" s="29">
        <f>+'[5]Table 32'!D64</f>
        <v>-4.7495291004029472</v>
      </c>
      <c r="G61" s="44">
        <f>+'[6]TABLE 33'!D64</f>
        <v>26.124914802651961</v>
      </c>
      <c r="H61" s="29">
        <f>(('[1]All Other Races'!AG59-'[1]All Other Races'!AB59)/'[1]All Other Races'!AB59)*100</f>
        <v>10.376958516662112</v>
      </c>
      <c r="I61" s="27">
        <f>'[2]All Women'!$AI59-'[2]All Women'!$AD59</f>
        <v>-46189</v>
      </c>
      <c r="J61" s="47">
        <f>'[3]All Men'!$AI59-'[3]All Men'!$AD59</f>
        <v>-19364</v>
      </c>
      <c r="K61" s="27">
        <f>'[4]All White'!$AG59-'[4]All White'!$AB59</f>
        <v>-99321</v>
      </c>
      <c r="L61" s="47">
        <f>'[5]All Black'!$AG59-'[5]All Black'!$AB59</f>
        <v>-7968</v>
      </c>
      <c r="M61" s="47">
        <f>'[6]All Hispanic'!$AG59-'[6]All Hispanic'!$AB59</f>
        <v>42163</v>
      </c>
      <c r="N61" s="17">
        <f>('[1]All Other Races'!AG59-'[1]All Other Races'!AB59)</f>
        <v>11014</v>
      </c>
    </row>
    <row r="62" spans="1:14" x14ac:dyDescent="0.2">
      <c r="A62" s="19" t="s">
        <v>64</v>
      </c>
      <c r="B62" s="19"/>
      <c r="C62" s="29">
        <f>+'[2]TABLE 30'!E65</f>
        <v>-9.4795330860252651</v>
      </c>
      <c r="D62" s="29">
        <f>+'[3]TABLE 31'!E65</f>
        <v>-8.4565092132030433</v>
      </c>
      <c r="E62" s="30">
        <f>+'[4]TABLE 34'!D64</f>
        <v>-14.795974410157154</v>
      </c>
      <c r="F62" s="29">
        <f>+'[5]Table 32'!D65</f>
        <v>-7.6698832740382903</v>
      </c>
      <c r="G62" s="44">
        <f>+'[6]TABLE 33'!D65</f>
        <v>21.378171025368204</v>
      </c>
      <c r="H62" s="29">
        <f>(('[1]All Other Races'!AG60-'[1]All Other Races'!AB60)/'[1]All Other Races'!AB60)*100</f>
        <v>11.427477769271539</v>
      </c>
      <c r="I62" s="27">
        <f>'[2]All Women'!$AI60-'[2]All Women'!$AD60</f>
        <v>-48393</v>
      </c>
      <c r="J62" s="47">
        <f>'[3]All Men'!$AI60-'[3]All Men'!$AD60</f>
        <v>-30934</v>
      </c>
      <c r="K62" s="27">
        <f>'[4]All White'!$AG60-'[4]All White'!$AB60</f>
        <v>-91477</v>
      </c>
      <c r="L62" s="47">
        <f>'[5]All Black'!$AG60-'[5]All Black'!$AB60</f>
        <v>-6446</v>
      </c>
      <c r="M62" s="47">
        <f>'[6]All Hispanic'!$AG60-'[6]All Hispanic'!$AB60</f>
        <v>7635</v>
      </c>
      <c r="N62" s="17">
        <f>('[1]All Other Races'!AG60-'[1]All Other Races'!AB60)</f>
        <v>3881</v>
      </c>
    </row>
    <row r="63" spans="1:14" x14ac:dyDescent="0.2">
      <c r="A63" s="19" t="s">
        <v>63</v>
      </c>
      <c r="B63" s="19"/>
      <c r="C63" s="29">
        <f>+'[2]TABLE 30'!E66</f>
        <v>-0.9383068494300888</v>
      </c>
      <c r="D63" s="29">
        <f>+'[3]TABLE 31'!E66</f>
        <v>-4.2386652944044201</v>
      </c>
      <c r="E63" s="30">
        <f>+'[4]TABLE 34'!D65</f>
        <v>-3.8831445297650724</v>
      </c>
      <c r="F63" s="29">
        <f>+'[5]Table 32'!D66</f>
        <v>12.102585841458245</v>
      </c>
      <c r="G63" s="44">
        <f>+'[6]TABLE 33'!D66</f>
        <v>44.124477473293076</v>
      </c>
      <c r="H63" s="29">
        <f>(('[1]All Other Races'!AG61-'[1]All Other Races'!AB61)/'[1]All Other Races'!AB61)*100</f>
        <v>-1.3004246284501062</v>
      </c>
      <c r="I63" s="27">
        <f>'[2]All Women'!$AI61-'[2]All Women'!$AD61</f>
        <v>-1024</v>
      </c>
      <c r="J63" s="47">
        <f>'[3]All Men'!$AI61-'[3]All Men'!$AD61</f>
        <v>-2255</v>
      </c>
      <c r="K63" s="27">
        <f>'[4]All White'!$AG61-'[4]All White'!$AB61</f>
        <v>-2743</v>
      </c>
      <c r="L63" s="47">
        <f>'[5]All Black'!$AG61-'[5]All Black'!$AB61</f>
        <v>571</v>
      </c>
      <c r="M63" s="47">
        <f>'[6]All Hispanic'!$AG61-'[6]All Hispanic'!$AB61</f>
        <v>2850</v>
      </c>
      <c r="N63" s="17">
        <f>('[1]All Other Races'!AG61-'[1]All Other Races'!AB61)</f>
        <v>-49</v>
      </c>
    </row>
    <row r="64" spans="1:14" x14ac:dyDescent="0.2">
      <c r="A64" s="16" t="s">
        <v>48</v>
      </c>
      <c r="B64" s="16"/>
      <c r="C64" s="31">
        <f>+'[2]TABLE 30'!E67</f>
        <v>-2.9549870466321244</v>
      </c>
      <c r="D64" s="45">
        <f>+'[3]TABLE 31'!E67</f>
        <v>1.4971378247468077</v>
      </c>
      <c r="E64" s="51">
        <f>+'[4]TABLE 34'!D66</f>
        <v>-5.4182455743453417</v>
      </c>
      <c r="F64" s="31">
        <f>+'[5]Table 32'!D67</f>
        <v>35.158817086527932</v>
      </c>
      <c r="G64" s="31">
        <f>+'[6]TABLE 33'!D67</f>
        <v>49.275362318840585</v>
      </c>
      <c r="H64" s="45">
        <f>(('[1]All Other Races'!AG62-'[1]All Other Races'!AB62)/'[1]All Other Races'!AB62)*100</f>
        <v>3.1300160513643664</v>
      </c>
      <c r="I64" s="26">
        <f>'[2]All Women'!$AI62-'[2]All Women'!$AD62</f>
        <v>-1337</v>
      </c>
      <c r="J64" s="16">
        <f>'[3]All Men'!$AI62-'[3]All Men'!$AD62</f>
        <v>-372</v>
      </c>
      <c r="K64" s="26">
        <f>'[4]All White'!$AG62-'[4]All White'!$AB62</f>
        <v>-3512</v>
      </c>
      <c r="L64" s="16">
        <f>'[5]All Black'!$AG62-'[5]All Black'!$AB62</f>
        <v>321</v>
      </c>
      <c r="M64" s="16">
        <f>'[6]All Hispanic'!$AG62-'[6]All Hispanic'!$AB62</f>
        <v>646</v>
      </c>
      <c r="N64" s="16">
        <f>('[1]All Other Races'!AG62-'[1]All Other Races'!AB62)</f>
        <v>39</v>
      </c>
    </row>
    <row r="65" spans="1:14" x14ac:dyDescent="0.2">
      <c r="A65" s="24" t="s">
        <v>80</v>
      </c>
      <c r="B65" s="24"/>
      <c r="C65" s="32">
        <f>+'[2]TABLE 30'!E68</f>
        <v>11.038805013816026</v>
      </c>
      <c r="D65" s="32">
        <f>+'[3]TABLE 31'!E68</f>
        <v>3.0742650285212814</v>
      </c>
      <c r="E65" s="33">
        <f>+'[4]TABLE 34'!D67</f>
        <v>5.5726027397260269</v>
      </c>
      <c r="F65" s="32">
        <f>+'[5]Table 32'!D68</f>
        <v>11.454017240558175</v>
      </c>
      <c r="G65" s="32">
        <f>+'[6]TABLE 33'!D68</f>
        <v>49.723878948531038</v>
      </c>
      <c r="H65" s="32">
        <f>(('[1]All Other Races'!AG63-'[1]All Other Races'!AB63)/'[1]All Other Races'!AB63)*100</f>
        <v>12.673267326732674</v>
      </c>
      <c r="I65" s="28">
        <f>'[2]All Women'!$AI63-'[2]All Women'!$AD63</f>
        <v>5262</v>
      </c>
      <c r="J65" s="18">
        <f>'[3]All Men'!$AI63-'[3]All Men'!$AD63</f>
        <v>1923</v>
      </c>
      <c r="K65" s="28">
        <f>'[4]All White'!$AG63-'[4]All White'!$AB63</f>
        <v>1327</v>
      </c>
      <c r="L65" s="18">
        <f>'[5]All Black'!$AG63-'[5]All Black'!$AB63</f>
        <v>2405</v>
      </c>
      <c r="M65" s="18">
        <f>'[6]All Hispanic'!$AG63-'[6]All Hispanic'!$AB63</f>
        <v>2251</v>
      </c>
      <c r="N65" s="18">
        <f>('[1]All Other Races'!AG63-'[1]All Other Races'!AB63)</f>
        <v>704</v>
      </c>
    </row>
    <row r="66" spans="1:14" s="38" customFormat="1" ht="32.25" customHeight="1" x14ac:dyDescent="0.2">
      <c r="A66" s="170" t="s">
        <v>79</v>
      </c>
      <c r="B66" s="171"/>
      <c r="C66" s="171"/>
      <c r="D66" s="171"/>
      <c r="E66" s="171"/>
      <c r="F66" s="171"/>
      <c r="G66" s="171"/>
      <c r="H66" s="171"/>
      <c r="I66" s="172"/>
      <c r="J66" s="172"/>
      <c r="K66" s="172"/>
      <c r="L66" s="172"/>
      <c r="M66" s="172"/>
      <c r="N66" s="172"/>
    </row>
    <row r="67" spans="1:14" s="7" customFormat="1" ht="22.5" customHeight="1" x14ac:dyDescent="0.2">
      <c r="A67" s="173" t="s">
        <v>56</v>
      </c>
      <c r="B67" s="174"/>
      <c r="C67" s="174"/>
      <c r="D67" s="174"/>
      <c r="E67" s="174"/>
      <c r="F67" s="174"/>
      <c r="G67" s="174"/>
      <c r="H67" s="174"/>
      <c r="I67" s="175"/>
      <c r="J67" s="175"/>
      <c r="K67" s="175"/>
      <c r="L67" s="175"/>
      <c r="M67" s="175"/>
      <c r="N67" s="175"/>
    </row>
    <row r="68" spans="1:14" s="10" customFormat="1" ht="47.25" customHeight="1" x14ac:dyDescent="0.2">
      <c r="A68" s="173"/>
      <c r="B68" s="174"/>
      <c r="C68" s="174"/>
      <c r="D68" s="174"/>
      <c r="E68" s="174"/>
      <c r="F68" s="174"/>
      <c r="G68" s="174"/>
      <c r="H68" s="174"/>
      <c r="I68" s="175"/>
      <c r="J68" s="175"/>
      <c r="K68" s="175"/>
      <c r="L68" s="175"/>
      <c r="M68" s="175"/>
      <c r="N68" s="175"/>
    </row>
    <row r="69" spans="1:14" s="40" customFormat="1" ht="34.5" customHeight="1" x14ac:dyDescent="0.2">
      <c r="A69" s="173"/>
      <c r="B69" s="174"/>
      <c r="C69" s="174"/>
      <c r="D69" s="174"/>
      <c r="E69" s="174"/>
      <c r="F69" s="174"/>
      <c r="G69" s="174"/>
      <c r="H69" s="174"/>
      <c r="I69" s="175"/>
      <c r="J69" s="175"/>
      <c r="K69" s="175"/>
      <c r="L69" s="175"/>
      <c r="M69" s="175"/>
      <c r="N69" s="175"/>
    </row>
    <row r="70" spans="1:14" s="7" customFormat="1" ht="21" customHeight="1" x14ac:dyDescent="0.2">
      <c r="A70" s="8" t="s">
        <v>11</v>
      </c>
      <c r="B70" s="161" t="s">
        <v>57</v>
      </c>
      <c r="C70" s="176"/>
      <c r="D70" s="176"/>
      <c r="E70" s="176"/>
      <c r="F70" s="176"/>
      <c r="G70" s="176"/>
      <c r="H70" s="176"/>
      <c r="I70" s="176"/>
      <c r="J70" s="176"/>
      <c r="K70" s="176"/>
      <c r="L70" s="176"/>
      <c r="M70" s="176"/>
      <c r="N70" s="176"/>
    </row>
    <row r="71" spans="1:14" x14ac:dyDescent="0.2">
      <c r="N71" s="42" t="s">
        <v>92</v>
      </c>
    </row>
    <row r="72" spans="1:14" x14ac:dyDescent="0.2">
      <c r="A72" s="3"/>
      <c r="C72" s="3"/>
      <c r="D72" s="3"/>
      <c r="E72" s="3"/>
      <c r="F72" s="3"/>
      <c r="G72" s="3"/>
      <c r="H72" s="3"/>
      <c r="I72" s="3"/>
      <c r="J72" s="3"/>
      <c r="K72" s="3"/>
      <c r="L72" s="3"/>
      <c r="M72" s="3"/>
    </row>
    <row r="73" spans="1:14" x14ac:dyDescent="0.2">
      <c r="A73" s="3"/>
      <c r="B73" s="3"/>
      <c r="C73" s="3"/>
      <c r="D73" s="3"/>
      <c r="E73" s="3"/>
      <c r="F73" s="3"/>
      <c r="G73" s="3"/>
      <c r="H73" s="3"/>
      <c r="I73" s="3"/>
      <c r="J73" s="3"/>
      <c r="K73" s="3"/>
      <c r="L73" s="3"/>
      <c r="M73" s="3"/>
    </row>
  </sheetData>
  <mergeCells count="7">
    <mergeCell ref="C4:H4"/>
    <mergeCell ref="I4:N4"/>
    <mergeCell ref="A66:N66"/>
    <mergeCell ref="A67:N67"/>
    <mergeCell ref="B70:N70"/>
    <mergeCell ref="A68:N68"/>
    <mergeCell ref="A69:N69"/>
  </mergeCells>
  <phoneticPr fontId="0" type="noConversion"/>
  <printOptions horizontalCentered="1"/>
  <pageMargins left="0.5" right="0.5" top="1" bottom="0.55000000000000004" header="0.5" footer="0.5"/>
  <pageSetup scale="66"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R72"/>
  <sheetViews>
    <sheetView showGridLines="0" tabSelected="1" view="pageBreakPreview" topLeftCell="A40" zoomScaleNormal="80" zoomScaleSheetLayoutView="100" workbookViewId="0">
      <selection activeCell="H72" sqref="H72"/>
    </sheetView>
  </sheetViews>
  <sheetFormatPr defaultColWidth="9.7109375" defaultRowHeight="12.75" x14ac:dyDescent="0.2"/>
  <cols>
    <col min="1" max="1" width="7.5703125" style="91" customWidth="1"/>
    <col min="2" max="2" width="11.140625" style="91" customWidth="1"/>
    <col min="3" max="3" width="11.42578125" style="133" customWidth="1"/>
    <col min="4" max="4" width="10.28515625" style="91" customWidth="1"/>
    <col min="5" max="5" width="13.28515625" style="91" customWidth="1"/>
    <col min="6" max="6" width="13.5703125" style="133" customWidth="1"/>
    <col min="7" max="7" width="11.140625" style="91" customWidth="1"/>
    <col min="8" max="8" width="12.140625" style="91" customWidth="1"/>
    <col min="9" max="9" width="13.85546875" style="91" customWidth="1"/>
    <col min="10" max="10" width="11.140625" style="133" customWidth="1"/>
    <col min="11" max="11" width="22.5703125" style="91" customWidth="1"/>
    <col min="12" max="14" width="11.5703125" style="91" customWidth="1"/>
    <col min="15" max="15" width="2.140625" style="91" customWidth="1"/>
    <col min="16" max="18" width="15" style="91" customWidth="1"/>
    <col min="19" max="16384" width="9.7109375" style="91"/>
  </cols>
  <sheetData>
    <row r="1" spans="1:18" x14ac:dyDescent="0.2">
      <c r="A1" s="43" t="s">
        <v>91</v>
      </c>
      <c r="B1" s="88"/>
      <c r="C1" s="89"/>
      <c r="D1" s="90"/>
      <c r="E1" s="90"/>
      <c r="F1" s="89"/>
      <c r="G1" s="90"/>
      <c r="H1" s="90"/>
      <c r="I1" s="90"/>
      <c r="J1" s="89"/>
    </row>
    <row r="2" spans="1:18" ht="15.75" x14ac:dyDescent="0.2">
      <c r="A2" s="88" t="s">
        <v>82</v>
      </c>
      <c r="B2" s="88"/>
      <c r="C2" s="89"/>
      <c r="D2" s="90"/>
      <c r="E2" s="90"/>
      <c r="F2" s="89"/>
      <c r="G2" s="92"/>
      <c r="H2" s="92"/>
      <c r="I2" s="92"/>
      <c r="J2" s="93"/>
    </row>
    <row r="3" spans="1:18" x14ac:dyDescent="0.2">
      <c r="A3" s="94"/>
      <c r="B3" s="94"/>
      <c r="C3" s="95"/>
      <c r="D3" s="95"/>
      <c r="E3" s="95"/>
      <c r="F3" s="95"/>
      <c r="G3" s="89"/>
      <c r="H3" s="89"/>
      <c r="I3" s="89"/>
      <c r="J3" s="89"/>
      <c r="L3" s="181" t="s">
        <v>61</v>
      </c>
      <c r="M3" s="182"/>
      <c r="N3" s="183"/>
      <c r="O3" s="96" t="s">
        <v>52</v>
      </c>
      <c r="P3" s="181" t="s">
        <v>62</v>
      </c>
      <c r="Q3" s="182"/>
      <c r="R3" s="183"/>
    </row>
    <row r="4" spans="1:18" ht="12.75" customHeight="1" x14ac:dyDescent="0.2">
      <c r="A4" s="90"/>
      <c r="B4" s="90"/>
      <c r="C4" s="166" t="s">
        <v>95</v>
      </c>
      <c r="D4" s="179"/>
      <c r="E4" s="179"/>
      <c r="F4" s="180"/>
      <c r="G4" s="169" t="s">
        <v>96</v>
      </c>
      <c r="H4" s="179"/>
      <c r="I4" s="179"/>
      <c r="J4" s="179"/>
    </row>
    <row r="5" spans="1:18" s="100" customFormat="1" ht="29.25" customHeight="1" x14ac:dyDescent="0.2">
      <c r="A5" s="97"/>
      <c r="B5" s="97"/>
      <c r="C5" s="184" t="s">
        <v>19</v>
      </c>
      <c r="D5" s="184" t="s">
        <v>20</v>
      </c>
      <c r="E5" s="98" t="s">
        <v>83</v>
      </c>
      <c r="F5" s="99" t="s">
        <v>84</v>
      </c>
      <c r="G5" s="185" t="s">
        <v>19</v>
      </c>
      <c r="H5" s="184" t="s">
        <v>20</v>
      </c>
      <c r="I5" s="98" t="s">
        <v>83</v>
      </c>
      <c r="J5" s="186" t="s">
        <v>84</v>
      </c>
    </row>
    <row r="6" spans="1:18" x14ac:dyDescent="0.2">
      <c r="A6" s="101" t="s">
        <v>50</v>
      </c>
      <c r="B6" s="101"/>
      <c r="C6" s="102">
        <f>+'[7]TABLE 35'!E9</f>
        <v>1.7845992153013497</v>
      </c>
      <c r="D6" s="103">
        <f>+'[8]TABLE 36'!E8</f>
        <v>-13.708298754887375</v>
      </c>
      <c r="E6" s="104">
        <f>+'[9]TABLE 37'!D7</f>
        <v>-24.704201953077515</v>
      </c>
      <c r="F6" s="105">
        <f>+'[9]TABLE 37'!F7</f>
        <v>-9.6801210015125196</v>
      </c>
      <c r="G6" s="106">
        <f>('[1]All 4yr'!AV4-'[1]All 4yr'!AQ4)</f>
        <v>214830</v>
      </c>
      <c r="H6" s="101">
        <f>('[1]All 2yr'!AW4-'[1]All 2yr'!AR4)</f>
        <v>-1140097</v>
      </c>
      <c r="I6" s="107">
        <f>IF('[1]All PBI'!AK4&gt;0,('[1]All PBI'!AK4-'[1]All PBI'!AF4),"NA")</f>
        <v>-195096</v>
      </c>
      <c r="J6" s="108">
        <f>IF('[1]All HBI'!AK4&gt;0,('[1]All HBI'!AK4-'[1]All HBI'!AF4),"NA")</f>
        <v>-30976</v>
      </c>
    </row>
    <row r="7" spans="1:18" x14ac:dyDescent="0.2">
      <c r="A7" s="109" t="s">
        <v>10</v>
      </c>
      <c r="B7" s="109"/>
      <c r="C7" s="110">
        <f>+'[7]TABLE 35'!E10</f>
        <v>1.9921968618712154</v>
      </c>
      <c r="D7" s="111">
        <f>+'[8]TABLE 36'!E9</f>
        <v>-12.552481805144886</v>
      </c>
      <c r="E7" s="112">
        <f>+'[9]TABLE 37'!D8</f>
        <v>-21.116809327036602</v>
      </c>
      <c r="F7" s="113">
        <f>+'[9]TABLE 37'!F8</f>
        <v>-9.0973945515303978</v>
      </c>
      <c r="G7" s="114">
        <f>('[1]All 4yr'!AV5-'[1]All 4yr'!AQ5)</f>
        <v>80049</v>
      </c>
      <c r="H7" s="109">
        <f>('[1]All 2yr'!AW5-'[1]All 2yr'!AR5)</f>
        <v>-377871</v>
      </c>
      <c r="I7" s="115">
        <f>IF('[1]All PBI'!AK5&gt;0,('[1]All PBI'!AK5-'[1]All PBI'!AF5),"NA")</f>
        <v>-125917</v>
      </c>
      <c r="J7" s="116">
        <f>IF('[1]All HBI'!AK5&gt;0,('[1]All HBI'!AK5-'[1]All HBI'!AF5),"NA")</f>
        <v>-26652</v>
      </c>
    </row>
    <row r="8" spans="1:18" x14ac:dyDescent="0.2">
      <c r="A8" s="109" t="s">
        <v>23</v>
      </c>
      <c r="B8" s="109"/>
      <c r="C8" s="111"/>
      <c r="D8" s="111"/>
      <c r="E8" s="104"/>
      <c r="F8" s="110"/>
      <c r="G8" s="117">
        <f>(G7/G$6)*100</f>
        <v>37.261555648652426</v>
      </c>
      <c r="H8" s="118">
        <f>(H7/H$6)*100</f>
        <v>33.143758820521413</v>
      </c>
      <c r="I8" s="104">
        <f>(I7/I$6)*100</f>
        <v>64.541046459179071</v>
      </c>
      <c r="J8" s="110">
        <f>(J7/J$6)*100</f>
        <v>86.040805785123965</v>
      </c>
    </row>
    <row r="9" spans="1:18" x14ac:dyDescent="0.2">
      <c r="A9" s="119" t="s">
        <v>75</v>
      </c>
      <c r="B9" s="119"/>
      <c r="C9" s="120">
        <f>+'[7]TABLE 35'!E12</f>
        <v>-3.0192402565367535</v>
      </c>
      <c r="D9" s="120">
        <f>+'[8]TABLE 36'!E11</f>
        <v>-13.289758137363361</v>
      </c>
      <c r="E9" s="121">
        <f>+'[9]TABLE 37'!D10</f>
        <v>-27.775306970898196</v>
      </c>
      <c r="F9" s="122">
        <f>+'[9]TABLE 37'!F10</f>
        <v>-12.30684072143549</v>
      </c>
      <c r="G9" s="123">
        <f>('[1]All 4yr'!AV7-'[1]All 4yr'!AQ7)</f>
        <v>-6120</v>
      </c>
      <c r="H9" s="119">
        <f>('[1]All 2yr'!AW7-'[1]All 2yr'!AR7)</f>
        <v>-13094</v>
      </c>
      <c r="I9" s="124">
        <f>IF('[1]All PBI'!AK7&gt;0,('[1]All PBI'!AK7-'[1]All PBI'!AF7),"NA")</f>
        <v>-14364</v>
      </c>
      <c r="J9" s="125">
        <f>IF('[1]All HBI'!AK7&gt;0,('[1]All HBI'!AK7-'[1]All HBI'!AF7),"NA")</f>
        <v>-5336</v>
      </c>
    </row>
    <row r="10" spans="1:18" x14ac:dyDescent="0.2">
      <c r="A10" s="119" t="s">
        <v>0</v>
      </c>
      <c r="B10" s="119"/>
      <c r="C10" s="120">
        <f>+'[7]TABLE 35'!E13</f>
        <v>5.9285990462688495E-2</v>
      </c>
      <c r="D10" s="120">
        <f>+'[8]TABLE 36'!E12</f>
        <v>-19.126812515899264</v>
      </c>
      <c r="E10" s="121">
        <f>+'[9]TABLE 37'!D11</f>
        <v>-62.666548625558846</v>
      </c>
      <c r="F10" s="122">
        <f>+'[9]TABLE 37'!F11</f>
        <v>-3.970271856053198</v>
      </c>
      <c r="G10" s="123">
        <f>('[1]All 4yr'!AV8-'[1]All 4yr'!AQ8)</f>
        <v>69</v>
      </c>
      <c r="H10" s="119">
        <f>('[1]All 2yr'!AW8-'[1]All 2yr'!AR8)</f>
        <v>-12030</v>
      </c>
      <c r="I10" s="124">
        <f>IF('[1]All PBI'!AK8&gt;0,('[1]All PBI'!AK8-'[1]All PBI'!AF8),"NA")</f>
        <v>-14157</v>
      </c>
      <c r="J10" s="125">
        <f>IF('[1]All HBI'!AK8&gt;0,('[1]All HBI'!AK8-'[1]All HBI'!AF8),"NA")</f>
        <v>-203</v>
      </c>
    </row>
    <row r="11" spans="1:18" x14ac:dyDescent="0.2">
      <c r="A11" s="119" t="s">
        <v>9</v>
      </c>
      <c r="B11" s="119"/>
      <c r="C11" s="120">
        <f>+'[7]TABLE 35'!E14</f>
        <v>12.801475226864659</v>
      </c>
      <c r="D11" s="120">
        <f>+'[8]TABLE 36'!E13</f>
        <v>-4.2674160240491439</v>
      </c>
      <c r="E11" s="121">
        <f>+'[9]TABLE 37'!D12</f>
        <v>0.78380143696930116</v>
      </c>
      <c r="F11" s="122">
        <f>+'[9]TABLE 37'!F12</f>
        <v>4.1887337506018296</v>
      </c>
      <c r="G11" s="123">
        <f>('[1]All 4yr'!AV9-'[1]All 4yr'!AQ9)</f>
        <v>5276</v>
      </c>
      <c r="H11" s="119">
        <f>('[1]All 2yr'!AW9-'[1]All 2yr'!AR9)</f>
        <v>-653</v>
      </c>
      <c r="I11" s="124">
        <f>IF('[1]All PBI'!AK9&gt;0,('[1]All PBI'!AK9-'[1]All PBI'!AF9),"NA")</f>
        <v>36</v>
      </c>
      <c r="J11" s="125">
        <f>IF('[1]All HBI'!AK9&gt;0,('[1]All HBI'!AK9-'[1]All HBI'!AF9),"NA")</f>
        <v>174</v>
      </c>
    </row>
    <row r="12" spans="1:18" ht="13.5" customHeight="1" x14ac:dyDescent="0.2">
      <c r="A12" s="119" t="s">
        <v>76</v>
      </c>
      <c r="B12" s="119"/>
      <c r="C12" s="120">
        <f>+'[7]TABLE 35'!E15</f>
        <v>-6.0920817990226732</v>
      </c>
      <c r="D12" s="120">
        <f>+'[8]TABLE 36'!E14</f>
        <v>-6.466854948160532</v>
      </c>
      <c r="E12" s="121">
        <f>+'[9]TABLE 37'!D13</f>
        <v>34.187183200579291</v>
      </c>
      <c r="F12" s="122">
        <f>+'[9]TABLE 37'!F13</f>
        <v>-6.819597259705211</v>
      </c>
      <c r="G12" s="123">
        <f>('[1]All 4yr'!AV10-'[1]All 4yr'!AQ10)</f>
        <v>-36827</v>
      </c>
      <c r="H12" s="119">
        <f>('[1]All 2yr'!AW10-'[1]All 2yr'!AR10)</f>
        <v>-34736</v>
      </c>
      <c r="I12" s="124">
        <f>IF('[1]All PBI'!AK10&gt;0,('[1]All PBI'!AK10-'[1]All PBI'!AF10),"NA")</f>
        <v>11331</v>
      </c>
      <c r="J12" s="125">
        <f>IF('[1]All HBI'!AK10&gt;0,('[1]All HBI'!AK10-'[1]All HBI'!AF10),"NA")</f>
        <v>-1314</v>
      </c>
    </row>
    <row r="13" spans="1:18" x14ac:dyDescent="0.2">
      <c r="A13" s="126" t="s">
        <v>77</v>
      </c>
      <c r="B13" s="126"/>
      <c r="C13" s="111">
        <f>+'[7]TABLE 35'!E16</f>
        <v>7.887323943661972</v>
      </c>
      <c r="D13" s="111">
        <f>+'[8]TABLE 36'!E15</f>
        <v>-22.520917413131215</v>
      </c>
      <c r="E13" s="104">
        <f>+'[9]TABLE 37'!D14</f>
        <v>-24.353044379759957</v>
      </c>
      <c r="F13" s="110">
        <f>+'[9]TABLE 37'!F14</f>
        <v>-13.642235810869002</v>
      </c>
      <c r="G13" s="127">
        <f>('[1]All 4yr'!AV11-'[1]All 4yr'!AQ11)</f>
        <v>26796</v>
      </c>
      <c r="H13" s="109">
        <f>('[1]All 2yr'!AW11-'[1]All 2yr'!AR11)</f>
        <v>-45758</v>
      </c>
      <c r="I13" s="107">
        <f>IF('[1]All PBI'!AK11&gt;0,('[1]All PBI'!AK11-'[1]All PBI'!AF11),"NA")</f>
        <v>-24430</v>
      </c>
      <c r="J13" s="116">
        <f>IF('[1]All HBI'!AK11&gt;0,('[1]All HBI'!AK11-'[1]All HBI'!AF11),"NA")</f>
        <v>-3168</v>
      </c>
    </row>
    <row r="14" spans="1:18" x14ac:dyDescent="0.2">
      <c r="A14" s="126" t="s">
        <v>78</v>
      </c>
      <c r="B14" s="126"/>
      <c r="C14" s="111">
        <f>+'[7]TABLE 35'!E17</f>
        <v>-1.032862213392354</v>
      </c>
      <c r="D14" s="111">
        <f>+'[8]TABLE 36'!E16</f>
        <v>-30.851400933955968</v>
      </c>
      <c r="E14" s="104">
        <f>+'[9]TABLE 37'!D15</f>
        <v>-31.629055007052187</v>
      </c>
      <c r="F14" s="110">
        <f>+'[9]TABLE 37'!F15</f>
        <v>-29.388201019664965</v>
      </c>
      <c r="G14" s="127">
        <f>('[1]All 4yr'!AV12-'[1]All 4yr'!AQ12)</f>
        <v>-1778</v>
      </c>
      <c r="H14" s="109">
        <f>('[1]All 2yr'!AW12-'[1]All 2yr'!AR12)</f>
        <v>-36997</v>
      </c>
      <c r="I14" s="107">
        <f>IF('[1]All PBI'!AK12&gt;0,('[1]All PBI'!AK12-'[1]All PBI'!AF12),"NA")</f>
        <v>-897</v>
      </c>
      <c r="J14" s="116">
        <f>IF('[1]All HBI'!AK12&gt;0,('[1]All HBI'!AK12-'[1]All HBI'!AF12),"NA")</f>
        <v>-807</v>
      </c>
    </row>
    <row r="15" spans="1:18" x14ac:dyDescent="0.2">
      <c r="A15" s="126" t="s">
        <v>54</v>
      </c>
      <c r="B15" s="126"/>
      <c r="C15" s="111">
        <f>+'[7]TABLE 35'!E18</f>
        <v>-2.7122552683574082</v>
      </c>
      <c r="D15" s="111">
        <f>+'[8]TABLE 36'!E17</f>
        <v>-23.467604455928551</v>
      </c>
      <c r="E15" s="104">
        <f>+'[9]TABLE 37'!D16</f>
        <v>11.936179160971507</v>
      </c>
      <c r="F15" s="110">
        <f>+'[9]TABLE 37'!F16</f>
        <v>-9.3389481072070879</v>
      </c>
      <c r="G15" s="127">
        <f>('[1]All 4yr'!AV13-'[1]All 4yr'!AQ13)</f>
        <v>-4681</v>
      </c>
      <c r="H15" s="109">
        <f>('[1]All 2yr'!AW13-'[1]All 2yr'!AR13)</f>
        <v>-21888</v>
      </c>
      <c r="I15" s="107">
        <f>IF('[1]All PBI'!AK13&gt;0,('[1]All PBI'!AK13-'[1]All PBI'!AF13),"NA")</f>
        <v>4541</v>
      </c>
      <c r="J15" s="116">
        <f>IF('[1]All HBI'!AK13&gt;0,('[1]All HBI'!AK13-'[1]All HBI'!AF13),"NA")</f>
        <v>-2129</v>
      </c>
    </row>
    <row r="16" spans="1:18" x14ac:dyDescent="0.2">
      <c r="A16" s="126" t="s">
        <v>1</v>
      </c>
      <c r="B16" s="126"/>
      <c r="C16" s="111">
        <f>+'[7]TABLE 35'!E19</f>
        <v>5.1167001393106535</v>
      </c>
      <c r="D16" s="111">
        <f>+'[8]TABLE 36'!E18</f>
        <v>-17.091669507302619</v>
      </c>
      <c r="E16" s="104">
        <f>+'[9]TABLE 37'!D17</f>
        <v>-23.381584942693912</v>
      </c>
      <c r="F16" s="110">
        <f>+'[9]TABLE 37'!F17</f>
        <v>-7.9597229815928552</v>
      </c>
      <c r="G16" s="127">
        <f>('[1]All 4yr'!AV14-'[1]All 4yr'!AQ14)</f>
        <v>11643</v>
      </c>
      <c r="H16" s="109">
        <f>('[1]All 2yr'!AW14-'[1]All 2yr'!AR14)</f>
        <v>-26073</v>
      </c>
      <c r="I16" s="107">
        <f>IF('[1]All PBI'!AK14&gt;0,('[1]All PBI'!AK14-'[1]All PBI'!AF14),"NA")</f>
        <v>-13342</v>
      </c>
      <c r="J16" s="116">
        <f>IF('[1]All HBI'!AK14&gt;0,('[1]All HBI'!AK14-'[1]All HBI'!AF14),"NA")</f>
        <v>-1747</v>
      </c>
    </row>
    <row r="17" spans="1:10" x14ac:dyDescent="0.2">
      <c r="A17" s="119" t="s">
        <v>2</v>
      </c>
      <c r="B17" s="119"/>
      <c r="C17" s="120">
        <f>+'[7]TABLE 35'!E20</f>
        <v>4.3188399758328302</v>
      </c>
      <c r="D17" s="120">
        <f>+'[8]TABLE 36'!E19</f>
        <v>-12.665479227843834</v>
      </c>
      <c r="E17" s="121">
        <f>+'[9]TABLE 37'!D18</f>
        <v>-13.674677963171089</v>
      </c>
      <c r="F17" s="122">
        <f>+'[9]TABLE 37'!F18</f>
        <v>-3.0831562824250209</v>
      </c>
      <c r="G17" s="123">
        <f>('[1]All 4yr'!AV15-'[1]All 4yr'!AQ15)</f>
        <v>4146</v>
      </c>
      <c r="H17" s="119">
        <f>('[1]All 2yr'!AW15-'[1]All 2yr'!AR15)</f>
        <v>-10524</v>
      </c>
      <c r="I17" s="124">
        <f>IF('[1]All PBI'!AK15&gt;0,('[1]All PBI'!AK15-'[1]All PBI'!AF15),"NA")</f>
        <v>-6327</v>
      </c>
      <c r="J17" s="125">
        <f>IF('[1]All HBI'!AK15&gt;0,('[1]All HBI'!AK15-'[1]All HBI'!AF15),"NA")</f>
        <v>-624</v>
      </c>
    </row>
    <row r="18" spans="1:10" x14ac:dyDescent="0.2">
      <c r="A18" s="119" t="s">
        <v>3</v>
      </c>
      <c r="B18" s="119"/>
      <c r="C18" s="120">
        <f>+'[7]TABLE 35'!E21</f>
        <v>1.4906431490643148</v>
      </c>
      <c r="D18" s="120">
        <f>+'[8]TABLE 36'!E20</f>
        <v>-10.92829653713841</v>
      </c>
      <c r="E18" s="121">
        <f>+'[9]TABLE 37'!D19</f>
        <v>-10.332804597013139</v>
      </c>
      <c r="F18" s="122">
        <f>+'[9]TABLE 37'!F19</f>
        <v>-8.8885148943331806</v>
      </c>
      <c r="G18" s="123">
        <f>('[1]All 4yr'!AV16-'[1]All 4yr'!AQ16)</f>
        <v>4851</v>
      </c>
      <c r="H18" s="119">
        <f>('[1]All 2yr'!AW16-'[1]All 2yr'!AR16)</f>
        <v>-28368</v>
      </c>
      <c r="I18" s="124">
        <f>IF('[1]All PBI'!AK16&gt;0,('[1]All PBI'!AK16-'[1]All PBI'!AF16),"NA")</f>
        <v>-6905</v>
      </c>
      <c r="J18" s="125">
        <f>IF('[1]All HBI'!AK16&gt;0,('[1]All HBI'!AK16-'[1]All HBI'!AF16),"NA")</f>
        <v>-3697</v>
      </c>
    </row>
    <row r="19" spans="1:10" x14ac:dyDescent="0.2">
      <c r="A19" s="119" t="s">
        <v>4</v>
      </c>
      <c r="B19" s="119"/>
      <c r="C19" s="120">
        <f>+'[7]TABLE 35'!E22</f>
        <v>-3.5215802662709468</v>
      </c>
      <c r="D19" s="120">
        <f>+'[8]TABLE 36'!E21</f>
        <v>-19.220547129175642</v>
      </c>
      <c r="E19" s="121">
        <f>+'[9]TABLE 37'!D20</f>
        <v>-14.788732394366196</v>
      </c>
      <c r="F19" s="122">
        <f>+'[9]TABLE 37'!F20</f>
        <v>-14.788732394366196</v>
      </c>
      <c r="G19" s="123">
        <f>('[1]All 4yr'!AV17-'[1]All 4yr'!AQ17)</f>
        <v>-5031</v>
      </c>
      <c r="H19" s="119">
        <f>('[1]All 2yr'!AW17-'[1]All 2yr'!AR17)</f>
        <v>-16778</v>
      </c>
      <c r="I19" s="124">
        <f>IF('[1]All PBI'!AK17&gt;0,('[1]All PBI'!AK17-'[1]All PBI'!AF17),"NA")</f>
        <v>-420</v>
      </c>
      <c r="J19" s="125">
        <f>IF('[1]All HBI'!AK17&gt;0,('[1]All HBI'!AK17-'[1]All HBI'!AF17),"NA")</f>
        <v>-420</v>
      </c>
    </row>
    <row r="20" spans="1:10" x14ac:dyDescent="0.2">
      <c r="A20" s="119" t="s">
        <v>5</v>
      </c>
      <c r="B20" s="119"/>
      <c r="C20" s="120">
        <f>+'[7]TABLE 35'!E23</f>
        <v>2.0865129861978291</v>
      </c>
      <c r="D20" s="120">
        <f>+'[8]TABLE 36'!E22</f>
        <v>-15.275796371802777</v>
      </c>
      <c r="E20" s="121">
        <f>+'[9]TABLE 37'!D21</f>
        <v>-51.282721269418971</v>
      </c>
      <c r="F20" s="122">
        <f>+'[9]TABLE 37'!F21</f>
        <v>-27.922940655447299</v>
      </c>
      <c r="G20" s="123">
        <f>('[1]All 4yr'!AV18-'[1]All 4yr'!AQ18)</f>
        <v>3158</v>
      </c>
      <c r="H20" s="119">
        <f>('[1]All 2yr'!AW18-'[1]All 2yr'!AR18)</f>
        <v>-16597</v>
      </c>
      <c r="I20" s="124">
        <f>IF('[1]All PBI'!AK18&gt;0,('[1]All PBI'!AK18-'[1]All PBI'!AF18),"NA")</f>
        <v>-21589</v>
      </c>
      <c r="J20" s="125">
        <f>IF('[1]All HBI'!AK18&gt;0,('[1]All HBI'!AK18-'[1]All HBI'!AF18),"NA")</f>
        <v>-3783</v>
      </c>
    </row>
    <row r="21" spans="1:10" x14ac:dyDescent="0.2">
      <c r="A21" s="128" t="s">
        <v>6</v>
      </c>
      <c r="B21" s="128"/>
      <c r="C21" s="111">
        <f>+'[7]TABLE 35'!E24</f>
        <v>-4.7370527158231717</v>
      </c>
      <c r="D21" s="111">
        <f>+'[8]TABLE 36'!E23</f>
        <v>-15.492159121112783</v>
      </c>
      <c r="E21" s="104">
        <f>+'[9]TABLE 37'!D22</f>
        <v>-27.533324869874313</v>
      </c>
      <c r="F21" s="110">
        <f>+'[9]TABLE 37'!F22</f>
        <v>-5.0578780505787808</v>
      </c>
      <c r="G21" s="127">
        <f>('[1]All 4yr'!AV19-'[1]All 4yr'!AQ19)</f>
        <v>-11246</v>
      </c>
      <c r="H21" s="109">
        <f>('[1]All 2yr'!AW19-'[1]All 2yr'!AR19)</f>
        <v>-17486</v>
      </c>
      <c r="I21" s="107">
        <f>IF('[1]All PBI'!AK19&gt;0,('[1]All PBI'!AK19-'[1]All PBI'!AF19),"NA")</f>
        <v>-10844</v>
      </c>
      <c r="J21" s="116">
        <f>IF('[1]All HBI'!AK19&gt;0,('[1]All HBI'!AK19-'[1]All HBI'!AF19),"NA")</f>
        <v>-686</v>
      </c>
    </row>
    <row r="22" spans="1:10" x14ac:dyDescent="0.2">
      <c r="A22" s="128" t="s">
        <v>7</v>
      </c>
      <c r="B22" s="128"/>
      <c r="C22" s="111">
        <f>+'[7]TABLE 35'!E25</f>
        <v>10.193746194081248</v>
      </c>
      <c r="D22" s="111">
        <f>+'[8]TABLE 36'!E24</f>
        <v>-4.7183876277440113</v>
      </c>
      <c r="E22" s="104">
        <f>+'[9]TABLE 37'!D23</f>
        <v>-28.862944417884911</v>
      </c>
      <c r="F22" s="110">
        <f>+'[9]TABLE 37'!F23</f>
        <v>3.094348789894021</v>
      </c>
      <c r="G22" s="127">
        <f>('[1]All 4yr'!AV20-'[1]All 4yr'!AQ20)</f>
        <v>76669</v>
      </c>
      <c r="H22" s="109">
        <f>('[1]All 2yr'!AW20-'[1]All 2yr'!AR20)</f>
        <v>-38326</v>
      </c>
      <c r="I22" s="107">
        <f>IF('[1]All PBI'!AK20&gt;0,('[1]All PBI'!AK20-'[1]All PBI'!AF20),"NA")</f>
        <v>-11471</v>
      </c>
      <c r="J22" s="116">
        <f>IF('[1]All HBI'!AK20&gt;0,('[1]All HBI'!AK20-'[1]All HBI'!AF20),"NA")</f>
        <v>1019</v>
      </c>
    </row>
    <row r="23" spans="1:10" x14ac:dyDescent="0.2">
      <c r="A23" s="128" t="s">
        <v>8</v>
      </c>
      <c r="B23" s="128"/>
      <c r="C23" s="111">
        <f>+'[7]TABLE 35'!E26</f>
        <v>5.6190786407058182</v>
      </c>
      <c r="D23" s="111">
        <f>+'[8]TABLE 36'!E25</f>
        <v>-21.957140213222921</v>
      </c>
      <c r="E23" s="104">
        <f>+'[9]TABLE 37'!D24</f>
        <v>-34.978597906895779</v>
      </c>
      <c r="F23" s="110">
        <f>+'[9]TABLE 37'!F24</f>
        <v>-19.394838895006465</v>
      </c>
      <c r="G23" s="127">
        <f>('[1]All 4yr'!AV21-'[1]All 4yr'!AQ21)</f>
        <v>20011</v>
      </c>
      <c r="H23" s="109">
        <f>('[1]All 2yr'!AW21-'[1]All 2yr'!AR21)</f>
        <v>-51015</v>
      </c>
      <c r="I23" s="107">
        <f>IF('[1]All PBI'!AK21&gt;0,('[1]All PBI'!AK21-'[1]All PBI'!AF21),"NA")</f>
        <v>-17079</v>
      </c>
      <c r="J23" s="116">
        <f>IF('[1]All HBI'!AK21&gt;0,('[1]All HBI'!AK21-'[1]All HBI'!AF21),"NA")</f>
        <v>-4051</v>
      </c>
    </row>
    <row r="24" spans="1:10" s="133" customFormat="1" ht="15.75" x14ac:dyDescent="0.2">
      <c r="A24" s="129" t="s">
        <v>85</v>
      </c>
      <c r="B24" s="129"/>
      <c r="C24" s="103">
        <f>+'[7]TABLE 35'!E27</f>
        <v>-8.6070285942811431</v>
      </c>
      <c r="D24" s="130">
        <f>+'[8]TABLE 36'!E26</f>
        <v>-23.99694792395244</v>
      </c>
      <c r="E24" s="131" t="str">
        <f>+'[9]TABLE 37'!D25</f>
        <v>NA</v>
      </c>
      <c r="F24" s="103">
        <f>+'[9]TABLE 37'!F25</f>
        <v>2.5231286795626575</v>
      </c>
      <c r="G24" s="106">
        <f>('[1]All 4yr'!AV22-'[1]All 4yr'!AQ22)</f>
        <v>-6887</v>
      </c>
      <c r="H24" s="101">
        <f>('[1]All 2yr'!AW22-'[1]All 2yr'!AR22)</f>
        <v>-7548</v>
      </c>
      <c r="I24" s="132" t="str">
        <f>IF('[1]All PBI'!AK22&gt;0,('[1]All PBI'!AK22-'[1]All PBI'!AF22),"NA")</f>
        <v>NA</v>
      </c>
      <c r="J24" s="108">
        <f>IF('[1]All HBI'!AK22&gt;0,('[1]All HBI'!AK22-'[1]All HBI'!AF22),"NA")</f>
        <v>120</v>
      </c>
    </row>
    <row r="25" spans="1:10" x14ac:dyDescent="0.2">
      <c r="A25" s="109" t="s">
        <v>24</v>
      </c>
      <c r="B25" s="109"/>
      <c r="C25" s="111">
        <f>+'[7]TABLE 35'!E28</f>
        <v>15.076864675303883</v>
      </c>
      <c r="D25" s="111">
        <f>+'[8]TABLE 36'!E27</f>
        <v>-10.538509515130713</v>
      </c>
      <c r="E25" s="104">
        <f>+'[9]TABLE 37'!D26</f>
        <v>-6.3232830820770527</v>
      </c>
      <c r="F25" s="110" t="str">
        <f>+'[9]TABLE 37'!F26</f>
        <v>NA</v>
      </c>
      <c r="G25" s="127">
        <f>('[1]All 4yr'!AV23-'[1]All 4yr'!AQ23)</f>
        <v>350301</v>
      </c>
      <c r="H25" s="109">
        <f>('[1]All 2yr'!AW23-'[1]All 2yr'!AR23)</f>
        <v>-273560</v>
      </c>
      <c r="I25" s="107">
        <f>IF('[1]All PBI'!AK23&gt;0,('[1]All PBI'!AK23-'[1]All PBI'!AF23),"NA")</f>
        <v>-453</v>
      </c>
      <c r="J25" s="116" t="str">
        <f>IF('[1]All HBI'!AK23&gt;0,('[1]All HBI'!AK23-'[1]All HBI'!AF23),"NA")</f>
        <v>NA</v>
      </c>
    </row>
    <row r="26" spans="1:10" x14ac:dyDescent="0.2">
      <c r="A26" s="109" t="s">
        <v>23</v>
      </c>
      <c r="B26" s="109"/>
      <c r="C26" s="111"/>
      <c r="D26" s="111"/>
      <c r="E26" s="104"/>
      <c r="F26" s="110"/>
      <c r="G26" s="117">
        <f>(G25/G$6)*100</f>
        <v>163.05962854349951</v>
      </c>
      <c r="H26" s="118">
        <f>(H25/H$6)*100</f>
        <v>23.994449595078311</v>
      </c>
      <c r="I26" s="104">
        <f>(I25/I$6)*100</f>
        <v>0.23219338171976872</v>
      </c>
      <c r="J26" s="110" t="str">
        <f>IF(J25="NA","NA",(J25/J$6)*100)</f>
        <v>NA</v>
      </c>
    </row>
    <row r="27" spans="1:10" x14ac:dyDescent="0.2">
      <c r="A27" s="119" t="s">
        <v>25</v>
      </c>
      <c r="B27" s="119"/>
      <c r="C27" s="120">
        <f>+'[7]TABLE 35'!E30</f>
        <v>-13.064586857107061</v>
      </c>
      <c r="D27" s="120">
        <f>+'[8]TABLE 36'!E29</f>
        <v>-77.012641383898867</v>
      </c>
      <c r="E27" s="121" t="str">
        <f>+'[9]TABLE 37'!D28</f>
        <v>NA</v>
      </c>
      <c r="F27" s="122" t="str">
        <f>+'[9]TABLE 37'!F28</f>
        <v>NA</v>
      </c>
      <c r="G27" s="123">
        <f>('[1]All 4yr'!AV25-'[1]All 4yr'!AQ25)</f>
        <v>-4171</v>
      </c>
      <c r="H27" s="119">
        <f>('[1]All 2yr'!AW25-'[1]All 2yr'!AR25)</f>
        <v>-2315</v>
      </c>
      <c r="I27" s="124" t="str">
        <f>IF('[1]All PBI'!AK25&gt;0,('[1]All PBI'!AK25-'[1]All PBI'!AF25),"NA")</f>
        <v>NA</v>
      </c>
      <c r="J27" s="125" t="str">
        <f>IF('[1]All HBI'!AK25&gt;0,('[1]All HBI'!AK25-'[1]All HBI'!AF25),"NA")</f>
        <v>NA</v>
      </c>
    </row>
    <row r="28" spans="1:10" x14ac:dyDescent="0.2">
      <c r="A28" s="119" t="s">
        <v>74</v>
      </c>
      <c r="B28" s="119"/>
      <c r="C28" s="120">
        <f>+'[7]TABLE 35'!E31</f>
        <v>84.804991183545098</v>
      </c>
      <c r="D28" s="120">
        <f>+'[8]TABLE 36'!E30</f>
        <v>-19.404036603232804</v>
      </c>
      <c r="E28" s="121" t="str">
        <f>+'[9]TABLE 37'!D29</f>
        <v>NA</v>
      </c>
      <c r="F28" s="122" t="str">
        <f>+'[9]TABLE 37'!F29</f>
        <v>NA</v>
      </c>
      <c r="G28" s="123">
        <f>('[1]All 4yr'!AV26-'[1]All 4yr'!AQ26)</f>
        <v>182279</v>
      </c>
      <c r="H28" s="119">
        <f>('[1]All 2yr'!AW26-'[1]All 2yr'!AR26)</f>
        <v>-48474</v>
      </c>
      <c r="I28" s="124" t="str">
        <f>IF('[1]All PBI'!AK26&gt;0,('[1]All PBI'!AK26-'[1]All PBI'!AF26),"NA")</f>
        <v>NA</v>
      </c>
      <c r="J28" s="125" t="str">
        <f>IF('[1]All HBI'!AK26&gt;0,('[1]All HBI'!AK26-'[1]All HBI'!AF26),"NA")</f>
        <v>NA</v>
      </c>
    </row>
    <row r="29" spans="1:10" x14ac:dyDescent="0.2">
      <c r="A29" s="119" t="s">
        <v>73</v>
      </c>
      <c r="B29" s="119"/>
      <c r="C29" s="120">
        <f>+'[7]TABLE 35'!E32</f>
        <v>12.139942097079629</v>
      </c>
      <c r="D29" s="120">
        <f>+'[8]TABLE 36'!E31</f>
        <v>-7.8269827471531412</v>
      </c>
      <c r="E29" s="121">
        <f>+'[9]TABLE 37'!D30</f>
        <v>-2.1434820647419075</v>
      </c>
      <c r="F29" s="122" t="str">
        <f>+'[9]TABLE 37'!F30</f>
        <v>NA</v>
      </c>
      <c r="G29" s="123">
        <f>('[1]All 4yr'!AV27-'[1]All 4yr'!AQ27)</f>
        <v>128983</v>
      </c>
      <c r="H29" s="119">
        <f>('[1]All 2yr'!AW27-'[1]All 2yr'!AR27)</f>
        <v>-126504</v>
      </c>
      <c r="I29" s="124">
        <f>IF('[1]All PBI'!AK27&gt;0,('[1]All PBI'!AK27-'[1]All PBI'!AF27),"NA")</f>
        <v>-147</v>
      </c>
      <c r="J29" s="125" t="str">
        <f>IF('[1]All HBI'!AK27&gt;0,('[1]All HBI'!AK27-'[1]All HBI'!AF27),"NA")</f>
        <v>NA</v>
      </c>
    </row>
    <row r="30" spans="1:10" x14ac:dyDescent="0.2">
      <c r="A30" s="119" t="s">
        <v>72</v>
      </c>
      <c r="B30" s="119"/>
      <c r="C30" s="120">
        <f>+'[7]TABLE 35'!E33</f>
        <v>10.054271909134627</v>
      </c>
      <c r="D30" s="120">
        <f>+'[8]TABLE 36'!E32</f>
        <v>-19.651503785037168</v>
      </c>
      <c r="E30" s="121" t="str">
        <f>+'[9]TABLE 37'!D31</f>
        <v>NA</v>
      </c>
      <c r="F30" s="122" t="str">
        <f>+'[9]TABLE 37'!F31</f>
        <v>NA</v>
      </c>
      <c r="G30" s="123">
        <f>('[1]All 4yr'!AV28-'[1]All 4yr'!AQ28)</f>
        <v>21953</v>
      </c>
      <c r="H30" s="119">
        <f>('[1]All 2yr'!AW28-'[1]All 2yr'!AR28)</f>
        <v>-23052</v>
      </c>
      <c r="I30" s="124" t="str">
        <f>IF('[1]All PBI'!AK28&gt;0,('[1]All PBI'!AK28-'[1]All PBI'!AF28),"NA")</f>
        <v>NA</v>
      </c>
      <c r="J30" s="125" t="str">
        <f>IF('[1]All HBI'!AK28&gt;0,('[1]All HBI'!AK28-'[1]All HBI'!AF28),"NA")</f>
        <v>NA</v>
      </c>
    </row>
    <row r="31" spans="1:10" x14ac:dyDescent="0.2">
      <c r="A31" s="126" t="s">
        <v>26</v>
      </c>
      <c r="B31" s="126"/>
      <c r="C31" s="111">
        <f>+'[7]TABLE 35'!E34</f>
        <v>-14.855586845718808</v>
      </c>
      <c r="D31" s="111">
        <f>+'[8]TABLE 36'!E33</f>
        <v>-18.798368977282184</v>
      </c>
      <c r="E31" s="104" t="str">
        <f>+'[9]TABLE 37'!D32</f>
        <v>NA</v>
      </c>
      <c r="F31" s="110" t="str">
        <f>+'[9]TABLE 37'!F32</f>
        <v>NA</v>
      </c>
      <c r="G31" s="127">
        <f>('[1]All 4yr'!AV29-'[1]All 4yr'!AQ29)</f>
        <v>-6383</v>
      </c>
      <c r="H31" s="109">
        <f>('[1]All 2yr'!AW29-'[1]All 2yr'!AR29)</f>
        <v>-6777</v>
      </c>
      <c r="I31" s="107" t="str">
        <f>IF('[1]All PBI'!AK29&gt;0,('[1]All PBI'!AK29-'[1]All PBI'!AF29),"NA")</f>
        <v>NA</v>
      </c>
      <c r="J31" s="116" t="str">
        <f>IF('[1]All HBI'!AK29&gt;0,('[1]All HBI'!AK29-'[1]All HBI'!AF29),"NA")</f>
        <v>NA</v>
      </c>
    </row>
    <row r="32" spans="1:10" x14ac:dyDescent="0.2">
      <c r="A32" s="126" t="s">
        <v>27</v>
      </c>
      <c r="B32" s="126"/>
      <c r="C32" s="111">
        <f>+'[7]TABLE 35'!E35</f>
        <v>39.13037467164385</v>
      </c>
      <c r="D32" s="111">
        <f>+'[8]TABLE 36'!E34</f>
        <v>30.041545025825283</v>
      </c>
      <c r="E32" s="104" t="str">
        <f>+'[9]TABLE 37'!D33</f>
        <v>NA</v>
      </c>
      <c r="F32" s="110" t="str">
        <f>+'[9]TABLE 37'!F33</f>
        <v>NA</v>
      </c>
      <c r="G32" s="127">
        <f>('[1]All 4yr'!AV30-'[1]All 4yr'!AQ30)</f>
        <v>28303</v>
      </c>
      <c r="H32" s="109">
        <f>('[1]All 2yr'!AW30-'[1]All 2yr'!AR30)</f>
        <v>5351</v>
      </c>
      <c r="I32" s="107" t="str">
        <f>IF('[1]All PBI'!AK30&gt;0,('[1]All PBI'!AK30-'[1]All PBI'!AF30),"NA")</f>
        <v>NA</v>
      </c>
      <c r="J32" s="116" t="str">
        <f>IF('[1]All HBI'!AK30&gt;0,('[1]All HBI'!AK30-'[1]All HBI'!AF30),"NA")</f>
        <v>NA</v>
      </c>
    </row>
    <row r="33" spans="1:10" x14ac:dyDescent="0.2">
      <c r="A33" s="126" t="s">
        <v>28</v>
      </c>
      <c r="B33" s="126"/>
      <c r="C33" s="111">
        <f>+'[7]TABLE 35'!E36</f>
        <v>-6.3350678270353793</v>
      </c>
      <c r="D33" s="111">
        <f>+'[8]TABLE 36'!E35</f>
        <v>-3.3688826871324631</v>
      </c>
      <c r="E33" s="104" t="str">
        <f>+'[9]TABLE 37'!D34</f>
        <v>NA</v>
      </c>
      <c r="F33" s="110" t="str">
        <f>+'[9]TABLE 37'!F34</f>
        <v>NA</v>
      </c>
      <c r="G33" s="127">
        <f>('[1]All 4yr'!AV31-'[1]All 4yr'!AQ31)</f>
        <v>-2788</v>
      </c>
      <c r="H33" s="109">
        <f>('[1]All 2yr'!AW31-'[1]All 2yr'!AR31)</f>
        <v>-338</v>
      </c>
      <c r="I33" s="107" t="str">
        <f>IF('[1]All PBI'!AK31&gt;0,('[1]All PBI'!AK31-'[1]All PBI'!AF31),"NA")</f>
        <v>NA</v>
      </c>
      <c r="J33" s="116" t="str">
        <f>IF('[1]All HBI'!AK31&gt;0,('[1]All HBI'!AK31-'[1]All HBI'!AF31),"NA")</f>
        <v>NA</v>
      </c>
    </row>
    <row r="34" spans="1:10" x14ac:dyDescent="0.2">
      <c r="A34" s="126" t="s">
        <v>29</v>
      </c>
      <c r="B34" s="126"/>
      <c r="C34" s="111">
        <f>+'[7]TABLE 35'!E37</f>
        <v>2.411556702585846</v>
      </c>
      <c r="D34" s="111">
        <f>+'[8]TABLE 36'!E36</f>
        <v>-10.469172834273417</v>
      </c>
      <c r="E34" s="104" t="str">
        <f>+'[9]TABLE 37'!D35</f>
        <v>NA</v>
      </c>
      <c r="F34" s="110" t="str">
        <f>+'[9]TABLE 37'!F35</f>
        <v>NA</v>
      </c>
      <c r="G34" s="127">
        <f>('[1]All 4yr'!AV32-'[1]All 4yr'!AQ32)</f>
        <v>1439</v>
      </c>
      <c r="H34" s="109">
        <f>('[1]All 2yr'!AW32-'[1]All 2yr'!AR32)</f>
        <v>-6422</v>
      </c>
      <c r="I34" s="107" t="str">
        <f>IF('[1]All PBI'!AK32&gt;0,('[1]All PBI'!AK32-'[1]All PBI'!AF32),"NA")</f>
        <v>NA</v>
      </c>
      <c r="J34" s="116" t="str">
        <f>IF('[1]All HBI'!AK32&gt;0,('[1]All HBI'!AK32-'[1]All HBI'!AF32),"NA")</f>
        <v>NA</v>
      </c>
    </row>
    <row r="35" spans="1:10" x14ac:dyDescent="0.2">
      <c r="A35" s="119" t="s">
        <v>30</v>
      </c>
      <c r="B35" s="119"/>
      <c r="C35" s="120">
        <f>+'[7]TABLE 35'!E38</f>
        <v>-12.564365167420558</v>
      </c>
      <c r="D35" s="120">
        <f>+'[8]TABLE 36'!E37</f>
        <v>-16.177094197334188</v>
      </c>
      <c r="E35" s="121" t="str">
        <f>+'[9]TABLE 37'!D36</f>
        <v>NA</v>
      </c>
      <c r="F35" s="122" t="str">
        <f>+'[9]TABLE 37'!F36</f>
        <v>NA</v>
      </c>
      <c r="G35" s="123">
        <f>('[1]All 4yr'!AV33-'[1]All 4yr'!AQ33)</f>
        <v>-8833</v>
      </c>
      <c r="H35" s="119">
        <f>('[1]All 2yr'!AW33-'[1]All 2yr'!AR33)</f>
        <v>-14115</v>
      </c>
      <c r="I35" s="124" t="str">
        <f>IF('[1]All PBI'!AK33&gt;0,('[1]All PBI'!AK33-'[1]All PBI'!AF33),"NA")</f>
        <v>NA</v>
      </c>
      <c r="J35" s="125" t="str">
        <f>IF('[1]All HBI'!AK33&gt;0,('[1]All HBI'!AK33-'[1]All HBI'!AF33),"NA")</f>
        <v>NA</v>
      </c>
    </row>
    <row r="36" spans="1:10" x14ac:dyDescent="0.2">
      <c r="A36" s="119" t="s">
        <v>31</v>
      </c>
      <c r="B36" s="119"/>
      <c r="C36" s="120">
        <f>+'[7]TABLE 35'!E39</f>
        <v>-0.44473269711850272</v>
      </c>
      <c r="D36" s="120">
        <f>+'[8]TABLE 36'!E38</f>
        <v>-19.320095661546752</v>
      </c>
      <c r="E36" s="121" t="str">
        <f>+'[9]TABLE 37'!D37</f>
        <v>NA</v>
      </c>
      <c r="F36" s="122" t="str">
        <f>+'[9]TABLE 37'!F37</f>
        <v>NA</v>
      </c>
      <c r="G36" s="123">
        <f>('[1]All 4yr'!AV34-'[1]All 4yr'!AQ34)</f>
        <v>-624</v>
      </c>
      <c r="H36" s="119">
        <f>('[1]All 2yr'!AW34-'[1]All 2yr'!AR34)</f>
        <v>-22943</v>
      </c>
      <c r="I36" s="124" t="str">
        <f>IF('[1]All PBI'!AK34&gt;0,('[1]All PBI'!AK34-'[1]All PBI'!AF34),"NA")</f>
        <v>NA</v>
      </c>
      <c r="J36" s="125" t="str">
        <f>IF('[1]All HBI'!AK34&gt;0,('[1]All HBI'!AK34-'[1]All HBI'!AF34),"NA")</f>
        <v>NA</v>
      </c>
    </row>
    <row r="37" spans="1:10" x14ac:dyDescent="0.2">
      <c r="A37" s="119" t="s">
        <v>71</v>
      </c>
      <c r="B37" s="119"/>
      <c r="C37" s="120">
        <f>+'[7]TABLE 35'!E40</f>
        <v>2.4309446898279385</v>
      </c>
      <c r="D37" s="120">
        <f>+'[8]TABLE 36'!E39</f>
        <v>-21.10393400521421</v>
      </c>
      <c r="E37" s="121" t="str">
        <f>+'[9]TABLE 37'!D38</f>
        <v>NA</v>
      </c>
      <c r="F37" s="122" t="str">
        <f>+'[9]TABLE 37'!F38</f>
        <v>NA</v>
      </c>
      <c r="G37" s="123">
        <f>('[1]All 4yr'!AV35-'[1]All 4yr'!AQ35)</f>
        <v>4425</v>
      </c>
      <c r="H37" s="119">
        <f>('[1]All 2yr'!AW35-'[1]All 2yr'!AR35)</f>
        <v>-10847</v>
      </c>
      <c r="I37" s="124" t="str">
        <f>IF('[1]All PBI'!AK35&gt;0,('[1]All PBI'!AK35-'[1]All PBI'!AF35),"NA")</f>
        <v>NA</v>
      </c>
      <c r="J37" s="125" t="str">
        <f>IF('[1]All HBI'!AK35&gt;0,('[1]All HBI'!AK35-'[1]All HBI'!AF35),"NA")</f>
        <v>NA</v>
      </c>
    </row>
    <row r="38" spans="1:10" x14ac:dyDescent="0.2">
      <c r="A38" s="119" t="s">
        <v>32</v>
      </c>
      <c r="B38" s="119"/>
      <c r="C38" s="120">
        <f>+'[7]TABLE 35'!E41</f>
        <v>3.7412838781700963</v>
      </c>
      <c r="D38" s="120">
        <f>+'[8]TABLE 36'!E40</f>
        <v>-6.4832713754646845</v>
      </c>
      <c r="E38" s="121">
        <f>+'[9]TABLE 37'!D39</f>
        <v>-100</v>
      </c>
      <c r="F38" s="122" t="str">
        <f>+'[9]TABLE 37'!F39</f>
        <v>NA</v>
      </c>
      <c r="G38" s="123">
        <f>('[1]All 4yr'!AV36-'[1]All 4yr'!AQ36)</f>
        <v>6401</v>
      </c>
      <c r="H38" s="119">
        <f>('[1]All 2yr'!AW36-'[1]All 2yr'!AR36)</f>
        <v>-13080</v>
      </c>
      <c r="I38" s="124" t="str">
        <f>IF('[1]All PBI'!AK36&gt;0,('[1]All PBI'!AK36-'[1]All PBI'!AF36),"NA")</f>
        <v>NA</v>
      </c>
      <c r="J38" s="125" t="str">
        <f>IF('[1]All HBI'!AK36&gt;0,('[1]All HBI'!AK36-'[1]All HBI'!AF36),"NA")</f>
        <v>NA</v>
      </c>
    </row>
    <row r="39" spans="1:10" x14ac:dyDescent="0.2">
      <c r="A39" s="134" t="s">
        <v>33</v>
      </c>
      <c r="B39" s="134"/>
      <c r="C39" s="135">
        <f>+'[7]TABLE 35'!E42</f>
        <v>-5.2341175569009124</v>
      </c>
      <c r="D39" s="136">
        <f>+'[8]TABLE 36'!E41</f>
        <v>-16.148225052908995</v>
      </c>
      <c r="E39" s="137" t="str">
        <f>+'[9]TABLE 37'!D40</f>
        <v>NA</v>
      </c>
      <c r="F39" s="135" t="str">
        <f>+'[9]TABLE 37'!F40</f>
        <v>NA</v>
      </c>
      <c r="G39" s="138">
        <f>('[1]All 4yr'!AV37-'[1]All 4yr'!AQ37)</f>
        <v>-683</v>
      </c>
      <c r="H39" s="134">
        <f>('[1]All 2yr'!AW37-'[1]All 2yr'!AR37)</f>
        <v>-4044</v>
      </c>
      <c r="I39" s="139" t="str">
        <f>IF('[1]All PBI'!AK37&gt;0,('[1]All PBI'!AK37-'[1]All PBI'!AF37),"NA")</f>
        <v>NA</v>
      </c>
      <c r="J39" s="140" t="str">
        <f>IF('[1]All HBI'!AK37&gt;0,('[1]All HBI'!AK37-'[1]All HBI'!AF37),"NA")</f>
        <v>NA</v>
      </c>
    </row>
    <row r="40" spans="1:10" x14ac:dyDescent="0.2">
      <c r="A40" s="109" t="s">
        <v>34</v>
      </c>
      <c r="B40" s="109"/>
      <c r="C40" s="111">
        <f>+'[7]TABLE 35'!E43</f>
        <v>-8.705474453142747</v>
      </c>
      <c r="D40" s="111">
        <f>+'[8]TABLE 36'!E42</f>
        <v>-19.774268718067475</v>
      </c>
      <c r="E40" s="104">
        <f>+'[9]TABLE 37'!D41</f>
        <v>-45.835896439710346</v>
      </c>
      <c r="F40" s="110">
        <f>+'[9]TABLE 37'!F41</f>
        <v>-18.556063790332551</v>
      </c>
      <c r="G40" s="127">
        <f>('[1]All 4yr'!AV38-'[1]All 4yr'!AQ38)</f>
        <v>-270167</v>
      </c>
      <c r="H40" s="109">
        <f>('[1]All 2yr'!AW38-'[1]All 2yr'!AR38)</f>
        <v>-341556</v>
      </c>
      <c r="I40" s="107">
        <f>IF('[1]All PBI'!AK38&gt;0,('[1]All PBI'!AK38-'[1]All PBI'!AF38),"NA")</f>
        <v>-42472</v>
      </c>
      <c r="J40" s="116">
        <f>IF('[1]All HBI'!AK38&gt;0,('[1]All HBI'!AK38-'[1]All HBI'!AF38),"NA")</f>
        <v>-1501</v>
      </c>
    </row>
    <row r="41" spans="1:10" x14ac:dyDescent="0.2">
      <c r="A41" s="109" t="s">
        <v>23</v>
      </c>
      <c r="B41" s="109"/>
      <c r="C41" s="111"/>
      <c r="D41" s="111"/>
      <c r="E41" s="104"/>
      <c r="F41" s="110"/>
      <c r="G41" s="117">
        <f>(G40/G$6)*100</f>
        <v>-125.75850672624867</v>
      </c>
      <c r="H41" s="118">
        <f>(H40/H$6)*100</f>
        <v>29.95850353083992</v>
      </c>
      <c r="I41" s="104">
        <f>(I40/I$6)*100</f>
        <v>21.769795382785912</v>
      </c>
      <c r="J41" s="110">
        <f>(J40/J$6)*100</f>
        <v>4.8456869834710741</v>
      </c>
    </row>
    <row r="42" spans="1:10" x14ac:dyDescent="0.2">
      <c r="A42" s="119" t="s">
        <v>70</v>
      </c>
      <c r="B42" s="119"/>
      <c r="C42" s="120">
        <f>+'[7]TABLE 35'!E45</f>
        <v>-7.3187523168987978</v>
      </c>
      <c r="D42" s="120">
        <f>+'[8]TABLE 36'!E44</f>
        <v>-18.888124862150839</v>
      </c>
      <c r="E42" s="121">
        <f>+'[9]TABLE 37'!D43</f>
        <v>-53.104549441158611</v>
      </c>
      <c r="F42" s="122" t="str">
        <f>+'[9]TABLE 37'!F43</f>
        <v>NA</v>
      </c>
      <c r="G42" s="123">
        <f>('[1]All 4yr'!AV40-'[1]All 4yr'!AQ40)</f>
        <v>-35932</v>
      </c>
      <c r="H42" s="119">
        <f>('[1]All 2yr'!AW40-'[1]All 2yr'!AR40)</f>
        <v>-72792</v>
      </c>
      <c r="I42" s="124">
        <f>IF('[1]All PBI'!AK40&gt;0,('[1]All PBI'!AK40-'[1]All PBI'!AF40),"NA")</f>
        <v>-23614</v>
      </c>
      <c r="J42" s="125" t="str">
        <f>IF('[1]All HBI'!AK40&gt;0,('[1]All HBI'!AK40-'[1]All HBI'!AF40),"NA")</f>
        <v>NA</v>
      </c>
    </row>
    <row r="43" spans="1:10" x14ac:dyDescent="0.2">
      <c r="A43" s="119" t="s">
        <v>35</v>
      </c>
      <c r="B43" s="119"/>
      <c r="C43" s="120">
        <f>+'[7]TABLE 35'!E46</f>
        <v>0.70494629835841804</v>
      </c>
      <c r="D43" s="120">
        <f>+'[8]TABLE 36'!E45</f>
        <v>-33.110313843369212</v>
      </c>
      <c r="E43" s="121">
        <f>+'[9]TABLE 37'!D44</f>
        <v>-66.397058823529406</v>
      </c>
      <c r="F43" s="122" t="str">
        <f>+'[9]TABLE 37'!F44</f>
        <v>NA</v>
      </c>
      <c r="G43" s="123">
        <f>('[1]All 4yr'!AV41-'[1]All 4yr'!AQ41)</f>
        <v>2355</v>
      </c>
      <c r="H43" s="119">
        <f>('[1]All 2yr'!AW41-'[1]All 2yr'!AR41)</f>
        <v>-40976</v>
      </c>
      <c r="I43" s="124">
        <f>IF('[1]All PBI'!AK41&gt;0,('[1]All PBI'!AK41-'[1]All PBI'!AF41),"NA")</f>
        <v>-2709</v>
      </c>
      <c r="J43" s="125" t="str">
        <f>IF('[1]All HBI'!AK41&gt;0,('[1]All HBI'!AK41-'[1]All HBI'!AF41),"NA")</f>
        <v>NA</v>
      </c>
    </row>
    <row r="44" spans="1:10" x14ac:dyDescent="0.2">
      <c r="A44" s="119" t="s">
        <v>36</v>
      </c>
      <c r="B44" s="119"/>
      <c r="C44" s="120">
        <f>+'[7]TABLE 35'!E47</f>
        <v>-33.267718037339684</v>
      </c>
      <c r="D44" s="120">
        <f>+'[8]TABLE 36'!E46</f>
        <v>-16.749990910082538</v>
      </c>
      <c r="E44" s="121" t="str">
        <f>+'[9]TABLE 37'!D45</f>
        <v>NA</v>
      </c>
      <c r="F44" s="122" t="str">
        <f>+'[9]TABLE 37'!F45</f>
        <v>NA</v>
      </c>
      <c r="G44" s="123">
        <f>('[1]All 4yr'!AV42-'[1]All 4yr'!AQ42)</f>
        <v>-87206</v>
      </c>
      <c r="H44" s="119">
        <f>('[1]All 2yr'!AW42-'[1]All 2yr'!AR42)</f>
        <v>-18427</v>
      </c>
      <c r="I44" s="124" t="str">
        <f>IF('[1]All PBI'!AK42&gt;0,('[1]All PBI'!AK42-'[1]All PBI'!AF42),"NA")</f>
        <v>NA</v>
      </c>
      <c r="J44" s="125" t="str">
        <f>IF('[1]All HBI'!AK42&gt;0,('[1]All HBI'!AK42-'[1]All HBI'!AF42),"NA")</f>
        <v>NA</v>
      </c>
    </row>
    <row r="45" spans="1:10" x14ac:dyDescent="0.2">
      <c r="A45" s="119" t="s">
        <v>37</v>
      </c>
      <c r="B45" s="119"/>
      <c r="C45" s="120">
        <f>+'[7]TABLE 35'!E48</f>
        <v>-3.3409520807061792</v>
      </c>
      <c r="D45" s="120">
        <f>+'[8]TABLE 36'!E47</f>
        <v>-7.7844111291795679</v>
      </c>
      <c r="E45" s="121" t="str">
        <f>+'[9]TABLE 37'!D46</f>
        <v>NA</v>
      </c>
      <c r="F45" s="122" t="str">
        <f>+'[9]TABLE 37'!F46</f>
        <v>NA</v>
      </c>
      <c r="G45" s="123">
        <f>('[1]All 4yr'!AV43-'[1]All 4yr'!AQ43)</f>
        <v>-4239</v>
      </c>
      <c r="H45" s="119">
        <f>('[1]All 2yr'!AW43-'[1]All 2yr'!AR43)</f>
        <v>-6989</v>
      </c>
      <c r="I45" s="124" t="str">
        <f>IF('[1]All PBI'!AK43&gt;0,('[1]All PBI'!AK43-'[1]All PBI'!AF43),"NA")</f>
        <v>NA</v>
      </c>
      <c r="J45" s="125" t="str">
        <f>IF('[1]All HBI'!AK43&gt;0,('[1]All HBI'!AK43-'[1]All HBI'!AF43),"NA")</f>
        <v>NA</v>
      </c>
    </row>
    <row r="46" spans="1:10" x14ac:dyDescent="0.2">
      <c r="A46" s="126" t="s">
        <v>38</v>
      </c>
      <c r="B46" s="126"/>
      <c r="C46" s="111">
        <f>+'[7]TABLE 35'!E49</f>
        <v>-11.019462465245597</v>
      </c>
      <c r="D46" s="111">
        <f>+'[8]TABLE 36'!E48</f>
        <v>-21.632680387199422</v>
      </c>
      <c r="E46" s="104">
        <f>+'[9]TABLE 37'!D47</f>
        <v>-30.083046384443996</v>
      </c>
      <c r="F46" s="110" t="str">
        <f>+'[9]TABLE 37'!F47</f>
        <v>NA</v>
      </c>
      <c r="G46" s="127">
        <f>('[1]All 4yr'!AV44-'[1]All 4yr'!AQ44)</f>
        <v>-47560</v>
      </c>
      <c r="H46" s="109">
        <f>('[1]All 2yr'!AW44-'[1]All 2yr'!AR44)</f>
        <v>-54931</v>
      </c>
      <c r="I46" s="107">
        <f>IF('[1]All PBI'!AK44&gt;0,('[1]All PBI'!AK44-'[1]All PBI'!AF44),"NA")</f>
        <v>-7426</v>
      </c>
      <c r="J46" s="116" t="str">
        <f>IF('[1]All HBI'!AK44&gt;0,('[1]All HBI'!AK44-'[1]All HBI'!AF44),"NA")</f>
        <v>NA</v>
      </c>
    </row>
    <row r="47" spans="1:10" x14ac:dyDescent="0.2">
      <c r="A47" s="126" t="s">
        <v>69</v>
      </c>
      <c r="B47" s="126"/>
      <c r="C47" s="111">
        <f>+'[7]TABLE 35'!E50</f>
        <v>-19.692034350014804</v>
      </c>
      <c r="D47" s="111">
        <f>+'[8]TABLE 36'!E49</f>
        <v>-16.676756280784787</v>
      </c>
      <c r="E47" s="104" t="str">
        <f>+'[9]TABLE 37'!D48</f>
        <v>NA</v>
      </c>
      <c r="F47" s="110" t="str">
        <f>+'[9]TABLE 37'!F48</f>
        <v>NA</v>
      </c>
      <c r="G47" s="127">
        <f>('[1]All 4yr'!AV45-'[1]All 4yr'!AQ45)</f>
        <v>-51870</v>
      </c>
      <c r="H47" s="109">
        <f>('[1]All 2yr'!AW45-'[1]All 2yr'!AR45)</f>
        <v>-24242</v>
      </c>
      <c r="I47" s="107">
        <f>IF('[1]All PBI'!AK45&gt;0,('[1]All PBI'!AK45-'[1]All PBI'!AF45),"NA")</f>
        <v>31</v>
      </c>
      <c r="J47" s="116" t="str">
        <f>IF('[1]All HBI'!AK45&gt;0,('[1]All HBI'!AK45-'[1]All HBI'!AF45),"NA")</f>
        <v>NA</v>
      </c>
    </row>
    <row r="48" spans="1:10" x14ac:dyDescent="0.2">
      <c r="A48" s="126" t="s">
        <v>68</v>
      </c>
      <c r="B48" s="126"/>
      <c r="C48" s="111">
        <f>+'[7]TABLE 35'!E51</f>
        <v>-5.1676862079614683</v>
      </c>
      <c r="D48" s="111">
        <f>+'[8]TABLE 36'!E50</f>
        <v>-23.880797315966053</v>
      </c>
      <c r="E48" s="104">
        <f>+'[9]TABLE 37'!D49</f>
        <v>-47.684085510688831</v>
      </c>
      <c r="F48" s="110">
        <f>+'[9]TABLE 37'!F49</f>
        <v>-15.588589795098434</v>
      </c>
      <c r="G48" s="127">
        <f>('[1]All 4yr'!AV46-'[1]All 4yr'!AQ46)</f>
        <v>-16566</v>
      </c>
      <c r="H48" s="109">
        <f>('[1]All 2yr'!AW46-'[1]All 2yr'!AR46)</f>
        <v>-30251</v>
      </c>
      <c r="I48" s="107">
        <f>IF('[1]All PBI'!AK46&gt;0,('[1]All PBI'!AK46-'[1]All PBI'!AF46),"NA")</f>
        <v>-3212</v>
      </c>
      <c r="J48" s="116">
        <f>IF('[1]All HBI'!AK46&gt;0,('[1]All HBI'!AK46-'[1]All HBI'!AF46),"NA")</f>
        <v>-776</v>
      </c>
    </row>
    <row r="49" spans="1:10" x14ac:dyDescent="0.2">
      <c r="A49" s="126" t="s">
        <v>39</v>
      </c>
      <c r="B49" s="126"/>
      <c r="C49" s="111">
        <f>+'[7]TABLE 35'!E52</f>
        <v>1.8316346112840634</v>
      </c>
      <c r="D49" s="111">
        <f>+'[8]TABLE 36'!E51</f>
        <v>-17.300678497931905</v>
      </c>
      <c r="E49" s="104" t="str">
        <f>+'[9]TABLE 37'!D50</f>
        <v>NA</v>
      </c>
      <c r="F49" s="110" t="str">
        <f>+'[9]TABLE 37'!F50</f>
        <v>NA</v>
      </c>
      <c r="G49" s="127">
        <f>('[1]All 4yr'!AV47-'[1]All 4yr'!AQ47)</f>
        <v>1718</v>
      </c>
      <c r="H49" s="109">
        <f>('[1]All 2yr'!AW47-'[1]All 2yr'!AR47)</f>
        <v>-8491</v>
      </c>
      <c r="I49" s="107" t="str">
        <f>IF('[1]All PBI'!AK47&gt;0,('[1]All PBI'!AK47-'[1]All PBI'!AF47),"NA")</f>
        <v>NA</v>
      </c>
      <c r="J49" s="116" t="str">
        <f>IF('[1]All HBI'!AK47&gt;0,('[1]All HBI'!AK47-'[1]All HBI'!AF47),"NA")</f>
        <v>NA</v>
      </c>
    </row>
    <row r="50" spans="1:10" x14ac:dyDescent="0.2">
      <c r="A50" s="119" t="s">
        <v>40</v>
      </c>
      <c r="B50" s="119"/>
      <c r="C50" s="120">
        <f>+'[7]TABLE 35'!E53</f>
        <v>3.7063123891870884</v>
      </c>
      <c r="D50" s="120">
        <f>+'[8]TABLE 36'!E52</f>
        <v>-21.200082197410783</v>
      </c>
      <c r="E50" s="121" t="str">
        <f>+'[9]TABLE 37'!D51</f>
        <v>NA</v>
      </c>
      <c r="F50" s="122" t="str">
        <f>+'[9]TABLE 37'!F51</f>
        <v>NA</v>
      </c>
      <c r="G50" s="123">
        <f>('[1]All 4yr'!AV48-'[1]All 4yr'!AQ48)</f>
        <v>1526</v>
      </c>
      <c r="H50" s="119">
        <f>('[1]All 2yr'!AW48-'[1]All 2yr'!AR48)</f>
        <v>-3095</v>
      </c>
      <c r="I50" s="124" t="str">
        <f>IF('[1]All PBI'!AK48&gt;0,('[1]All PBI'!AK48-'[1]All PBI'!AF48),"NA")</f>
        <v>NA</v>
      </c>
      <c r="J50" s="125" t="str">
        <f>IF('[1]All HBI'!AK48&gt;0,('[1]All HBI'!AK48-'[1]All HBI'!AF48),"NA")</f>
        <v>NA</v>
      </c>
    </row>
    <row r="51" spans="1:10" x14ac:dyDescent="0.2">
      <c r="A51" s="119" t="s">
        <v>41</v>
      </c>
      <c r="B51" s="119"/>
      <c r="C51" s="120">
        <f>+'[7]TABLE 35'!E54</f>
        <v>-2.6215878989264101</v>
      </c>
      <c r="D51" s="120">
        <f>+'[8]TABLE 36'!E53</f>
        <v>-22.777518893673378</v>
      </c>
      <c r="E51" s="121">
        <f>+'[9]TABLE 37'!D52</f>
        <v>-40.422782239453518</v>
      </c>
      <c r="F51" s="122">
        <f>+'[9]TABLE 37'!F52</f>
        <v>-23.3044037287046</v>
      </c>
      <c r="G51" s="123">
        <f>('[1]All 4yr'!AV49-'[1]All 4yr'!AQ49)</f>
        <v>-11787</v>
      </c>
      <c r="H51" s="119">
        <f>('[1]All 2yr'!AW49-'[1]All 2yr'!AR49)</f>
        <v>-65010</v>
      </c>
      <c r="I51" s="124">
        <f>IF('[1]All PBI'!AK49&gt;0,('[1]All PBI'!AK49-'[1]All PBI'!AF49),"NA")</f>
        <v>-4379</v>
      </c>
      <c r="J51" s="125">
        <f>IF('[1]All HBI'!AK49&gt;0,('[1]All HBI'!AK49-'[1]All HBI'!AF49),"NA")</f>
        <v>-725</v>
      </c>
    </row>
    <row r="52" spans="1:10" x14ac:dyDescent="0.2">
      <c r="A52" s="119" t="s">
        <v>42</v>
      </c>
      <c r="B52" s="119"/>
      <c r="C52" s="120">
        <f>+'[7]TABLE 35'!E55</f>
        <v>-8.7482984904817052</v>
      </c>
      <c r="D52" s="120">
        <f>+'[8]TABLE 36'!E54</f>
        <v>31.326744534291706</v>
      </c>
      <c r="E52" s="121" t="str">
        <f>+'[9]TABLE 37'!D53</f>
        <v>NA</v>
      </c>
      <c r="F52" s="122" t="str">
        <f>+'[9]TABLE 37'!F53</f>
        <v>NA</v>
      </c>
      <c r="G52" s="123">
        <f>('[1]All 4yr'!AV50-'[1]All 4yr'!AQ50)</f>
        <v>-4306</v>
      </c>
      <c r="H52" s="119">
        <f>('[1]All 2yr'!AW50-'[1]All 2yr'!AR50)</f>
        <v>2092</v>
      </c>
      <c r="I52" s="124" t="str">
        <f>IF('[1]All PBI'!AK50&gt;0,('[1]All PBI'!AK50-'[1]All PBI'!AF50),"NA")</f>
        <v>NA</v>
      </c>
      <c r="J52" s="125" t="str">
        <f>IF('[1]All HBI'!AK50&gt;0,('[1]All HBI'!AK50-'[1]All HBI'!AF50),"NA")</f>
        <v>NA</v>
      </c>
    </row>
    <row r="53" spans="1:10" x14ac:dyDescent="0.2">
      <c r="A53" s="119" t="s">
        <v>43</v>
      </c>
      <c r="B53" s="119"/>
      <c r="C53" s="120">
        <f>+'[7]TABLE 35'!E56</f>
        <v>-6.7917515635612116</v>
      </c>
      <c r="D53" s="120">
        <f>+'[8]TABLE 36'!E55</f>
        <v>-13.501603150666883</v>
      </c>
      <c r="E53" s="137">
        <f>+'[9]TABLE 37'!D54</f>
        <v>-62.526881720430104</v>
      </c>
      <c r="F53" s="135" t="str">
        <f>+'[9]TABLE 37'!F54</f>
        <v>NA</v>
      </c>
      <c r="G53" s="138">
        <f>('[1]All 4yr'!AV51-'[1]All 4yr'!AQ51)</f>
        <v>-16300</v>
      </c>
      <c r="H53" s="134">
        <f>('[1]All 2yr'!AW51-'[1]All 2yr'!AR51)</f>
        <v>-18444</v>
      </c>
      <c r="I53" s="139">
        <f>IF('[1]All PBI'!AK51&gt;0,('[1]All PBI'!AK51-'[1]All PBI'!AF51),"NA")</f>
        <v>-1163</v>
      </c>
      <c r="J53" s="140" t="str">
        <f>IF('[1]All HBI'!AK51&gt;0,('[1]All HBI'!AK51-'[1]All HBI'!AF51),"NA")</f>
        <v>NA</v>
      </c>
    </row>
    <row r="54" spans="1:10" x14ac:dyDescent="0.2">
      <c r="A54" s="141" t="s">
        <v>44</v>
      </c>
      <c r="B54" s="141"/>
      <c r="C54" s="142">
        <f>+'[7]TABLE 35'!E57</f>
        <v>1.9345611511939409</v>
      </c>
      <c r="D54" s="142">
        <f>+'[8]TABLE 36'!E56</f>
        <v>-15.007712871699914</v>
      </c>
      <c r="E54" s="104">
        <f>+'[9]TABLE 37'!D55</f>
        <v>-31.906449714668895</v>
      </c>
      <c r="F54" s="110">
        <f>+'[9]TABLE 37'!F55</f>
        <v>-17.529069767441861</v>
      </c>
      <c r="G54" s="127">
        <f>('[1]All 4yr'!AV52-'[1]All 4yr'!AQ52)</f>
        <v>48492</v>
      </c>
      <c r="H54" s="109">
        <f>('[1]All 2yr'!AW52-'[1]All 2yr'!AR52)</f>
        <v>-147589</v>
      </c>
      <c r="I54" s="107">
        <f>IF('[1]All PBI'!AK52&gt;0,('[1]All PBI'!AK52-'[1]All PBI'!AF52),"NA")</f>
        <v>-23315</v>
      </c>
      <c r="J54" s="116">
        <f>IF('[1]All HBI'!AK52&gt;0,('[1]All HBI'!AK52-'[1]All HBI'!AF52),"NA")</f>
        <v>-603</v>
      </c>
    </row>
    <row r="55" spans="1:10" x14ac:dyDescent="0.2">
      <c r="A55" s="126" t="s">
        <v>23</v>
      </c>
      <c r="B55" s="126"/>
      <c r="C55" s="143"/>
      <c r="D55" s="143"/>
      <c r="E55" s="104"/>
      <c r="F55" s="110"/>
      <c r="G55" s="117">
        <f>(G54/G$6)*100</f>
        <v>22.572266443234184</v>
      </c>
      <c r="H55" s="118">
        <f>(H54/H$6)*100</f>
        <v>12.945302022547203</v>
      </c>
      <c r="I55" s="104">
        <f>(I54/I$6)*100</f>
        <v>11.950526920080371</v>
      </c>
      <c r="J55" s="110">
        <f>(J54/J$6)*100</f>
        <v>1.946668388429752</v>
      </c>
    </row>
    <row r="56" spans="1:10" x14ac:dyDescent="0.2">
      <c r="A56" s="119" t="s">
        <v>67</v>
      </c>
      <c r="B56" s="119"/>
      <c r="C56" s="120">
        <f>+'[7]TABLE 35'!E59</f>
        <v>6.016454508124597</v>
      </c>
      <c r="D56" s="120">
        <f>+'[8]TABLE 36'!E58</f>
        <v>-17.730597737262183</v>
      </c>
      <c r="E56" s="121">
        <f>+'[9]TABLE 37'!D57</f>
        <v>-100</v>
      </c>
      <c r="F56" s="122" t="str">
        <f>+'[9]TABLE 37'!F57</f>
        <v>NA</v>
      </c>
      <c r="G56" s="123">
        <f>('[1]All 4yr'!AV54-'[1]All 4yr'!AQ54)</f>
        <v>8205</v>
      </c>
      <c r="H56" s="119">
        <f>('[1]All 2yr'!AW54-'[1]All 2yr'!AR54)</f>
        <v>-11174</v>
      </c>
      <c r="I56" s="124" t="str">
        <f>IF('[1]All PBI'!AK54&gt;0,('[1]All PBI'!AK54-'[1]All PBI'!AF54),"NA")</f>
        <v>NA</v>
      </c>
      <c r="J56" s="125" t="str">
        <f>IF('[1]All HBI'!AK54&gt;0,('[1]All HBI'!AK54-'[1]All HBI'!AF54),"NA")</f>
        <v>NA</v>
      </c>
    </row>
    <row r="57" spans="1:10" x14ac:dyDescent="0.2">
      <c r="A57" s="119" t="s">
        <v>45</v>
      </c>
      <c r="B57" s="119"/>
      <c r="C57" s="120">
        <f>+'[7]TABLE 35'!E60</f>
        <v>3.7615519743374319</v>
      </c>
      <c r="D57" s="120">
        <f>+'[8]TABLE 36'!E59</f>
        <v>-10.795483061480553</v>
      </c>
      <c r="E57" s="121" t="str">
        <f>+'[9]TABLE 37'!D58</f>
        <v>NA</v>
      </c>
      <c r="F57" s="122" t="str">
        <f>+'[9]TABLE 37'!F58</f>
        <v>NA</v>
      </c>
      <c r="G57" s="123">
        <f>('[1]All 4yr'!AV55-'[1]All 4yr'!AQ55)</f>
        <v>1970</v>
      </c>
      <c r="H57" s="119">
        <f>('[1]All 2yr'!AW55-'[1]All 2yr'!AR55)</f>
        <v>-2151</v>
      </c>
      <c r="I57" s="124" t="str">
        <f>IF('[1]All PBI'!AK55&gt;0,('[1]All PBI'!AK55-'[1]All PBI'!AF55),"NA")</f>
        <v>NA</v>
      </c>
      <c r="J57" s="125" t="str">
        <f>IF('[1]All HBI'!AK55&gt;0,('[1]All HBI'!AK55-'[1]All HBI'!AF55),"NA")</f>
        <v>NA</v>
      </c>
    </row>
    <row r="58" spans="1:10" x14ac:dyDescent="0.2">
      <c r="A58" s="119" t="s">
        <v>66</v>
      </c>
      <c r="B58" s="119"/>
      <c r="C58" s="120">
        <f>+'[7]TABLE 35'!E61</f>
        <v>4.0776565508389107</v>
      </c>
      <c r="D58" s="120">
        <f>+'[8]TABLE 36'!E60</f>
        <v>-16.279901905169179</v>
      </c>
      <c r="E58" s="121">
        <f>+'[9]TABLE 37'!D59</f>
        <v>-30.828707375099128</v>
      </c>
      <c r="F58" s="122" t="str">
        <f>+'[9]TABLE 37'!F59</f>
        <v>NA</v>
      </c>
      <c r="G58" s="123">
        <f>('[1]All 4yr'!AV56-'[1]All 4yr'!AQ56)</f>
        <v>16011</v>
      </c>
      <c r="H58" s="119">
        <f>('[1]All 2yr'!AW56-'[1]All 2yr'!AR56)</f>
        <v>-18654</v>
      </c>
      <c r="I58" s="124">
        <f>IF('[1]All PBI'!AK56&gt;0,('[1]All PBI'!AK56-'[1]All PBI'!AF56),"NA")</f>
        <v>-1555</v>
      </c>
      <c r="J58" s="125" t="str">
        <f>IF('[1]All HBI'!AK56&gt;0,('[1]All HBI'!AK56-'[1]All HBI'!AF56),"NA")</f>
        <v>NA</v>
      </c>
    </row>
    <row r="59" spans="1:10" x14ac:dyDescent="0.2">
      <c r="A59" s="119" t="s">
        <v>46</v>
      </c>
      <c r="B59" s="119"/>
      <c r="C59" s="120">
        <f>+'[7]TABLE 35'!E62</f>
        <v>101.62125685364825</v>
      </c>
      <c r="D59" s="120">
        <f>+'[8]TABLE 36'!E61</f>
        <v>-25.009631790412239</v>
      </c>
      <c r="E59" s="121" t="str">
        <f>+'[9]TABLE 37'!D60</f>
        <v>NA</v>
      </c>
      <c r="F59" s="122" t="str">
        <f>+'[9]TABLE 37'!F60</f>
        <v>NA</v>
      </c>
      <c r="G59" s="123">
        <f>('[1]All 4yr'!AV57-'[1]All 4yr'!AQ57)</f>
        <v>60236</v>
      </c>
      <c r="H59" s="119">
        <f>('[1]All 2yr'!AW57-'[1]All 2yr'!AR57)</f>
        <v>-4544</v>
      </c>
      <c r="I59" s="124" t="str">
        <f>IF('[1]All PBI'!AK57&gt;0,('[1]All PBI'!AK57-'[1]All PBI'!AF57),"NA")</f>
        <v>NA</v>
      </c>
      <c r="J59" s="125" t="str">
        <f>IF('[1]All HBI'!AK57&gt;0,('[1]All HBI'!AK57-'[1]All HBI'!AF57),"NA")</f>
        <v>NA</v>
      </c>
    </row>
    <row r="60" spans="1:10" x14ac:dyDescent="0.2">
      <c r="A60" s="126" t="s">
        <v>47</v>
      </c>
      <c r="B60" s="126"/>
      <c r="C60" s="111">
        <f>+'[7]TABLE 35'!E63</f>
        <v>1.1868786074763531</v>
      </c>
      <c r="D60" s="111">
        <f>+'[8]TABLE 36'!E62</f>
        <v>-14.252438247813117</v>
      </c>
      <c r="E60" s="104">
        <f>+'[9]TABLE 37'!D61</f>
        <v>-9.0279450734762712</v>
      </c>
      <c r="F60" s="110" t="str">
        <f>+'[9]TABLE 37'!F61</f>
        <v>NA</v>
      </c>
      <c r="G60" s="127">
        <f>('[1]All 4yr'!AV58-'[1]All 4yr'!AQ58)</f>
        <v>3142</v>
      </c>
      <c r="H60" s="109">
        <f>('[1]All 2yr'!AW58-'[1]All 2yr'!AR58)</f>
        <v>-25515</v>
      </c>
      <c r="I60" s="107">
        <f>IF('[1]All PBI'!AK58&gt;0,('[1]All PBI'!AK58-'[1]All PBI'!AF58),"NA")</f>
        <v>-1499</v>
      </c>
      <c r="J60" s="116" t="str">
        <f>IF('[1]All HBI'!AK58&gt;0,('[1]All HBI'!AK58-'[1]All HBI'!AF58),"NA")</f>
        <v>NA</v>
      </c>
    </row>
    <row r="61" spans="1:10" x14ac:dyDescent="0.2">
      <c r="A61" s="126" t="s">
        <v>65</v>
      </c>
      <c r="B61" s="126"/>
      <c r="C61" s="111">
        <f>+'[7]TABLE 35'!E64</f>
        <v>-1.1764911889018028</v>
      </c>
      <c r="D61" s="111">
        <f>+'[8]TABLE 36'!E63</f>
        <v>-11.712852494577007</v>
      </c>
      <c r="E61" s="104">
        <f>+'[9]TABLE 37'!D62</f>
        <v>20.709714950552645</v>
      </c>
      <c r="F61" s="110" t="str">
        <f>+'[9]TABLE 37'!F62</f>
        <v>NA</v>
      </c>
      <c r="G61" s="127">
        <f>('[1]All 4yr'!AV59-'[1]All 4yr'!AQ59)</f>
        <v>-10750</v>
      </c>
      <c r="H61" s="109">
        <f>('[1]All 2yr'!AW59-'[1]All 2yr'!AR59)</f>
        <v>-43197</v>
      </c>
      <c r="I61" s="107">
        <f>IF('[1]All PBI'!AK59&gt;0,('[1]All PBI'!AK59-'[1]All PBI'!AF59),"NA")</f>
        <v>3560</v>
      </c>
      <c r="J61" s="116" t="str">
        <f>IF('[1]All HBI'!AK59&gt;0,('[1]All HBI'!AK59-'[1]All HBI'!AF59),"NA")</f>
        <v>NA</v>
      </c>
    </row>
    <row r="62" spans="1:10" x14ac:dyDescent="0.2">
      <c r="A62" s="126" t="s">
        <v>64</v>
      </c>
      <c r="B62" s="126"/>
      <c r="C62" s="111">
        <f>+'[7]TABLE 35'!E65</f>
        <v>-5.470944669342563</v>
      </c>
      <c r="D62" s="111">
        <f>+'[8]TABLE 36'!E64</f>
        <v>-19.677134737511672</v>
      </c>
      <c r="E62" s="104">
        <f>+'[9]TABLE 37'!D63</f>
        <v>-69.541692258196591</v>
      </c>
      <c r="F62" s="110">
        <f>+'[9]TABLE 37'!F63</f>
        <v>-17.529069767441861</v>
      </c>
      <c r="G62" s="127">
        <f>('[1]All 4yr'!AV60-'[1]All 4yr'!AQ60)</f>
        <v>-31881</v>
      </c>
      <c r="H62" s="109">
        <f>('[1]All 2yr'!AW60-'[1]All 2yr'!AR60)</f>
        <v>-38359</v>
      </c>
      <c r="I62" s="107">
        <f>IF('[1]All PBI'!AK60&gt;0,('[1]All PBI'!AK60-'[1]All PBI'!AF60),"NA")</f>
        <v>-23777</v>
      </c>
      <c r="J62" s="116">
        <f>IF('[1]All HBI'!AK60&gt;0,('[1]All HBI'!AK60-'[1]All HBI'!AF60),"NA")</f>
        <v>-603</v>
      </c>
    </row>
    <row r="63" spans="1:10" x14ac:dyDescent="0.2">
      <c r="A63" s="126" t="s">
        <v>63</v>
      </c>
      <c r="B63" s="126"/>
      <c r="C63" s="111">
        <f>+'[7]TABLE 35'!E66</f>
        <v>1.1699766004679906</v>
      </c>
      <c r="D63" s="111">
        <f>+'[8]TABLE 36'!E65</f>
        <v>-15.603867434192143</v>
      </c>
      <c r="E63" s="104" t="str">
        <f>+'[9]TABLE 37'!D64</f>
        <v>NA</v>
      </c>
      <c r="F63" s="110" t="str">
        <f>+'[9]TABLE 37'!F64</f>
        <v>NA</v>
      </c>
      <c r="G63" s="127">
        <f>('[1]All 4yr'!AV61-'[1]All 4yr'!AQ61)</f>
        <v>780</v>
      </c>
      <c r="H63" s="109">
        <f>('[1]All 2yr'!AW61-'[1]All 2yr'!AR61)</f>
        <v>-2792</v>
      </c>
      <c r="I63" s="107" t="str">
        <f>IF('[1]All PBI'!AK61&gt;0,('[1]All PBI'!AK61-'[1]All PBI'!AF61),"NA")</f>
        <v>NA</v>
      </c>
      <c r="J63" s="116" t="str">
        <f>IF('[1]All HBI'!AK61&gt;0,('[1]All HBI'!AK61-'[1]All HBI'!AF61),"NA")</f>
        <v>NA</v>
      </c>
    </row>
    <row r="64" spans="1:10" x14ac:dyDescent="0.2">
      <c r="A64" s="101" t="s">
        <v>48</v>
      </c>
      <c r="B64" s="101"/>
      <c r="C64" s="103">
        <f>+'[7]TABLE 35'!E67</f>
        <v>2.0458544528192872</v>
      </c>
      <c r="D64" s="130">
        <f>+'[8]TABLE 36'!E66</f>
        <v>-17.025191055759979</v>
      </c>
      <c r="E64" s="131" t="str">
        <f>+'[9]TABLE 37'!D65</f>
        <v>NA</v>
      </c>
      <c r="F64" s="103" t="str">
        <f>+'[9]TABLE 37'!F65</f>
        <v>NA</v>
      </c>
      <c r="G64" s="106">
        <f>('[1]All 4yr'!AV62-'[1]All 4yr'!AQ62)</f>
        <v>779</v>
      </c>
      <c r="H64" s="101">
        <f>('[1]All 2yr'!AW62-'[1]All 2yr'!AR62)</f>
        <v>-1203</v>
      </c>
      <c r="I64" s="132" t="str">
        <f>IF('[1]All PBI'!AK62&gt;0,('[1]All PBI'!AK62-'[1]All PBI'!AF62),"NA")</f>
        <v>NA</v>
      </c>
      <c r="J64" s="108" t="str">
        <f>IF('[1]All HBI'!AK62&gt;0,('[1]All HBI'!AK62-'[1]All HBI'!AF62),"NA")</f>
        <v>NA</v>
      </c>
    </row>
    <row r="65" spans="1:10" ht="15.75" x14ac:dyDescent="0.2">
      <c r="A65" s="144" t="s">
        <v>86</v>
      </c>
      <c r="B65" s="144"/>
      <c r="C65" s="135">
        <f>+'[7]TABLE 35'!E68</f>
        <v>7.1233479156540058</v>
      </c>
      <c r="D65" s="135" t="str">
        <f>+'[8]TABLE 36'!E67</f>
        <v>NA</v>
      </c>
      <c r="E65" s="121">
        <f>+'[9]TABLE 37'!D66</f>
        <v>-14.307272904293642</v>
      </c>
      <c r="F65" s="122">
        <f>+'[9]TABLE 37'!F66</f>
        <v>-14.318885448916408</v>
      </c>
      <c r="G65" s="123">
        <f>('[1]All 4yr'!AV63-'[1]All 4yr'!AQ63)</f>
        <v>6155</v>
      </c>
      <c r="H65" s="119">
        <f>('[1]All 2yr'!AW63-'[1]All 2yr'!AR63)</f>
        <v>479</v>
      </c>
      <c r="I65" s="124">
        <f>IF('[1]All PBI'!AK63&gt;0,('[1]All PBI'!AK63-'[1]All PBI'!AF63),"NA")</f>
        <v>-2939</v>
      </c>
      <c r="J65" s="125">
        <f>IF('[1]All HBI'!AK63&gt;0,('[1]All HBI'!AK63-'[1]All HBI'!AF63),"NA")</f>
        <v>-2220</v>
      </c>
    </row>
    <row r="66" spans="1:10" ht="18.75" customHeight="1" x14ac:dyDescent="0.25">
      <c r="A66" s="145" t="s">
        <v>51</v>
      </c>
      <c r="B66" s="146"/>
      <c r="C66" s="147"/>
      <c r="D66" s="147"/>
      <c r="E66" s="147"/>
      <c r="F66" s="147"/>
      <c r="G66" s="147"/>
      <c r="H66" s="146"/>
      <c r="I66" s="146"/>
      <c r="J66" s="146"/>
    </row>
    <row r="67" spans="1:10" s="148" customFormat="1" ht="36" customHeight="1" x14ac:dyDescent="0.2">
      <c r="A67" s="177" t="s">
        <v>87</v>
      </c>
      <c r="B67" s="178"/>
      <c r="C67" s="178"/>
      <c r="D67" s="178"/>
      <c r="E67" s="178"/>
      <c r="F67" s="178"/>
      <c r="G67" s="178"/>
      <c r="H67" s="178"/>
      <c r="I67" s="178"/>
      <c r="J67" s="178"/>
    </row>
    <row r="68" spans="1:10" ht="51" customHeight="1" x14ac:dyDescent="0.2">
      <c r="A68" s="177" t="s">
        <v>89</v>
      </c>
      <c r="B68" s="178"/>
      <c r="C68" s="178"/>
      <c r="D68" s="178"/>
      <c r="E68" s="178"/>
      <c r="F68" s="178"/>
      <c r="G68" s="178"/>
      <c r="H68" s="178"/>
      <c r="I68" s="178"/>
      <c r="J68" s="178"/>
    </row>
    <row r="69" spans="1:10" s="149" customFormat="1" ht="21.75" customHeight="1" x14ac:dyDescent="0.2">
      <c r="A69" s="177" t="s">
        <v>88</v>
      </c>
      <c r="B69" s="178"/>
      <c r="C69" s="178"/>
      <c r="D69" s="178"/>
      <c r="E69" s="178"/>
      <c r="F69" s="178"/>
      <c r="G69" s="178"/>
      <c r="H69" s="178"/>
      <c r="I69" s="178"/>
      <c r="J69" s="178"/>
    </row>
    <row r="70" spans="1:10" s="149" customFormat="1" ht="34.5" customHeight="1" x14ac:dyDescent="0.2">
      <c r="A70" s="177"/>
      <c r="B70" s="178"/>
      <c r="C70" s="178"/>
      <c r="D70" s="178"/>
      <c r="E70" s="178"/>
      <c r="F70" s="178"/>
      <c r="G70" s="178"/>
      <c r="H70" s="178"/>
      <c r="I70" s="178"/>
      <c r="J70" s="178"/>
    </row>
    <row r="71" spans="1:10" ht="18.75" customHeight="1" x14ac:dyDescent="0.2">
      <c r="A71" s="150" t="s">
        <v>11</v>
      </c>
      <c r="B71" s="151" t="s">
        <v>57</v>
      </c>
      <c r="C71" s="152"/>
      <c r="D71" s="152"/>
      <c r="E71" s="152"/>
      <c r="F71" s="153"/>
      <c r="G71" s="152"/>
      <c r="H71" s="152"/>
      <c r="I71" s="152"/>
      <c r="J71" s="153"/>
    </row>
    <row r="72" spans="1:10" ht="15.75" customHeight="1" x14ac:dyDescent="0.2">
      <c r="A72" s="90"/>
      <c r="C72" s="89"/>
      <c r="D72" s="90"/>
      <c r="E72" s="90"/>
      <c r="F72" s="89"/>
      <c r="G72" s="90"/>
      <c r="H72" s="90"/>
      <c r="I72" s="90"/>
      <c r="J72" s="154" t="s">
        <v>94</v>
      </c>
    </row>
  </sheetData>
  <mergeCells count="8">
    <mergeCell ref="A70:J70"/>
    <mergeCell ref="C4:F4"/>
    <mergeCell ref="G4:J4"/>
    <mergeCell ref="L3:N3"/>
    <mergeCell ref="P3:R3"/>
    <mergeCell ref="A67:J67"/>
    <mergeCell ref="A68:J68"/>
    <mergeCell ref="A69:J69"/>
  </mergeCells>
  <pageMargins left="0.7" right="0.7" top="0.75" bottom="0.75" header="0.3" footer="0.3"/>
  <pageSetup scale="6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Table 22</vt:lpstr>
      <vt:lpstr>Table 23</vt:lpstr>
      <vt:lpstr>Table 24</vt:lpstr>
      <vt:lpstr>'Table 22'!Print_Area</vt:lpstr>
      <vt:lpstr>'Table 23'!Print_Area</vt:lpstr>
      <vt:lpstr>'Table 24'!Print_Area</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registered user</dc:creator>
  <cp:lastModifiedBy>Susan Lounsbury</cp:lastModifiedBy>
  <cp:lastPrinted>2015-07-14T13:14:50Z</cp:lastPrinted>
  <dcterms:created xsi:type="dcterms:W3CDTF">1999-03-15T21:07:26Z</dcterms:created>
  <dcterms:modified xsi:type="dcterms:W3CDTF">2018-07-03T21:54:33Z</dcterms:modified>
</cp:coreProperties>
</file>