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15"/>
  <workbookPr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6_RevsExpends/"/>
    </mc:Choice>
  </mc:AlternateContent>
  <xr:revisionPtr revIDLastSave="299" documentId="8_{B7FE729D-E1A1-4865-A810-E4A6E55C7BBA}" xr6:coauthVersionLast="47" xr6:coauthVersionMax="47" xr10:uidLastSave="{C1797356-9173-4EDE-8D70-7F432EDEBB71}"/>
  <bookViews>
    <workbookView xWindow="-110" yWindow="-110" windowWidth="19420" windowHeight="10420" firstSheet="1" activeTab="1" xr2:uid="{00000000-000D-0000-FFFF-FFFF00000000}"/>
  </bookViews>
  <sheets>
    <sheet name="Table 100" sheetId="4" r:id="rId1"/>
    <sheet name="Table 102" sheetId="3" r:id="rId2"/>
    <sheet name="By State" sheetId="2" r:id="rId3"/>
    <sheet name="By Top 100" sheetId="1" r:id="rId4"/>
    <sheet name="Sheet1" sheetId="5" r:id="rId5"/>
  </sheets>
  <definedNames>
    <definedName name="_xlnm.Print_Area" localSheetId="0">'Table 100'!$A$1:$E$68</definedName>
    <definedName name="_xlnm.Print_Area" localSheetId="1">'Table 102'!$A$1:$K$77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3" l="1"/>
  <c r="I53" i="3"/>
  <c r="J53" i="3"/>
  <c r="G32" i="3"/>
  <c r="I32" i="3"/>
  <c r="J32" i="3"/>
  <c r="G33" i="3"/>
  <c r="I33" i="3"/>
  <c r="J33" i="3"/>
  <c r="G34" i="3"/>
  <c r="I34" i="3"/>
  <c r="J34" i="3"/>
  <c r="G35" i="3"/>
  <c r="I35" i="3"/>
  <c r="J35" i="3"/>
  <c r="G36" i="3"/>
  <c r="I36" i="3"/>
  <c r="J36" i="3"/>
  <c r="G37" i="3"/>
  <c r="I37" i="3"/>
  <c r="J37" i="3"/>
  <c r="G38" i="3"/>
  <c r="I38" i="3"/>
  <c r="J38" i="3"/>
  <c r="G39" i="3"/>
  <c r="I39" i="3"/>
  <c r="J39" i="3"/>
  <c r="G40" i="3"/>
  <c r="I40" i="3"/>
  <c r="J40" i="3"/>
  <c r="G41" i="3"/>
  <c r="I41" i="3"/>
  <c r="J41" i="3"/>
  <c r="G42" i="3"/>
  <c r="I42" i="3"/>
  <c r="J42" i="3"/>
  <c r="G43" i="3"/>
  <c r="I43" i="3"/>
  <c r="J43" i="3"/>
  <c r="G44" i="3"/>
  <c r="I44" i="3"/>
  <c r="J44" i="3"/>
  <c r="G45" i="3"/>
  <c r="I45" i="3"/>
  <c r="J45" i="3"/>
  <c r="G46" i="3"/>
  <c r="I46" i="3"/>
  <c r="J46" i="3"/>
  <c r="G47" i="3"/>
  <c r="I47" i="3"/>
  <c r="J47" i="3"/>
  <c r="G48" i="3"/>
  <c r="I48" i="3"/>
  <c r="J48" i="3"/>
  <c r="G49" i="3"/>
  <c r="I49" i="3"/>
  <c r="J49" i="3"/>
  <c r="G50" i="3"/>
  <c r="I50" i="3"/>
  <c r="J50" i="3"/>
  <c r="G51" i="3"/>
  <c r="I51" i="3"/>
  <c r="J51" i="3"/>
  <c r="G52" i="3"/>
  <c r="I52" i="3"/>
  <c r="J52" i="3"/>
  <c r="J31" i="3"/>
  <c r="I31" i="3"/>
  <c r="G31" i="3"/>
  <c r="G28" i="3"/>
  <c r="I28" i="3"/>
  <c r="J28" i="3"/>
  <c r="CC120" i="1"/>
  <c r="CC121" i="1"/>
  <c r="CC122" i="1"/>
  <c r="CC123" i="1"/>
  <c r="CC124" i="1"/>
  <c r="CC125" i="1"/>
  <c r="CC126" i="1"/>
  <c r="CC127" i="1"/>
  <c r="CC128" i="1"/>
  <c r="CC129" i="1"/>
  <c r="CC130" i="1"/>
  <c r="CC131" i="1"/>
  <c r="CC132" i="1"/>
  <c r="CC133" i="1"/>
  <c r="CC134" i="1"/>
  <c r="CC135" i="1"/>
  <c r="CC136" i="1"/>
  <c r="CC137" i="1"/>
  <c r="CC138" i="1"/>
  <c r="CC139" i="1"/>
  <c r="CC140" i="1"/>
  <c r="CC141" i="1"/>
  <c r="CC142" i="1"/>
  <c r="CC143" i="1"/>
  <c r="CC144" i="1"/>
  <c r="CC145" i="1"/>
  <c r="CC146" i="1"/>
  <c r="CC147" i="1"/>
  <c r="CC148" i="1"/>
  <c r="CC149" i="1"/>
  <c r="CC150" i="1"/>
  <c r="CC151" i="1"/>
  <c r="CC152" i="1"/>
  <c r="CC153" i="1"/>
  <c r="CC154" i="1"/>
  <c r="CC155" i="1"/>
  <c r="CC156" i="1"/>
  <c r="CC157" i="1"/>
  <c r="CC158" i="1"/>
  <c r="CC159" i="1"/>
  <c r="CC119" i="1"/>
  <c r="G27" i="3" s="1"/>
  <c r="CA119" i="1"/>
  <c r="CA120" i="1"/>
  <c r="BZ5" i="1" s="1"/>
  <c r="G11" i="3"/>
  <c r="I11" i="3"/>
  <c r="J11" i="3"/>
  <c r="G12" i="3"/>
  <c r="I12" i="3"/>
  <c r="J12" i="3"/>
  <c r="G13" i="3"/>
  <c r="I13" i="3"/>
  <c r="J13" i="3"/>
  <c r="G14" i="3"/>
  <c r="I14" i="3"/>
  <c r="J14" i="3"/>
  <c r="G15" i="3"/>
  <c r="I15" i="3"/>
  <c r="J15" i="3"/>
  <c r="G16" i="3"/>
  <c r="I16" i="3"/>
  <c r="J16" i="3"/>
  <c r="G17" i="3"/>
  <c r="I17" i="3"/>
  <c r="J17" i="3"/>
  <c r="G18" i="3"/>
  <c r="I18" i="3"/>
  <c r="J18" i="3"/>
  <c r="G19" i="3"/>
  <c r="I19" i="3"/>
  <c r="J19" i="3"/>
  <c r="G20" i="3"/>
  <c r="I20" i="3"/>
  <c r="J20" i="3"/>
  <c r="G21" i="3"/>
  <c r="I21" i="3"/>
  <c r="J21" i="3"/>
  <c r="G22" i="3"/>
  <c r="I22" i="3"/>
  <c r="J22" i="3"/>
  <c r="G23" i="3"/>
  <c r="I23" i="3"/>
  <c r="J23" i="3"/>
  <c r="G24" i="3"/>
  <c r="I24" i="3"/>
  <c r="J24" i="3"/>
  <c r="G25" i="3"/>
  <c r="I25" i="3"/>
  <c r="J25" i="3"/>
  <c r="G26" i="3"/>
  <c r="I26" i="3"/>
  <c r="J26" i="3"/>
  <c r="I27" i="3"/>
  <c r="J27" i="3"/>
  <c r="I10" i="3"/>
  <c r="A72" i="3"/>
  <c r="C72" i="3"/>
  <c r="D72" i="3"/>
  <c r="A56" i="3"/>
  <c r="C56" i="3"/>
  <c r="D56" i="3"/>
  <c r="A57" i="3"/>
  <c r="C57" i="3"/>
  <c r="D57" i="3"/>
  <c r="A58" i="3"/>
  <c r="C58" i="3"/>
  <c r="D58" i="3"/>
  <c r="A59" i="3"/>
  <c r="C59" i="3"/>
  <c r="D59" i="3"/>
  <c r="A60" i="3"/>
  <c r="C60" i="3"/>
  <c r="D60" i="3"/>
  <c r="A61" i="3"/>
  <c r="C61" i="3"/>
  <c r="D61" i="3"/>
  <c r="A62" i="3"/>
  <c r="C62" i="3"/>
  <c r="D62" i="3"/>
  <c r="A63" i="3"/>
  <c r="C63" i="3"/>
  <c r="D63" i="3"/>
  <c r="A64" i="3"/>
  <c r="C64" i="3"/>
  <c r="D64" i="3"/>
  <c r="A65" i="3"/>
  <c r="C65" i="3"/>
  <c r="D65" i="3"/>
  <c r="A66" i="3"/>
  <c r="C66" i="3"/>
  <c r="D66" i="3"/>
  <c r="A67" i="3"/>
  <c r="C67" i="3"/>
  <c r="D67" i="3"/>
  <c r="A68" i="3"/>
  <c r="C68" i="3"/>
  <c r="D68" i="3"/>
  <c r="A69" i="3"/>
  <c r="C69" i="3"/>
  <c r="D69" i="3"/>
  <c r="A70" i="3"/>
  <c r="C70" i="3"/>
  <c r="D70" i="3"/>
  <c r="A71" i="3"/>
  <c r="C71" i="3"/>
  <c r="D71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D25" i="3"/>
  <c r="C25" i="3"/>
  <c r="A25" i="3"/>
  <c r="E24" i="3"/>
  <c r="E11" i="3"/>
  <c r="E10" i="3"/>
  <c r="D14" i="3"/>
  <c r="D15" i="3"/>
  <c r="D16" i="3"/>
  <c r="D17" i="3"/>
  <c r="D18" i="3"/>
  <c r="D19" i="3"/>
  <c r="D20" i="3"/>
  <c r="D21" i="3"/>
  <c r="D22" i="3"/>
  <c r="C14" i="3"/>
  <c r="C15" i="3"/>
  <c r="C16" i="3"/>
  <c r="C17" i="3"/>
  <c r="C18" i="3"/>
  <c r="C19" i="3"/>
  <c r="C20" i="3"/>
  <c r="C21" i="3"/>
  <c r="C22" i="3"/>
  <c r="A14" i="3"/>
  <c r="A15" i="3"/>
  <c r="A16" i="3"/>
  <c r="A17" i="3"/>
  <c r="A18" i="3"/>
  <c r="A19" i="3"/>
  <c r="A20" i="3"/>
  <c r="A21" i="3"/>
  <c r="A22" i="3"/>
  <c r="C13" i="3"/>
  <c r="D55" i="3"/>
  <c r="D13" i="3"/>
  <c r="D11" i="3"/>
  <c r="J10" i="3"/>
  <c r="D10" i="3"/>
  <c r="J9" i="3"/>
  <c r="A55" i="3"/>
  <c r="A13" i="3"/>
  <c r="G10" i="3"/>
  <c r="BT7" i="1"/>
  <c r="BT6" i="1"/>
  <c r="BT5" i="1"/>
  <c r="BR7" i="1"/>
  <c r="BR6" i="1"/>
  <c r="BR5" i="1"/>
  <c r="CB14" i="1"/>
  <c r="J30" i="3" s="1"/>
  <c r="CB13" i="1"/>
  <c r="K9" i="3" s="1"/>
  <c r="CB12" i="1"/>
  <c r="D54" i="3" s="1"/>
  <c r="CB11" i="1"/>
  <c r="D24" i="3" s="1"/>
  <c r="BZ14" i="1"/>
  <c r="BZ13" i="1"/>
  <c r="BZ12" i="1"/>
  <c r="BZ11" i="1"/>
  <c r="BX14" i="1"/>
  <c r="BX13" i="1"/>
  <c r="BX12" i="1"/>
  <c r="BX11" i="1"/>
  <c r="BV14" i="1"/>
  <c r="BV13" i="1"/>
  <c r="BV12" i="1"/>
  <c r="BV11" i="1"/>
  <c r="BT14" i="1"/>
  <c r="BT13" i="1"/>
  <c r="BT12" i="1"/>
  <c r="BT11" i="1"/>
  <c r="BR14" i="1"/>
  <c r="K30" i="3" s="1"/>
  <c r="BR13" i="1"/>
  <c r="BR12" i="1"/>
  <c r="BR11" i="1"/>
  <c r="CB7" i="1"/>
  <c r="CB6" i="1"/>
  <c r="BZ7" i="1"/>
  <c r="BZ6" i="1"/>
  <c r="BX7" i="1"/>
  <c r="BX6" i="1"/>
  <c r="BX5" i="1"/>
  <c r="BV5" i="1"/>
  <c r="CC118" i="1"/>
  <c r="CC117" i="1"/>
  <c r="CC116" i="1"/>
  <c r="CC115" i="1"/>
  <c r="CC114" i="1"/>
  <c r="CC113" i="1"/>
  <c r="CC112" i="1"/>
  <c r="CC111" i="1"/>
  <c r="CC110" i="1"/>
  <c r="CC109" i="1"/>
  <c r="CC108" i="1"/>
  <c r="CC107" i="1"/>
  <c r="CC106" i="1"/>
  <c r="CC105" i="1"/>
  <c r="CC104" i="1"/>
  <c r="CC103" i="1"/>
  <c r="CC102" i="1"/>
  <c r="CC101" i="1"/>
  <c r="CC100" i="1"/>
  <c r="CC99" i="1"/>
  <c r="CC98" i="1"/>
  <c r="CC97" i="1"/>
  <c r="CC96" i="1"/>
  <c r="CC95" i="1"/>
  <c r="CC94" i="1"/>
  <c r="CC93" i="1"/>
  <c r="CC92" i="1"/>
  <c r="CC91" i="1"/>
  <c r="CC90" i="1"/>
  <c r="CC89" i="1"/>
  <c r="CC88" i="1"/>
  <c r="CC87" i="1"/>
  <c r="CC86" i="1"/>
  <c r="CC85" i="1"/>
  <c r="CC84" i="1"/>
  <c r="CC83" i="1"/>
  <c r="CC82" i="1"/>
  <c r="CC81" i="1"/>
  <c r="CC80" i="1"/>
  <c r="CC79" i="1"/>
  <c r="CC78" i="1"/>
  <c r="CC77" i="1"/>
  <c r="CC76" i="1"/>
  <c r="CC74" i="1"/>
  <c r="CC73" i="1"/>
  <c r="CC72" i="1"/>
  <c r="CC71" i="1"/>
  <c r="CC70" i="1"/>
  <c r="CC69" i="1"/>
  <c r="CC68" i="1"/>
  <c r="CC67" i="1"/>
  <c r="CC66" i="1"/>
  <c r="CC65" i="1"/>
  <c r="CC64" i="1"/>
  <c r="CC63" i="1"/>
  <c r="CC62" i="1"/>
  <c r="CC61" i="1"/>
  <c r="CC60" i="1"/>
  <c r="CC59" i="1"/>
  <c r="CC58" i="1"/>
  <c r="CC57" i="1"/>
  <c r="CC56" i="1"/>
  <c r="CC55" i="1"/>
  <c r="CC54" i="1"/>
  <c r="CC53" i="1"/>
  <c r="CC52" i="1"/>
  <c r="CC51" i="1"/>
  <c r="CC50" i="1"/>
  <c r="CC49" i="1"/>
  <c r="CC48" i="1"/>
  <c r="CC47" i="1"/>
  <c r="CC46" i="1"/>
  <c r="CC45" i="1"/>
  <c r="CC44" i="1"/>
  <c r="CC43" i="1"/>
  <c r="CC42" i="1"/>
  <c r="CC41" i="1"/>
  <c r="CC40" i="1"/>
  <c r="CC39" i="1"/>
  <c r="CC38" i="1"/>
  <c r="CC37" i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A159" i="1"/>
  <c r="CA158" i="1"/>
  <c r="CA157" i="1"/>
  <c r="CA156" i="1"/>
  <c r="CA155" i="1"/>
  <c r="CA154" i="1"/>
  <c r="CA153" i="1"/>
  <c r="CA152" i="1"/>
  <c r="CA151" i="1"/>
  <c r="CA150" i="1"/>
  <c r="CA149" i="1"/>
  <c r="CA148" i="1"/>
  <c r="CA147" i="1"/>
  <c r="CA146" i="1"/>
  <c r="CA145" i="1"/>
  <c r="CA144" i="1"/>
  <c r="CA143" i="1"/>
  <c r="CA142" i="1"/>
  <c r="CA141" i="1"/>
  <c r="CA140" i="1"/>
  <c r="CA139" i="1"/>
  <c r="CA138" i="1"/>
  <c r="CA137" i="1"/>
  <c r="CA136" i="1"/>
  <c r="CA135" i="1"/>
  <c r="CA134" i="1"/>
  <c r="CA133" i="1"/>
  <c r="CA132" i="1"/>
  <c r="CA131" i="1"/>
  <c r="CA130" i="1"/>
  <c r="CA129" i="1"/>
  <c r="CA128" i="1"/>
  <c r="CA127" i="1"/>
  <c r="CA126" i="1"/>
  <c r="CA125" i="1"/>
  <c r="CA124" i="1"/>
  <c r="CA123" i="1"/>
  <c r="CA122" i="1"/>
  <c r="CA121" i="1"/>
  <c r="CA118" i="1"/>
  <c r="CA117" i="1"/>
  <c r="CA116" i="1"/>
  <c r="CA115" i="1"/>
  <c r="CA114" i="1"/>
  <c r="CA113" i="1"/>
  <c r="CA112" i="1"/>
  <c r="CA111" i="1"/>
  <c r="CA110" i="1"/>
  <c r="CA109" i="1"/>
  <c r="CA108" i="1"/>
  <c r="CA107" i="1"/>
  <c r="CA106" i="1"/>
  <c r="CA105" i="1"/>
  <c r="CA104" i="1"/>
  <c r="CA103" i="1"/>
  <c r="CA102" i="1"/>
  <c r="CA101" i="1"/>
  <c r="CA100" i="1"/>
  <c r="CA99" i="1"/>
  <c r="CA98" i="1"/>
  <c r="CA97" i="1"/>
  <c r="CA96" i="1"/>
  <c r="CA95" i="1"/>
  <c r="CA94" i="1"/>
  <c r="CA93" i="1"/>
  <c r="CA92" i="1"/>
  <c r="CA91" i="1"/>
  <c r="CA90" i="1"/>
  <c r="CA89" i="1"/>
  <c r="CA88" i="1"/>
  <c r="CA87" i="1"/>
  <c r="CA86" i="1"/>
  <c r="CA85" i="1"/>
  <c r="CA84" i="1"/>
  <c r="CA83" i="1"/>
  <c r="CA82" i="1"/>
  <c r="CA81" i="1"/>
  <c r="CA80" i="1"/>
  <c r="CA79" i="1"/>
  <c r="CA78" i="1"/>
  <c r="CA77" i="1"/>
  <c r="CA76" i="1"/>
  <c r="CA74" i="1"/>
  <c r="CA73" i="1"/>
  <c r="CA72" i="1"/>
  <c r="CA71" i="1"/>
  <c r="CA70" i="1"/>
  <c r="CA69" i="1"/>
  <c r="CA68" i="1"/>
  <c r="CA67" i="1"/>
  <c r="CA66" i="1"/>
  <c r="CA65" i="1"/>
  <c r="CA64" i="1"/>
  <c r="CA63" i="1"/>
  <c r="CA62" i="1"/>
  <c r="CA61" i="1"/>
  <c r="CA60" i="1"/>
  <c r="CA59" i="1"/>
  <c r="CA58" i="1"/>
  <c r="CA57" i="1"/>
  <c r="CA56" i="1"/>
  <c r="CA55" i="1"/>
  <c r="CA54" i="1"/>
  <c r="CA53" i="1"/>
  <c r="CA52" i="1"/>
  <c r="CA51" i="1"/>
  <c r="CA50" i="1"/>
  <c r="CA49" i="1"/>
  <c r="CA48" i="1"/>
  <c r="CA47" i="1"/>
  <c r="CA46" i="1"/>
  <c r="CA45" i="1"/>
  <c r="CA44" i="1"/>
  <c r="CA43" i="1"/>
  <c r="CA42" i="1"/>
  <c r="CA41" i="1"/>
  <c r="CA40" i="1"/>
  <c r="CA39" i="1"/>
  <c r="CA38" i="1"/>
  <c r="CA37" i="1"/>
  <c r="CA36" i="1"/>
  <c r="CA35" i="1"/>
  <c r="CA34" i="1"/>
  <c r="CA33" i="1"/>
  <c r="CA32" i="1"/>
  <c r="CA31" i="1"/>
  <c r="CA30" i="1"/>
  <c r="CA29" i="1"/>
  <c r="CA28" i="1"/>
  <c r="CA27" i="1"/>
  <c r="CA26" i="1"/>
  <c r="CA25" i="1"/>
  <c r="CA24" i="1"/>
  <c r="CA23" i="1"/>
  <c r="CA22" i="1"/>
  <c r="CA21" i="1"/>
  <c r="CA20" i="1"/>
  <c r="CA19" i="1"/>
  <c r="CA18" i="1"/>
  <c r="CA17" i="1"/>
  <c r="D66" i="4"/>
  <c r="D65" i="4"/>
  <c r="D64" i="4"/>
  <c r="D63" i="4"/>
  <c r="D62" i="4"/>
  <c r="D61" i="4"/>
  <c r="D60" i="4"/>
  <c r="D59" i="4"/>
  <c r="D58" i="4"/>
  <c r="D57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8" i="4"/>
  <c r="D7" i="4"/>
  <c r="E66" i="4"/>
  <c r="C66" i="4"/>
  <c r="E65" i="4"/>
  <c r="C65" i="4"/>
  <c r="E64" i="4"/>
  <c r="C64" i="4"/>
  <c r="E63" i="4"/>
  <c r="C63" i="4"/>
  <c r="E62" i="4"/>
  <c r="C62" i="4"/>
  <c r="E61" i="4"/>
  <c r="C61" i="4"/>
  <c r="E60" i="4"/>
  <c r="C60" i="4"/>
  <c r="E59" i="4"/>
  <c r="C59" i="4"/>
  <c r="E58" i="4"/>
  <c r="C58" i="4"/>
  <c r="E57" i="4"/>
  <c r="C57" i="4"/>
  <c r="E55" i="4"/>
  <c r="C55" i="4"/>
  <c r="E54" i="4"/>
  <c r="C54" i="4"/>
  <c r="E53" i="4"/>
  <c r="C53" i="4"/>
  <c r="E52" i="4"/>
  <c r="C52" i="4"/>
  <c r="E51" i="4"/>
  <c r="C51" i="4"/>
  <c r="E50" i="4"/>
  <c r="C50" i="4"/>
  <c r="E49" i="4"/>
  <c r="C49" i="4"/>
  <c r="E48" i="4"/>
  <c r="C48" i="4"/>
  <c r="E47" i="4"/>
  <c r="C47" i="4"/>
  <c r="E46" i="4"/>
  <c r="C46" i="4"/>
  <c r="E45" i="4"/>
  <c r="C45" i="4"/>
  <c r="E44" i="4"/>
  <c r="C44" i="4"/>
  <c r="E43" i="4"/>
  <c r="C43" i="4"/>
  <c r="E41" i="4"/>
  <c r="C41" i="4"/>
  <c r="E40" i="4"/>
  <c r="C40" i="4"/>
  <c r="E39" i="4"/>
  <c r="C39" i="4"/>
  <c r="E38" i="4"/>
  <c r="C38" i="4"/>
  <c r="E37" i="4"/>
  <c r="C37" i="4"/>
  <c r="E36" i="4"/>
  <c r="C36" i="4"/>
  <c r="E35" i="4"/>
  <c r="C35" i="4"/>
  <c r="E34" i="4"/>
  <c r="C34" i="4"/>
  <c r="E33" i="4"/>
  <c r="C33" i="4"/>
  <c r="E32" i="4"/>
  <c r="C32" i="4"/>
  <c r="E31" i="4"/>
  <c r="C31" i="4"/>
  <c r="E30" i="4"/>
  <c r="C30" i="4"/>
  <c r="E29" i="4"/>
  <c r="C29" i="4"/>
  <c r="E28" i="4"/>
  <c r="C28" i="4"/>
  <c r="E26" i="4"/>
  <c r="C26" i="4"/>
  <c r="E25" i="4"/>
  <c r="C25" i="4"/>
  <c r="E24" i="4"/>
  <c r="C24" i="4"/>
  <c r="E23" i="4"/>
  <c r="C23" i="4"/>
  <c r="E22" i="4"/>
  <c r="C22" i="4"/>
  <c r="E21" i="4"/>
  <c r="C21" i="4"/>
  <c r="E20" i="4"/>
  <c r="C20" i="4"/>
  <c r="E19" i="4"/>
  <c r="C19" i="4"/>
  <c r="E18" i="4"/>
  <c r="C18" i="4"/>
  <c r="E17" i="4"/>
  <c r="C17" i="4"/>
  <c r="E16" i="4"/>
  <c r="C16" i="4"/>
  <c r="E15" i="4"/>
  <c r="C15" i="4"/>
  <c r="E14" i="4"/>
  <c r="C14" i="4"/>
  <c r="E13" i="4"/>
  <c r="C13" i="4"/>
  <c r="E12" i="4"/>
  <c r="C12" i="4"/>
  <c r="E11" i="4"/>
  <c r="C11" i="4"/>
  <c r="E10" i="4"/>
  <c r="C10" i="4"/>
  <c r="E8" i="4"/>
  <c r="C8" i="4"/>
  <c r="E7" i="4"/>
  <c r="C7" i="4"/>
  <c r="E54" i="3" l="1"/>
  <c r="CB5" i="1"/>
  <c r="E12" i="3" s="1"/>
  <c r="AH4" i="2"/>
  <c r="AI4" i="2"/>
  <c r="AH5" i="2"/>
  <c r="AI5" i="2"/>
  <c r="AH23" i="2"/>
  <c r="AI23" i="2"/>
  <c r="AH38" i="2"/>
  <c r="AI38" i="2"/>
  <c r="AH52" i="2"/>
  <c r="AI52" i="2"/>
  <c r="D12" i="3" l="1"/>
  <c r="BW145" i="1"/>
  <c r="BU145" i="1"/>
  <c r="BS145" i="1"/>
  <c r="BQ145" i="1"/>
  <c r="BO145" i="1"/>
  <c r="BM145" i="1"/>
  <c r="BK145" i="1"/>
  <c r="BI145" i="1"/>
  <c r="BG145" i="1"/>
  <c r="BE145" i="1"/>
  <c r="BC145" i="1"/>
  <c r="BA145" i="1"/>
  <c r="AY145" i="1"/>
  <c r="AW145" i="1"/>
  <c r="AU145" i="1"/>
  <c r="AS145" i="1"/>
  <c r="AQ145" i="1"/>
  <c r="AO145" i="1"/>
  <c r="AM145" i="1"/>
  <c r="AK145" i="1"/>
  <c r="AI145" i="1"/>
  <c r="AG145" i="1"/>
  <c r="AE145" i="1"/>
  <c r="AC145" i="1"/>
  <c r="AA145" i="1"/>
  <c r="BW136" i="1"/>
  <c r="BU136" i="1"/>
  <c r="BS136" i="1"/>
  <c r="BQ136" i="1"/>
  <c r="BO136" i="1"/>
  <c r="BM136" i="1"/>
  <c r="BK136" i="1"/>
  <c r="BI136" i="1"/>
  <c r="BG136" i="1"/>
  <c r="BE136" i="1"/>
  <c r="BC136" i="1"/>
  <c r="BA136" i="1"/>
  <c r="AY136" i="1"/>
  <c r="AW136" i="1"/>
  <c r="AU136" i="1"/>
  <c r="AS136" i="1"/>
  <c r="AQ136" i="1"/>
  <c r="AO136" i="1"/>
  <c r="AM136" i="1"/>
  <c r="AK136" i="1"/>
  <c r="AI136" i="1"/>
  <c r="AG136" i="1"/>
  <c r="AE136" i="1"/>
  <c r="AC136" i="1"/>
  <c r="AA136" i="1"/>
  <c r="E136" i="1"/>
  <c r="I136" i="1"/>
  <c r="K136" i="1"/>
  <c r="M136" i="1"/>
  <c r="O136" i="1"/>
  <c r="Q136" i="1"/>
  <c r="S136" i="1"/>
  <c r="U136" i="1"/>
  <c r="W136" i="1"/>
  <c r="Y136" i="1"/>
  <c r="E145" i="1"/>
  <c r="I145" i="1"/>
  <c r="K145" i="1"/>
  <c r="M145" i="1"/>
  <c r="O145" i="1"/>
  <c r="Q145" i="1"/>
  <c r="S145" i="1"/>
  <c r="U145" i="1"/>
  <c r="W145" i="1"/>
  <c r="Y145" i="1"/>
  <c r="BY136" i="1"/>
  <c r="BY145" i="1"/>
  <c r="BY156" i="1"/>
  <c r="BY158" i="1"/>
  <c r="BY159" i="1"/>
  <c r="BY157" i="1"/>
  <c r="BY155" i="1"/>
  <c r="BY154" i="1"/>
  <c r="BY153" i="1"/>
  <c r="BY152" i="1"/>
  <c r="BY151" i="1"/>
  <c r="BY150" i="1"/>
  <c r="BY149" i="1"/>
  <c r="BY147" i="1"/>
  <c r="BY146" i="1"/>
  <c r="BY143" i="1"/>
  <c r="BY144" i="1"/>
  <c r="BY140" i="1"/>
  <c r="BY139" i="1"/>
  <c r="BY133" i="1"/>
  <c r="BY141" i="1"/>
  <c r="BY142" i="1"/>
  <c r="BY138" i="1"/>
  <c r="BY137" i="1"/>
  <c r="BY148" i="1"/>
  <c r="BY135" i="1"/>
  <c r="BY134" i="1"/>
  <c r="BY132" i="1"/>
  <c r="BY131" i="1"/>
  <c r="BY129" i="1"/>
  <c r="BY128" i="1"/>
  <c r="BY130" i="1"/>
  <c r="BY127" i="1"/>
  <c r="BY125" i="1"/>
  <c r="BY126" i="1"/>
  <c r="BY124" i="1"/>
  <c r="BY121" i="1"/>
  <c r="BY122" i="1"/>
  <c r="BY118" i="1"/>
  <c r="BY123" i="1"/>
  <c r="BY117" i="1"/>
  <c r="BY120" i="1"/>
  <c r="BY116" i="1"/>
  <c r="BY115" i="1"/>
  <c r="BY112" i="1"/>
  <c r="BY114" i="1"/>
  <c r="BY113" i="1"/>
  <c r="BY111" i="1"/>
  <c r="BY110" i="1"/>
  <c r="BY109" i="1"/>
  <c r="BY108" i="1"/>
  <c r="BY107" i="1"/>
  <c r="BY106" i="1"/>
  <c r="BY104" i="1"/>
  <c r="BY105" i="1"/>
  <c r="BY102" i="1"/>
  <c r="BY103" i="1"/>
  <c r="BY101" i="1"/>
  <c r="BY100" i="1"/>
  <c r="BY99" i="1"/>
  <c r="BY98" i="1"/>
  <c r="BY92" i="1"/>
  <c r="BY94" i="1"/>
  <c r="BY97" i="1"/>
  <c r="BY96" i="1"/>
  <c r="BY95" i="1"/>
  <c r="BY91" i="1"/>
  <c r="BY89" i="1"/>
  <c r="BY93" i="1"/>
  <c r="BY88" i="1"/>
  <c r="BY90" i="1"/>
  <c r="BY87" i="1"/>
  <c r="BY86" i="1"/>
  <c r="BY84" i="1"/>
  <c r="BY85" i="1"/>
  <c r="BY83" i="1"/>
  <c r="BY81" i="1"/>
  <c r="BY80" i="1"/>
  <c r="BY78" i="1"/>
  <c r="BY82" i="1"/>
  <c r="BY79" i="1"/>
  <c r="BY76" i="1"/>
  <c r="BY74" i="1"/>
  <c r="BY73" i="1"/>
  <c r="BY72" i="1"/>
  <c r="BY71" i="1"/>
  <c r="BY70" i="1"/>
  <c r="BY69" i="1"/>
  <c r="BY68" i="1"/>
  <c r="BY67" i="1"/>
  <c r="BY66" i="1"/>
  <c r="BY65" i="1"/>
  <c r="BY64" i="1"/>
  <c r="BY63" i="1"/>
  <c r="BY62" i="1"/>
  <c r="BY56" i="1"/>
  <c r="BY61" i="1"/>
  <c r="BY60" i="1"/>
  <c r="BY59" i="1"/>
  <c r="BY58" i="1"/>
  <c r="BY51" i="1"/>
  <c r="BY57" i="1"/>
  <c r="BY50" i="1"/>
  <c r="BY52" i="1"/>
  <c r="BY53" i="1"/>
  <c r="BY48" i="1"/>
  <c r="BY45" i="1"/>
  <c r="BY49" i="1"/>
  <c r="BY54" i="1"/>
  <c r="BY47" i="1"/>
  <c r="BY44" i="1"/>
  <c r="BY43" i="1"/>
  <c r="BY55" i="1"/>
  <c r="BY46" i="1"/>
  <c r="BY42" i="1"/>
  <c r="BY37" i="1"/>
  <c r="BY39" i="1"/>
  <c r="BY38" i="1"/>
  <c r="BY40" i="1"/>
  <c r="BY36" i="1"/>
  <c r="BY41" i="1"/>
  <c r="BY32" i="1"/>
  <c r="BY35" i="1"/>
  <c r="BY34" i="1"/>
  <c r="BY33" i="1"/>
  <c r="BY31" i="1"/>
  <c r="BY27" i="1"/>
  <c r="BY30" i="1"/>
  <c r="BY29" i="1"/>
  <c r="BY28" i="1"/>
  <c r="BY25" i="1"/>
  <c r="BY24" i="1"/>
  <c r="BY22" i="1"/>
  <c r="BY23" i="1"/>
  <c r="BY77" i="1"/>
  <c r="BY26" i="1"/>
  <c r="BY21" i="1"/>
  <c r="BY20" i="1"/>
  <c r="BY19" i="1"/>
  <c r="BY18" i="1"/>
  <c r="BY17" i="1"/>
  <c r="AG52" i="2" l="1"/>
  <c r="AG38" i="2"/>
  <c r="AG23" i="2"/>
  <c r="AG5" i="2"/>
  <c r="AG4" i="2" l="1"/>
  <c r="BV6" i="1"/>
  <c r="BV7" i="1"/>
  <c r="C55" i="3" l="1"/>
  <c r="BW158" i="1"/>
  <c r="BW156" i="1"/>
  <c r="BW157" i="1"/>
  <c r="BW159" i="1"/>
  <c r="BW155" i="1"/>
  <c r="BW154" i="1"/>
  <c r="BW153" i="1"/>
  <c r="BW152" i="1"/>
  <c r="BW151" i="1"/>
  <c r="BW150" i="1"/>
  <c r="BW147" i="1"/>
  <c r="BW146" i="1"/>
  <c r="BW149" i="1"/>
  <c r="BW144" i="1"/>
  <c r="BW143" i="1"/>
  <c r="BW140" i="1"/>
  <c r="BW141" i="1"/>
  <c r="BW139" i="1"/>
  <c r="BW142" i="1"/>
  <c r="BW133" i="1"/>
  <c r="BW138" i="1"/>
  <c r="BW137" i="1"/>
  <c r="BW148" i="1"/>
  <c r="BW135" i="1"/>
  <c r="BW132" i="1"/>
  <c r="BW134" i="1"/>
  <c r="BW131" i="1"/>
  <c r="BW129" i="1"/>
  <c r="BW128" i="1"/>
  <c r="BW130" i="1"/>
  <c r="BW127" i="1"/>
  <c r="BW125" i="1"/>
  <c r="BW126" i="1"/>
  <c r="BW124" i="1"/>
  <c r="BW121" i="1"/>
  <c r="BW122" i="1"/>
  <c r="BW123" i="1"/>
  <c r="BW118" i="1"/>
  <c r="BW117" i="1"/>
  <c r="BW120" i="1"/>
  <c r="BW116" i="1"/>
  <c r="BW115" i="1"/>
  <c r="BW112" i="1"/>
  <c r="BW114" i="1"/>
  <c r="BW113" i="1"/>
  <c r="BW110" i="1"/>
  <c r="BW111" i="1"/>
  <c r="BW108" i="1"/>
  <c r="BW107" i="1"/>
  <c r="BW106" i="1"/>
  <c r="BW109" i="1"/>
  <c r="BW104" i="1"/>
  <c r="BW105" i="1"/>
  <c r="BW103" i="1"/>
  <c r="BW102" i="1"/>
  <c r="BW101" i="1"/>
  <c r="BW100" i="1"/>
  <c r="BW91" i="1"/>
  <c r="BW99" i="1"/>
  <c r="BW98" i="1"/>
  <c r="BW92" i="1"/>
  <c r="BW94" i="1"/>
  <c r="BW97" i="1"/>
  <c r="BW96" i="1"/>
  <c r="BW95" i="1"/>
  <c r="BW88" i="1"/>
  <c r="BW90" i="1"/>
  <c r="BW93" i="1"/>
  <c r="BW89" i="1"/>
  <c r="BW87" i="1"/>
  <c r="BW86" i="1"/>
  <c r="BW84" i="1"/>
  <c r="BW85" i="1"/>
  <c r="BW81" i="1"/>
  <c r="BW80" i="1"/>
  <c r="BW83" i="1"/>
  <c r="BW82" i="1"/>
  <c r="BW78" i="1"/>
  <c r="BW79" i="1"/>
  <c r="BW76" i="1"/>
  <c r="BW74" i="1"/>
  <c r="BW73" i="1"/>
  <c r="BW72" i="1"/>
  <c r="BW71" i="1"/>
  <c r="BW70" i="1"/>
  <c r="BW69" i="1"/>
  <c r="BW68" i="1"/>
  <c r="BW67" i="1"/>
  <c r="BW66" i="1"/>
  <c r="BW65" i="1"/>
  <c r="BW64" i="1"/>
  <c r="BW63" i="1"/>
  <c r="BW62" i="1"/>
  <c r="BW56" i="1"/>
  <c r="BW61" i="1"/>
  <c r="BW60" i="1"/>
  <c r="BW59" i="1"/>
  <c r="BW48" i="1"/>
  <c r="BW58" i="1"/>
  <c r="BW51" i="1"/>
  <c r="BW57" i="1"/>
  <c r="BW55" i="1"/>
  <c r="BW53" i="1"/>
  <c r="BW50" i="1"/>
  <c r="BW52" i="1"/>
  <c r="BW45" i="1"/>
  <c r="BW49" i="1"/>
  <c r="BW36" i="1"/>
  <c r="BW42" i="1"/>
  <c r="BW47" i="1"/>
  <c r="BW54" i="1"/>
  <c r="BW46" i="1"/>
  <c r="BW43" i="1"/>
  <c r="BW39" i="1"/>
  <c r="BW44" i="1"/>
  <c r="BW38" i="1"/>
  <c r="BW40" i="1"/>
  <c r="BW37" i="1"/>
  <c r="BW41" i="1"/>
  <c r="BW32" i="1"/>
  <c r="BW33" i="1"/>
  <c r="BW35" i="1"/>
  <c r="BW34" i="1"/>
  <c r="BW31" i="1"/>
  <c r="BW27" i="1"/>
  <c r="BW30" i="1"/>
  <c r="BW29" i="1"/>
  <c r="BW25" i="1"/>
  <c r="BW28" i="1"/>
  <c r="BT168" i="1"/>
  <c r="A2" i="5"/>
  <c r="B2" i="5"/>
  <c r="C2" i="5"/>
  <c r="D2" i="5"/>
  <c r="F2" i="5"/>
  <c r="H2" i="5"/>
  <c r="J2" i="5"/>
  <c r="L2" i="5"/>
  <c r="N2" i="5"/>
  <c r="P2" i="5"/>
  <c r="R2" i="5"/>
  <c r="T2" i="5"/>
  <c r="V2" i="5"/>
  <c r="X2" i="5"/>
  <c r="Z2" i="5"/>
  <c r="AB2" i="5"/>
  <c r="AD2" i="5"/>
  <c r="AF2" i="5"/>
  <c r="AH2" i="5"/>
  <c r="AJ2" i="5"/>
  <c r="AL2" i="5"/>
  <c r="AN2" i="5"/>
  <c r="AP2" i="5"/>
  <c r="AR2" i="5"/>
  <c r="AT2" i="5"/>
  <c r="AV2" i="5"/>
  <c r="AX2" i="5"/>
  <c r="AZ2" i="5"/>
  <c r="BB2" i="5"/>
  <c r="BD2" i="5"/>
  <c r="BF2" i="5"/>
  <c r="BH2" i="5"/>
  <c r="BJ2" i="5"/>
  <c r="BL2" i="5"/>
  <c r="BN2" i="5"/>
  <c r="BP2" i="5"/>
  <c r="BR2" i="5"/>
  <c r="BT2" i="5"/>
  <c r="BV2" i="5"/>
  <c r="A3" i="5"/>
  <c r="B3" i="5"/>
  <c r="C3" i="5"/>
  <c r="D3" i="5"/>
  <c r="F3" i="5"/>
  <c r="H3" i="5"/>
  <c r="J3" i="5"/>
  <c r="L3" i="5"/>
  <c r="N3" i="5"/>
  <c r="P3" i="5"/>
  <c r="R3" i="5"/>
  <c r="T3" i="5"/>
  <c r="V3" i="5"/>
  <c r="X3" i="5"/>
  <c r="Z3" i="5"/>
  <c r="AB3" i="5"/>
  <c r="AD3" i="5"/>
  <c r="AF3" i="5"/>
  <c r="AH3" i="5"/>
  <c r="AJ3" i="5"/>
  <c r="AL3" i="5"/>
  <c r="AN3" i="5"/>
  <c r="AP3" i="5"/>
  <c r="AR3" i="5"/>
  <c r="AT3" i="5"/>
  <c r="AV3" i="5"/>
  <c r="AX3" i="5"/>
  <c r="AZ3" i="5"/>
  <c r="BB3" i="5"/>
  <c r="BD3" i="5"/>
  <c r="BF3" i="5"/>
  <c r="BH3" i="5"/>
  <c r="BJ3" i="5"/>
  <c r="BL3" i="5"/>
  <c r="BN3" i="5"/>
  <c r="BP3" i="5"/>
  <c r="BR3" i="5"/>
  <c r="BT3" i="5"/>
  <c r="BV3" i="5"/>
  <c r="A4" i="5"/>
  <c r="B4" i="5"/>
  <c r="C4" i="5"/>
  <c r="D4" i="5"/>
  <c r="F4" i="5"/>
  <c r="H4" i="5"/>
  <c r="J4" i="5"/>
  <c r="L4" i="5"/>
  <c r="N4" i="5"/>
  <c r="P4" i="5"/>
  <c r="R4" i="5"/>
  <c r="T4" i="5"/>
  <c r="V4" i="5"/>
  <c r="X4" i="5"/>
  <c r="Z4" i="5"/>
  <c r="AB4" i="5"/>
  <c r="AD4" i="5"/>
  <c r="AF4" i="5"/>
  <c r="AH4" i="5"/>
  <c r="AJ4" i="5"/>
  <c r="AL4" i="5"/>
  <c r="AN4" i="5"/>
  <c r="AP4" i="5"/>
  <c r="AR4" i="5"/>
  <c r="AT4" i="5"/>
  <c r="AV4" i="5"/>
  <c r="AX4" i="5"/>
  <c r="AZ4" i="5"/>
  <c r="BB4" i="5"/>
  <c r="BD4" i="5"/>
  <c r="BF4" i="5"/>
  <c r="BH4" i="5"/>
  <c r="BJ4" i="5"/>
  <c r="BL4" i="5"/>
  <c r="BN4" i="5"/>
  <c r="BP4" i="5"/>
  <c r="BR4" i="5"/>
  <c r="BT4" i="5"/>
  <c r="BV4" i="5"/>
  <c r="A5" i="5"/>
  <c r="B5" i="5"/>
  <c r="C5" i="5"/>
  <c r="D5" i="5"/>
  <c r="F5" i="5"/>
  <c r="H5" i="5"/>
  <c r="J5" i="5"/>
  <c r="L5" i="5"/>
  <c r="N5" i="5"/>
  <c r="P5" i="5"/>
  <c r="R5" i="5"/>
  <c r="T5" i="5"/>
  <c r="V5" i="5"/>
  <c r="X5" i="5"/>
  <c r="Z5" i="5"/>
  <c r="AB5" i="5"/>
  <c r="AD5" i="5"/>
  <c r="AF5" i="5"/>
  <c r="AH5" i="5"/>
  <c r="AJ5" i="5"/>
  <c r="AL5" i="5"/>
  <c r="AN5" i="5"/>
  <c r="AP5" i="5"/>
  <c r="AR5" i="5"/>
  <c r="AT5" i="5"/>
  <c r="AV5" i="5"/>
  <c r="AX5" i="5"/>
  <c r="AZ5" i="5"/>
  <c r="BB5" i="5"/>
  <c r="BD5" i="5"/>
  <c r="BF5" i="5"/>
  <c r="BH5" i="5"/>
  <c r="BJ5" i="5"/>
  <c r="BL5" i="5"/>
  <c r="BN5" i="5"/>
  <c r="BP5" i="5"/>
  <c r="BR5" i="5"/>
  <c r="BT5" i="5"/>
  <c r="BV5" i="5"/>
  <c r="A6" i="5"/>
  <c r="B6" i="5"/>
  <c r="C6" i="5"/>
  <c r="D6" i="5"/>
  <c r="F6" i="5"/>
  <c r="H6" i="5"/>
  <c r="J6" i="5"/>
  <c r="L6" i="5"/>
  <c r="N6" i="5"/>
  <c r="P6" i="5"/>
  <c r="R6" i="5"/>
  <c r="T6" i="5"/>
  <c r="V6" i="5"/>
  <c r="X6" i="5"/>
  <c r="Z6" i="5"/>
  <c r="AB6" i="5"/>
  <c r="AD6" i="5"/>
  <c r="AF6" i="5"/>
  <c r="AH6" i="5"/>
  <c r="AJ6" i="5"/>
  <c r="AL6" i="5"/>
  <c r="AN6" i="5"/>
  <c r="AP6" i="5"/>
  <c r="AR6" i="5"/>
  <c r="AT6" i="5"/>
  <c r="AV6" i="5"/>
  <c r="AX6" i="5"/>
  <c r="AZ6" i="5"/>
  <c r="BB6" i="5"/>
  <c r="BD6" i="5"/>
  <c r="BF6" i="5"/>
  <c r="BH6" i="5"/>
  <c r="BJ6" i="5"/>
  <c r="BL6" i="5"/>
  <c r="BN6" i="5"/>
  <c r="BP6" i="5"/>
  <c r="BR6" i="5"/>
  <c r="BT6" i="5"/>
  <c r="BV6" i="5"/>
  <c r="A7" i="5"/>
  <c r="B7" i="5"/>
  <c r="C7" i="5"/>
  <c r="D7" i="5"/>
  <c r="F7" i="5"/>
  <c r="H7" i="5"/>
  <c r="J7" i="5"/>
  <c r="L7" i="5"/>
  <c r="N7" i="5"/>
  <c r="P7" i="5"/>
  <c r="R7" i="5"/>
  <c r="T7" i="5"/>
  <c r="V7" i="5"/>
  <c r="X7" i="5"/>
  <c r="Z7" i="5"/>
  <c r="AB7" i="5"/>
  <c r="AD7" i="5"/>
  <c r="AF7" i="5"/>
  <c r="AH7" i="5"/>
  <c r="AJ7" i="5"/>
  <c r="AL7" i="5"/>
  <c r="AN7" i="5"/>
  <c r="AP7" i="5"/>
  <c r="AR7" i="5"/>
  <c r="AT7" i="5"/>
  <c r="AV7" i="5"/>
  <c r="AX7" i="5"/>
  <c r="AZ7" i="5"/>
  <c r="BB7" i="5"/>
  <c r="BD7" i="5"/>
  <c r="BF7" i="5"/>
  <c r="BH7" i="5"/>
  <c r="BJ7" i="5"/>
  <c r="BL7" i="5"/>
  <c r="BN7" i="5"/>
  <c r="BP7" i="5"/>
  <c r="BR7" i="5"/>
  <c r="BT7" i="5"/>
  <c r="BV7" i="5"/>
  <c r="A8" i="5"/>
  <c r="B8" i="5"/>
  <c r="C8" i="5"/>
  <c r="D8" i="5"/>
  <c r="F8" i="5"/>
  <c r="H8" i="5"/>
  <c r="J8" i="5"/>
  <c r="L8" i="5"/>
  <c r="N8" i="5"/>
  <c r="P8" i="5"/>
  <c r="R8" i="5"/>
  <c r="T8" i="5"/>
  <c r="V8" i="5"/>
  <c r="X8" i="5"/>
  <c r="Z8" i="5"/>
  <c r="AB8" i="5"/>
  <c r="AD8" i="5"/>
  <c r="AF8" i="5"/>
  <c r="AH8" i="5"/>
  <c r="AJ8" i="5"/>
  <c r="AL8" i="5"/>
  <c r="AN8" i="5"/>
  <c r="AP8" i="5"/>
  <c r="AR8" i="5"/>
  <c r="AT8" i="5"/>
  <c r="AV8" i="5"/>
  <c r="AX8" i="5"/>
  <c r="AZ8" i="5"/>
  <c r="BB8" i="5"/>
  <c r="BD8" i="5"/>
  <c r="BF8" i="5"/>
  <c r="BH8" i="5"/>
  <c r="BJ8" i="5"/>
  <c r="BL8" i="5"/>
  <c r="BN8" i="5"/>
  <c r="BP8" i="5"/>
  <c r="BR8" i="5"/>
  <c r="BT8" i="5"/>
  <c r="BV8" i="5"/>
  <c r="A9" i="5"/>
  <c r="B9" i="5"/>
  <c r="C9" i="5"/>
  <c r="D9" i="5"/>
  <c r="F9" i="5"/>
  <c r="H9" i="5"/>
  <c r="J9" i="5"/>
  <c r="L9" i="5"/>
  <c r="N9" i="5"/>
  <c r="P9" i="5"/>
  <c r="R9" i="5"/>
  <c r="T9" i="5"/>
  <c r="V9" i="5"/>
  <c r="X9" i="5"/>
  <c r="Z9" i="5"/>
  <c r="AB9" i="5"/>
  <c r="AD9" i="5"/>
  <c r="AF9" i="5"/>
  <c r="AH9" i="5"/>
  <c r="AJ9" i="5"/>
  <c r="AL9" i="5"/>
  <c r="AN9" i="5"/>
  <c r="AP9" i="5"/>
  <c r="AR9" i="5"/>
  <c r="AT9" i="5"/>
  <c r="AV9" i="5"/>
  <c r="AX9" i="5"/>
  <c r="AZ9" i="5"/>
  <c r="BB9" i="5"/>
  <c r="BD9" i="5"/>
  <c r="BF9" i="5"/>
  <c r="BH9" i="5"/>
  <c r="BJ9" i="5"/>
  <c r="BL9" i="5"/>
  <c r="BN9" i="5"/>
  <c r="BP9" i="5"/>
  <c r="BR9" i="5"/>
  <c r="BT9" i="5"/>
  <c r="BV9" i="5"/>
  <c r="A10" i="5"/>
  <c r="B10" i="5"/>
  <c r="C10" i="5"/>
  <c r="D10" i="5"/>
  <c r="F10" i="5"/>
  <c r="H10" i="5"/>
  <c r="J10" i="5"/>
  <c r="L10" i="5"/>
  <c r="N10" i="5"/>
  <c r="P10" i="5"/>
  <c r="R10" i="5"/>
  <c r="T10" i="5"/>
  <c r="V10" i="5"/>
  <c r="X10" i="5"/>
  <c r="Z10" i="5"/>
  <c r="AB10" i="5"/>
  <c r="AD10" i="5"/>
  <c r="AF10" i="5"/>
  <c r="AH10" i="5"/>
  <c r="AJ10" i="5"/>
  <c r="AL10" i="5"/>
  <c r="AN10" i="5"/>
  <c r="AP10" i="5"/>
  <c r="AR10" i="5"/>
  <c r="AT10" i="5"/>
  <c r="AV10" i="5"/>
  <c r="AX10" i="5"/>
  <c r="AZ10" i="5"/>
  <c r="BB10" i="5"/>
  <c r="BD10" i="5"/>
  <c r="BF10" i="5"/>
  <c r="BH10" i="5"/>
  <c r="BJ10" i="5"/>
  <c r="BL10" i="5"/>
  <c r="BN10" i="5"/>
  <c r="BP10" i="5"/>
  <c r="BR10" i="5"/>
  <c r="BT10" i="5"/>
  <c r="BV10" i="5"/>
  <c r="A11" i="5"/>
  <c r="B11" i="5"/>
  <c r="C11" i="5"/>
  <c r="D11" i="5"/>
  <c r="F11" i="5"/>
  <c r="H11" i="5"/>
  <c r="J11" i="5"/>
  <c r="L11" i="5"/>
  <c r="N11" i="5"/>
  <c r="P11" i="5"/>
  <c r="R11" i="5"/>
  <c r="T11" i="5"/>
  <c r="V11" i="5"/>
  <c r="X11" i="5"/>
  <c r="Z11" i="5"/>
  <c r="AB11" i="5"/>
  <c r="AD11" i="5"/>
  <c r="AF11" i="5"/>
  <c r="AH11" i="5"/>
  <c r="AJ11" i="5"/>
  <c r="AL11" i="5"/>
  <c r="AN11" i="5"/>
  <c r="AP11" i="5"/>
  <c r="AR11" i="5"/>
  <c r="AT11" i="5"/>
  <c r="AV11" i="5"/>
  <c r="AX11" i="5"/>
  <c r="AZ11" i="5"/>
  <c r="BB11" i="5"/>
  <c r="BD11" i="5"/>
  <c r="BF11" i="5"/>
  <c r="BH11" i="5"/>
  <c r="BJ11" i="5"/>
  <c r="BL11" i="5"/>
  <c r="BN11" i="5"/>
  <c r="BP11" i="5"/>
  <c r="BR11" i="5"/>
  <c r="BT11" i="5"/>
  <c r="BV11" i="5"/>
  <c r="BW22" i="1"/>
  <c r="BW24" i="1"/>
  <c r="BW23" i="1"/>
  <c r="BW77" i="1"/>
  <c r="BW26" i="1"/>
  <c r="BW21" i="1"/>
  <c r="BW6" i="5" s="1"/>
  <c r="BW20" i="1"/>
  <c r="BW5" i="5" s="1"/>
  <c r="BW19" i="1"/>
  <c r="BW4" i="5" s="1"/>
  <c r="BW18" i="1"/>
  <c r="BW3" i="5" s="1"/>
  <c r="BW17" i="1"/>
  <c r="BW2" i="5" s="1"/>
  <c r="BS17" i="1"/>
  <c r="BS2" i="5" s="1"/>
  <c r="BW9" i="5" l="1"/>
  <c r="BW10" i="5"/>
  <c r="BW8" i="5"/>
  <c r="BW11" i="5"/>
  <c r="BW7" i="5"/>
  <c r="AF52" i="2" l="1"/>
  <c r="AF38" i="2"/>
  <c r="AF23" i="2"/>
  <c r="AF5" i="2"/>
  <c r="AF4" i="2" l="1"/>
  <c r="BU57" i="1"/>
  <c r="AD5" i="2" l="1"/>
  <c r="AE5" i="2"/>
  <c r="AD23" i="2"/>
  <c r="AE23" i="2"/>
  <c r="AD38" i="2"/>
  <c r="AE38" i="2"/>
  <c r="AD52" i="2"/>
  <c r="AE52" i="2"/>
  <c r="BU19" i="1"/>
  <c r="BU18" i="1"/>
  <c r="BU20" i="1"/>
  <c r="BU21" i="1"/>
  <c r="BU26" i="1"/>
  <c r="BU22" i="1"/>
  <c r="BU24" i="1"/>
  <c r="BU23" i="1"/>
  <c r="BU77" i="1"/>
  <c r="BU25" i="1"/>
  <c r="BU28" i="1"/>
  <c r="BU29" i="1"/>
  <c r="BU30" i="1"/>
  <c r="BU34" i="1"/>
  <c r="BU27" i="1"/>
  <c r="BU32" i="1"/>
  <c r="BU31" i="1"/>
  <c r="BU35" i="1"/>
  <c r="BU33" i="1"/>
  <c r="BU37" i="1"/>
  <c r="BU41" i="1"/>
  <c r="BU40" i="1"/>
  <c r="BU38" i="1"/>
  <c r="BU43" i="1"/>
  <c r="BU46" i="1"/>
  <c r="BU44" i="1"/>
  <c r="BU39" i="1"/>
  <c r="BU42" i="1"/>
  <c r="BU55" i="1"/>
  <c r="BU36" i="1"/>
  <c r="BU53" i="1"/>
  <c r="BU49" i="1"/>
  <c r="BU45" i="1"/>
  <c r="BU54" i="1"/>
  <c r="BU47" i="1"/>
  <c r="BU51" i="1"/>
  <c r="BU52" i="1"/>
  <c r="BU58" i="1"/>
  <c r="BU50" i="1"/>
  <c r="BU48" i="1"/>
  <c r="BU59" i="1"/>
  <c r="BU60" i="1"/>
  <c r="BU61" i="1"/>
  <c r="BU56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6" i="1"/>
  <c r="BU78" i="1"/>
  <c r="BU79" i="1"/>
  <c r="BU82" i="1"/>
  <c r="BU85" i="1"/>
  <c r="BU83" i="1"/>
  <c r="BU80" i="1"/>
  <c r="BU81" i="1"/>
  <c r="BU84" i="1"/>
  <c r="BU86" i="1"/>
  <c r="BU87" i="1"/>
  <c r="BU89" i="1"/>
  <c r="BU88" i="1"/>
  <c r="BU90" i="1"/>
  <c r="BU93" i="1"/>
  <c r="BU95" i="1"/>
  <c r="BU94" i="1"/>
  <c r="BU92" i="1"/>
  <c r="BU98" i="1"/>
  <c r="BU99" i="1"/>
  <c r="BU91" i="1"/>
  <c r="BU100" i="1"/>
  <c r="BU97" i="1"/>
  <c r="BU101" i="1"/>
  <c r="BU96" i="1"/>
  <c r="BU102" i="1"/>
  <c r="BU103" i="1"/>
  <c r="BU105" i="1"/>
  <c r="BU104" i="1"/>
  <c r="BU106" i="1"/>
  <c r="BU108" i="1"/>
  <c r="BU107" i="1"/>
  <c r="BU109" i="1"/>
  <c r="BU111" i="1"/>
  <c r="BU110" i="1"/>
  <c r="BU113" i="1"/>
  <c r="BU114" i="1"/>
  <c r="BU115" i="1"/>
  <c r="BU112" i="1"/>
  <c r="BU116" i="1"/>
  <c r="BU118" i="1"/>
  <c r="BU123" i="1"/>
  <c r="BU120" i="1"/>
  <c r="BU117" i="1"/>
  <c r="BU121" i="1"/>
  <c r="BU124" i="1"/>
  <c r="BU126" i="1"/>
  <c r="BU127" i="1"/>
  <c r="BU125" i="1"/>
  <c r="BU130" i="1"/>
  <c r="BU128" i="1"/>
  <c r="BU132" i="1"/>
  <c r="BU129" i="1"/>
  <c r="BU135" i="1"/>
  <c r="BU131" i="1"/>
  <c r="BU134" i="1"/>
  <c r="BU148" i="1"/>
  <c r="BU138" i="1"/>
  <c r="BU137" i="1"/>
  <c r="BU133" i="1"/>
  <c r="BU139" i="1"/>
  <c r="BU141" i="1"/>
  <c r="BU140" i="1"/>
  <c r="BU142" i="1"/>
  <c r="BU151" i="1"/>
  <c r="BU143" i="1"/>
  <c r="BU146" i="1"/>
  <c r="BU144" i="1"/>
  <c r="BU149" i="1"/>
  <c r="BU147" i="1"/>
  <c r="BU150" i="1"/>
  <c r="BU152" i="1"/>
  <c r="BU153" i="1"/>
  <c r="BU154" i="1"/>
  <c r="BU155" i="1"/>
  <c r="BU157" i="1"/>
  <c r="BU158" i="1"/>
  <c r="BU159" i="1"/>
  <c r="BU17" i="1"/>
  <c r="BS19" i="1"/>
  <c r="BS4" i="5" s="1"/>
  <c r="BS18" i="1"/>
  <c r="BS3" i="5" s="1"/>
  <c r="BS20" i="1"/>
  <c r="BS5" i="5" s="1"/>
  <c r="BS21" i="1"/>
  <c r="BS6" i="5" s="1"/>
  <c r="BS26" i="1"/>
  <c r="BS22" i="1"/>
  <c r="BS24" i="1"/>
  <c r="BS23" i="1"/>
  <c r="BS77" i="1"/>
  <c r="BS25" i="1"/>
  <c r="BS28" i="1"/>
  <c r="BS29" i="1"/>
  <c r="BS30" i="1"/>
  <c r="BS34" i="1"/>
  <c r="BS27" i="1"/>
  <c r="BS32" i="1"/>
  <c r="BS31" i="1"/>
  <c r="BS35" i="1"/>
  <c r="BS33" i="1"/>
  <c r="BS37" i="1"/>
  <c r="BS41" i="1"/>
  <c r="BS40" i="1"/>
  <c r="BS38" i="1"/>
  <c r="BS43" i="1"/>
  <c r="BS46" i="1"/>
  <c r="BS44" i="1"/>
  <c r="BS39" i="1"/>
  <c r="BS42" i="1"/>
  <c r="BS55" i="1"/>
  <c r="BS36" i="1"/>
  <c r="BS53" i="1"/>
  <c r="BS49" i="1"/>
  <c r="BS45" i="1"/>
  <c r="BS54" i="1"/>
  <c r="BS47" i="1"/>
  <c r="BS57" i="1"/>
  <c r="BS51" i="1"/>
  <c r="BS52" i="1"/>
  <c r="BS58" i="1"/>
  <c r="BS50" i="1"/>
  <c r="BS48" i="1"/>
  <c r="BS59" i="1"/>
  <c r="BS60" i="1"/>
  <c r="BS61" i="1"/>
  <c r="BS56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74" i="1"/>
  <c r="BS76" i="1"/>
  <c r="BS78" i="1"/>
  <c r="BS79" i="1"/>
  <c r="BS82" i="1"/>
  <c r="BS85" i="1"/>
  <c r="BS83" i="1"/>
  <c r="BS80" i="1"/>
  <c r="BS81" i="1"/>
  <c r="BS84" i="1"/>
  <c r="BS86" i="1"/>
  <c r="BS87" i="1"/>
  <c r="BS89" i="1"/>
  <c r="BS88" i="1"/>
  <c r="BS90" i="1"/>
  <c r="BS93" i="1"/>
  <c r="BS95" i="1"/>
  <c r="BS94" i="1"/>
  <c r="BS92" i="1"/>
  <c r="BS98" i="1"/>
  <c r="BS99" i="1"/>
  <c r="BS91" i="1"/>
  <c r="BS100" i="1"/>
  <c r="BS97" i="1"/>
  <c r="BS101" i="1"/>
  <c r="BS96" i="1"/>
  <c r="BS102" i="1"/>
  <c r="BS103" i="1"/>
  <c r="BS105" i="1"/>
  <c r="BS104" i="1"/>
  <c r="BS106" i="1"/>
  <c r="BS108" i="1"/>
  <c r="BS107" i="1"/>
  <c r="BS109" i="1"/>
  <c r="BS111" i="1"/>
  <c r="BS110" i="1"/>
  <c r="BS113" i="1"/>
  <c r="BS114" i="1"/>
  <c r="BS115" i="1"/>
  <c r="BS112" i="1"/>
  <c r="BS116" i="1"/>
  <c r="BS118" i="1"/>
  <c r="BS123" i="1"/>
  <c r="BS120" i="1"/>
  <c r="BS117" i="1"/>
  <c r="BS121" i="1"/>
  <c r="BS124" i="1"/>
  <c r="BS126" i="1"/>
  <c r="BS127" i="1"/>
  <c r="BS125" i="1"/>
  <c r="BS130" i="1"/>
  <c r="BS128" i="1"/>
  <c r="BS132" i="1"/>
  <c r="BS129" i="1"/>
  <c r="BS135" i="1"/>
  <c r="BS131" i="1"/>
  <c r="BS134" i="1"/>
  <c r="BS148" i="1"/>
  <c r="BS138" i="1"/>
  <c r="BS137" i="1"/>
  <c r="BS133" i="1"/>
  <c r="BS139" i="1"/>
  <c r="BS141" i="1"/>
  <c r="BS140" i="1"/>
  <c r="BS142" i="1"/>
  <c r="BS151" i="1"/>
  <c r="BS143" i="1"/>
  <c r="BS146" i="1"/>
  <c r="BS144" i="1"/>
  <c r="BS149" i="1"/>
  <c r="BS147" i="1"/>
  <c r="BS150" i="1"/>
  <c r="BS152" i="1"/>
  <c r="BS153" i="1"/>
  <c r="BS154" i="1"/>
  <c r="BS155" i="1"/>
  <c r="BS157" i="1"/>
  <c r="BS158" i="1"/>
  <c r="BS159" i="1"/>
  <c r="BS8" i="5" l="1"/>
  <c r="BS9" i="5"/>
  <c r="BS11" i="5"/>
  <c r="BS10" i="5"/>
  <c r="BS7" i="5"/>
  <c r="AD4" i="2"/>
  <c r="BU6" i="5"/>
  <c r="BU5" i="5"/>
  <c r="BU3" i="5"/>
  <c r="BU8" i="5"/>
  <c r="BU10" i="5"/>
  <c r="BU11" i="5"/>
  <c r="BU4" i="5"/>
  <c r="BU2" i="5"/>
  <c r="BU9" i="5"/>
  <c r="BU7" i="5"/>
  <c r="AE4" i="2"/>
  <c r="AB5" i="2"/>
  <c r="AC5" i="2"/>
  <c r="AB52" i="2"/>
  <c r="AC52" i="2"/>
  <c r="AB38" i="2"/>
  <c r="AC38" i="2"/>
  <c r="AB23" i="2"/>
  <c r="AC23" i="2"/>
  <c r="AC4" i="2" s="1"/>
  <c r="AB4" i="2" l="1"/>
  <c r="BQ19" i="1"/>
  <c r="BQ4" i="5" s="1"/>
  <c r="BQ18" i="1"/>
  <c r="BQ3" i="5" s="1"/>
  <c r="BQ20" i="1"/>
  <c r="BQ5" i="5" s="1"/>
  <c r="BQ26" i="1"/>
  <c r="BQ77" i="1"/>
  <c r="BQ21" i="1"/>
  <c r="BQ6" i="5" s="1"/>
  <c r="BQ126" i="1"/>
  <c r="BQ23" i="1"/>
  <c r="BQ24" i="1"/>
  <c r="BQ158" i="1"/>
  <c r="BQ157" i="1"/>
  <c r="BQ159" i="1"/>
  <c r="BQ102" i="1"/>
  <c r="BQ103" i="1"/>
  <c r="BQ105" i="1"/>
  <c r="BQ107" i="1"/>
  <c r="BQ106" i="1"/>
  <c r="BQ104" i="1"/>
  <c r="BQ108" i="1"/>
  <c r="BQ109" i="1"/>
  <c r="BQ111" i="1"/>
  <c r="BQ113" i="1"/>
  <c r="BQ114" i="1"/>
  <c r="BQ110" i="1"/>
  <c r="BQ112" i="1"/>
  <c r="BQ115" i="1"/>
  <c r="BQ118" i="1"/>
  <c r="BQ116" i="1"/>
  <c r="BQ120" i="1"/>
  <c r="BQ123" i="1"/>
  <c r="BQ117" i="1"/>
  <c r="BQ121" i="1"/>
  <c r="BQ124" i="1"/>
  <c r="BQ22" i="1"/>
  <c r="BQ125" i="1"/>
  <c r="BQ127" i="1"/>
  <c r="BQ128" i="1"/>
  <c r="BQ130" i="1"/>
  <c r="BQ132" i="1"/>
  <c r="BQ129" i="1"/>
  <c r="BQ135" i="1"/>
  <c r="BQ131" i="1"/>
  <c r="BQ148" i="1"/>
  <c r="BQ138" i="1"/>
  <c r="BQ134" i="1"/>
  <c r="BQ137" i="1"/>
  <c r="BQ133" i="1"/>
  <c r="BQ151" i="1"/>
  <c r="BQ141" i="1"/>
  <c r="BQ142" i="1"/>
  <c r="BQ140" i="1"/>
  <c r="BQ143" i="1"/>
  <c r="BQ139" i="1"/>
  <c r="BQ146" i="1"/>
  <c r="BQ150" i="1"/>
  <c r="BQ147" i="1"/>
  <c r="BQ149" i="1"/>
  <c r="BQ152" i="1"/>
  <c r="BQ153" i="1"/>
  <c r="BQ144" i="1"/>
  <c r="BQ154" i="1"/>
  <c r="BQ155" i="1"/>
  <c r="BQ25" i="1"/>
  <c r="BQ28" i="1"/>
  <c r="BQ29" i="1"/>
  <c r="BQ30" i="1"/>
  <c r="BQ34" i="1"/>
  <c r="BQ31" i="1"/>
  <c r="BQ27" i="1"/>
  <c r="BQ33" i="1"/>
  <c r="BQ40" i="1"/>
  <c r="BQ43" i="1"/>
  <c r="BQ38" i="1"/>
  <c r="BQ32" i="1"/>
  <c r="BQ41" i="1"/>
  <c r="BQ37" i="1"/>
  <c r="BQ35" i="1"/>
  <c r="BQ45" i="1"/>
  <c r="BQ52" i="1"/>
  <c r="BQ39" i="1"/>
  <c r="BQ46" i="1"/>
  <c r="BQ36" i="1"/>
  <c r="BQ44" i="1"/>
  <c r="BQ42" i="1"/>
  <c r="BQ49" i="1"/>
  <c r="BQ53" i="1"/>
  <c r="BQ51" i="1"/>
  <c r="BQ54" i="1"/>
  <c r="BQ57" i="1"/>
  <c r="BQ47" i="1"/>
  <c r="BQ58" i="1"/>
  <c r="BQ55" i="1"/>
  <c r="BQ50" i="1"/>
  <c r="BQ48" i="1"/>
  <c r="BQ59" i="1"/>
  <c r="BQ60" i="1"/>
  <c r="BQ61" i="1"/>
  <c r="BQ56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6" i="1"/>
  <c r="BQ78" i="1"/>
  <c r="BQ79" i="1"/>
  <c r="BQ82" i="1"/>
  <c r="BQ83" i="1"/>
  <c r="BQ85" i="1"/>
  <c r="BQ80" i="1"/>
  <c r="BQ81" i="1"/>
  <c r="BQ84" i="1"/>
  <c r="BQ86" i="1"/>
  <c r="BQ90" i="1"/>
  <c r="BQ87" i="1"/>
  <c r="BQ89" i="1"/>
  <c r="BQ93" i="1"/>
  <c r="BQ88" i="1"/>
  <c r="BQ95" i="1"/>
  <c r="BQ94" i="1"/>
  <c r="BQ92" i="1"/>
  <c r="BQ98" i="1"/>
  <c r="BQ99" i="1"/>
  <c r="BQ91" i="1"/>
  <c r="BQ100" i="1"/>
  <c r="BQ97" i="1"/>
  <c r="BQ101" i="1"/>
  <c r="BQ17" i="1"/>
  <c r="BQ2" i="5" s="1"/>
  <c r="BO19" i="1"/>
  <c r="BO4" i="5" s="1"/>
  <c r="BO18" i="1"/>
  <c r="BO3" i="5" s="1"/>
  <c r="BO20" i="1"/>
  <c r="BO5" i="5" s="1"/>
  <c r="BO26" i="1"/>
  <c r="BO77" i="1"/>
  <c r="BO21" i="1"/>
  <c r="BO6" i="5" s="1"/>
  <c r="BO126" i="1"/>
  <c r="BO23" i="1"/>
  <c r="BO24" i="1"/>
  <c r="BO158" i="1"/>
  <c r="BO157" i="1"/>
  <c r="BO159" i="1"/>
  <c r="BO102" i="1"/>
  <c r="BO103" i="1"/>
  <c r="BO105" i="1"/>
  <c r="BO107" i="1"/>
  <c r="BO106" i="1"/>
  <c r="BO104" i="1"/>
  <c r="BO108" i="1"/>
  <c r="BO109" i="1"/>
  <c r="BO111" i="1"/>
  <c r="BO113" i="1"/>
  <c r="BO114" i="1"/>
  <c r="BO110" i="1"/>
  <c r="BO112" i="1"/>
  <c r="BO115" i="1"/>
  <c r="BO118" i="1"/>
  <c r="BO116" i="1"/>
  <c r="BO120" i="1"/>
  <c r="BO123" i="1"/>
  <c r="BO117" i="1"/>
  <c r="BO121" i="1"/>
  <c r="BO124" i="1"/>
  <c r="BO22" i="1"/>
  <c r="BO125" i="1"/>
  <c r="BO127" i="1"/>
  <c r="BO128" i="1"/>
  <c r="BO130" i="1"/>
  <c r="BO132" i="1"/>
  <c r="BO129" i="1"/>
  <c r="BO135" i="1"/>
  <c r="BO131" i="1"/>
  <c r="BO148" i="1"/>
  <c r="BO138" i="1"/>
  <c r="BO134" i="1"/>
  <c r="BO137" i="1"/>
  <c r="BO133" i="1"/>
  <c r="BO151" i="1"/>
  <c r="BO141" i="1"/>
  <c r="BO142" i="1"/>
  <c r="BO140" i="1"/>
  <c r="BO143" i="1"/>
  <c r="BO139" i="1"/>
  <c r="BO146" i="1"/>
  <c r="BO150" i="1"/>
  <c r="BO147" i="1"/>
  <c r="BO149" i="1"/>
  <c r="BO152" i="1"/>
  <c r="BO153" i="1"/>
  <c r="BO144" i="1"/>
  <c r="BO154" i="1"/>
  <c r="BO155" i="1"/>
  <c r="BO25" i="1"/>
  <c r="BO28" i="1"/>
  <c r="BO29" i="1"/>
  <c r="BO30" i="1"/>
  <c r="BO34" i="1"/>
  <c r="BO31" i="1"/>
  <c r="BO27" i="1"/>
  <c r="BO33" i="1"/>
  <c r="BO40" i="1"/>
  <c r="BO43" i="1"/>
  <c r="BO38" i="1"/>
  <c r="BO32" i="1"/>
  <c r="BO41" i="1"/>
  <c r="BO37" i="1"/>
  <c r="BO35" i="1"/>
  <c r="BO45" i="1"/>
  <c r="BO52" i="1"/>
  <c r="BO39" i="1"/>
  <c r="BO46" i="1"/>
  <c r="BO36" i="1"/>
  <c r="BO44" i="1"/>
  <c r="BO42" i="1"/>
  <c r="BO49" i="1"/>
  <c r="BO53" i="1"/>
  <c r="BO51" i="1"/>
  <c r="BO54" i="1"/>
  <c r="BO57" i="1"/>
  <c r="BO47" i="1"/>
  <c r="BO58" i="1"/>
  <c r="BO55" i="1"/>
  <c r="BO50" i="1"/>
  <c r="BO48" i="1"/>
  <c r="BO59" i="1"/>
  <c r="BO60" i="1"/>
  <c r="BO61" i="1"/>
  <c r="BO56" i="1"/>
  <c r="BO62" i="1"/>
  <c r="BO63" i="1"/>
  <c r="BO64" i="1"/>
  <c r="BO65" i="1"/>
  <c r="BO66" i="1"/>
  <c r="BO67" i="1"/>
  <c r="BO68" i="1"/>
  <c r="BO69" i="1"/>
  <c r="BO70" i="1"/>
  <c r="BO71" i="1"/>
  <c r="BO72" i="1"/>
  <c r="BO73" i="1"/>
  <c r="BO74" i="1"/>
  <c r="BO76" i="1"/>
  <c r="BO78" i="1"/>
  <c r="BO79" i="1"/>
  <c r="BO82" i="1"/>
  <c r="BO83" i="1"/>
  <c r="BO85" i="1"/>
  <c r="BO80" i="1"/>
  <c r="BO81" i="1"/>
  <c r="BO84" i="1"/>
  <c r="BO86" i="1"/>
  <c r="BO90" i="1"/>
  <c r="BO87" i="1"/>
  <c r="BO89" i="1"/>
  <c r="BO93" i="1"/>
  <c r="BO88" i="1"/>
  <c r="BO95" i="1"/>
  <c r="BO94" i="1"/>
  <c r="BO92" i="1"/>
  <c r="BO98" i="1"/>
  <c r="BO99" i="1"/>
  <c r="BO91" i="1"/>
  <c r="BO100" i="1"/>
  <c r="BO97" i="1"/>
  <c r="BO101" i="1"/>
  <c r="BO17" i="1"/>
  <c r="BO2" i="5" s="1"/>
  <c r="BQ11" i="5" l="1"/>
  <c r="BO11" i="5"/>
  <c r="BO8" i="5"/>
  <c r="BQ8" i="5"/>
  <c r="BO9" i="5"/>
  <c r="BQ9" i="5"/>
  <c r="BO7" i="5"/>
  <c r="BQ7" i="5"/>
  <c r="BO10" i="5"/>
  <c r="BQ10" i="5"/>
  <c r="BL9" i="1"/>
  <c r="BM98" i="1"/>
  <c r="BM55" i="1"/>
  <c r="BM50" i="1"/>
  <c r="BM147" i="1"/>
  <c r="BM159" i="1"/>
  <c r="BM149" i="1"/>
  <c r="BM48" i="1"/>
  <c r="BM59" i="1"/>
  <c r="BM60" i="1"/>
  <c r="BM99" i="1"/>
  <c r="BM152" i="1"/>
  <c r="BM61" i="1"/>
  <c r="BM153" i="1"/>
  <c r="BM91" i="1"/>
  <c r="BM121" i="1"/>
  <c r="BM144" i="1"/>
  <c r="BM100" i="1"/>
  <c r="BM56" i="1"/>
  <c r="BM62" i="1"/>
  <c r="BM63" i="1"/>
  <c r="BM64" i="1"/>
  <c r="BM124" i="1"/>
  <c r="BM65" i="1"/>
  <c r="BM66" i="1"/>
  <c r="BM67" i="1"/>
  <c r="BM97" i="1"/>
  <c r="BM68" i="1"/>
  <c r="BM69" i="1"/>
  <c r="BM70" i="1"/>
  <c r="BM101" i="1"/>
  <c r="BM71" i="1"/>
  <c r="BM154" i="1"/>
  <c r="BM155" i="1"/>
  <c r="BM72" i="1"/>
  <c r="BM73" i="1"/>
  <c r="BM74" i="1"/>
  <c r="BM58" i="1"/>
  <c r="BM18" i="1"/>
  <c r="BM3" i="5" s="1"/>
  <c r="BM19" i="1"/>
  <c r="BM4" i="5" s="1"/>
  <c r="BM26" i="1"/>
  <c r="BM22" i="1"/>
  <c r="BM20" i="1"/>
  <c r="BM5" i="5" s="1"/>
  <c r="BM77" i="1"/>
  <c r="BM21" i="1"/>
  <c r="BM6" i="5" s="1"/>
  <c r="BM102" i="1"/>
  <c r="BM24" i="1"/>
  <c r="BM126" i="1"/>
  <c r="BM25" i="1"/>
  <c r="BM28" i="1"/>
  <c r="BM103" i="1"/>
  <c r="BM23" i="1"/>
  <c r="BM105" i="1"/>
  <c r="BM125" i="1"/>
  <c r="BM128" i="1"/>
  <c r="BM130" i="1"/>
  <c r="BM127" i="1"/>
  <c r="BM29" i="1"/>
  <c r="BM76" i="1"/>
  <c r="BM78" i="1"/>
  <c r="BM104" i="1"/>
  <c r="BM79" i="1"/>
  <c r="BM108" i="1"/>
  <c r="BM30" i="1"/>
  <c r="BM132" i="1"/>
  <c r="BM106" i="1"/>
  <c r="BM82" i="1"/>
  <c r="BM107" i="1"/>
  <c r="BM131" i="1"/>
  <c r="BM34" i="1"/>
  <c r="BM31" i="1"/>
  <c r="BM85" i="1"/>
  <c r="BM135" i="1"/>
  <c r="BM37" i="1"/>
  <c r="BM27" i="1"/>
  <c r="BM83" i="1"/>
  <c r="BM38" i="1"/>
  <c r="BM81" i="1"/>
  <c r="BM33" i="1"/>
  <c r="BM111" i="1"/>
  <c r="BM129" i="1"/>
  <c r="BM32" i="1"/>
  <c r="BM80" i="1"/>
  <c r="BM109" i="1"/>
  <c r="BM84" i="1"/>
  <c r="BM113" i="1"/>
  <c r="BM134" i="1"/>
  <c r="BM41" i="1"/>
  <c r="BM43" i="1"/>
  <c r="BM35" i="1"/>
  <c r="BM86" i="1"/>
  <c r="BM114" i="1"/>
  <c r="BM40" i="1"/>
  <c r="BM46" i="1"/>
  <c r="BM110" i="1"/>
  <c r="BM39" i="1"/>
  <c r="BM44" i="1"/>
  <c r="BM138" i="1"/>
  <c r="BM137" i="1"/>
  <c r="BM87" i="1"/>
  <c r="BM148" i="1"/>
  <c r="BM89" i="1"/>
  <c r="BM112" i="1"/>
  <c r="BM90" i="1"/>
  <c r="BM115" i="1"/>
  <c r="BM118" i="1"/>
  <c r="BM52" i="1"/>
  <c r="BM49" i="1"/>
  <c r="BM36" i="1"/>
  <c r="BM151" i="1"/>
  <c r="BM142" i="1"/>
  <c r="BM141" i="1"/>
  <c r="BM53" i="1"/>
  <c r="BM140" i="1"/>
  <c r="BM133" i="1"/>
  <c r="BM143" i="1"/>
  <c r="BM88" i="1"/>
  <c r="BM45" i="1"/>
  <c r="BM95" i="1"/>
  <c r="BM51" i="1"/>
  <c r="BM157" i="1"/>
  <c r="BM42" i="1"/>
  <c r="BM116" i="1"/>
  <c r="BM57" i="1"/>
  <c r="BM146" i="1"/>
  <c r="BM123" i="1"/>
  <c r="BM54" i="1"/>
  <c r="BM139" i="1"/>
  <c r="BM117" i="1"/>
  <c r="BM47" i="1"/>
  <c r="BM93" i="1"/>
  <c r="BM120" i="1"/>
  <c r="BM150" i="1"/>
  <c r="BM158" i="1"/>
  <c r="BM94" i="1"/>
  <c r="BM92" i="1"/>
  <c r="BM17" i="1"/>
  <c r="BM2" i="5" s="1"/>
  <c r="BM11" i="5" l="1"/>
  <c r="BM9" i="5"/>
  <c r="BM8" i="5"/>
  <c r="BM7" i="5"/>
  <c r="BM10" i="5"/>
  <c r="AA52" i="2"/>
  <c r="AA38" i="2"/>
  <c r="AA23" i="2"/>
  <c r="AA5" i="2"/>
  <c r="AA4" i="2" l="1"/>
  <c r="AM157" i="1"/>
  <c r="AM155" i="1"/>
  <c r="AM154" i="1"/>
  <c r="AM144" i="1"/>
  <c r="AM153" i="1"/>
  <c r="AM152" i="1"/>
  <c r="AM149" i="1"/>
  <c r="AM150" i="1"/>
  <c r="AM139" i="1"/>
  <c r="AM146" i="1"/>
  <c r="AM147" i="1"/>
  <c r="AM143" i="1"/>
  <c r="AM133" i="1"/>
  <c r="AM140" i="1"/>
  <c r="AM141" i="1"/>
  <c r="AM142" i="1"/>
  <c r="AM151" i="1"/>
  <c r="AM148" i="1"/>
  <c r="AM137" i="1"/>
  <c r="AM138" i="1"/>
  <c r="AM134" i="1"/>
  <c r="AM129" i="1"/>
  <c r="AM135" i="1"/>
  <c r="AM131" i="1"/>
  <c r="AM132" i="1"/>
  <c r="AM127" i="1"/>
  <c r="AM130" i="1"/>
  <c r="AM128" i="1"/>
  <c r="AM125" i="1"/>
  <c r="AM126" i="1"/>
  <c r="AM124" i="1"/>
  <c r="AM121" i="1"/>
  <c r="AM120" i="1"/>
  <c r="AM117" i="1"/>
  <c r="AM123" i="1"/>
  <c r="AM116" i="1"/>
  <c r="AM118" i="1"/>
  <c r="AM115" i="1"/>
  <c r="AM112" i="1"/>
  <c r="AM110" i="1"/>
  <c r="AM114" i="1"/>
  <c r="AM113" i="1"/>
  <c r="AM109" i="1"/>
  <c r="AM111" i="1"/>
  <c r="AM107" i="1"/>
  <c r="AM106" i="1"/>
  <c r="AM108" i="1"/>
  <c r="AM104" i="1"/>
  <c r="AM105" i="1"/>
  <c r="AM103" i="1"/>
  <c r="AM101" i="1"/>
  <c r="AM97" i="1"/>
  <c r="AM100" i="1"/>
  <c r="AM92" i="1"/>
  <c r="AM94" i="1"/>
  <c r="AM91" i="1"/>
  <c r="AM99" i="1"/>
  <c r="AM93" i="1"/>
  <c r="AM95" i="1"/>
  <c r="AM88" i="1"/>
  <c r="AM90" i="1"/>
  <c r="AM89" i="1"/>
  <c r="AM98" i="1"/>
  <c r="AM87" i="1"/>
  <c r="AM86" i="1"/>
  <c r="AM84" i="1"/>
  <c r="AM80" i="1"/>
  <c r="AM81" i="1"/>
  <c r="AM83" i="1"/>
  <c r="AM85" i="1"/>
  <c r="AM82" i="1"/>
  <c r="AM79" i="1"/>
  <c r="AM78" i="1"/>
  <c r="AM76" i="1"/>
  <c r="AM23" i="1"/>
  <c r="AM58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56" i="1"/>
  <c r="AM61" i="1"/>
  <c r="AM60" i="1"/>
  <c r="AM59" i="1"/>
  <c r="AM48" i="1"/>
  <c r="AM47" i="1"/>
  <c r="AM54" i="1"/>
  <c r="AM57" i="1"/>
  <c r="AM42" i="1"/>
  <c r="AM50" i="1"/>
  <c r="AM51" i="1"/>
  <c r="AM45" i="1"/>
  <c r="AM55" i="1"/>
  <c r="AM53" i="1"/>
  <c r="AM36" i="1"/>
  <c r="AO157" i="1"/>
  <c r="AO155" i="1"/>
  <c r="AO154" i="1"/>
  <c r="AO144" i="1"/>
  <c r="AO153" i="1"/>
  <c r="AO152" i="1"/>
  <c r="AO149" i="1"/>
  <c r="AO150" i="1"/>
  <c r="AO139" i="1"/>
  <c r="AO146" i="1"/>
  <c r="AO147" i="1"/>
  <c r="AO143" i="1"/>
  <c r="AO133" i="1"/>
  <c r="AO140" i="1"/>
  <c r="AO141" i="1"/>
  <c r="AO142" i="1"/>
  <c r="AO151" i="1"/>
  <c r="AO148" i="1"/>
  <c r="AO137" i="1"/>
  <c r="AO138" i="1"/>
  <c r="AO134" i="1"/>
  <c r="AO129" i="1"/>
  <c r="AO135" i="1"/>
  <c r="AO131" i="1"/>
  <c r="AO132" i="1"/>
  <c r="AO127" i="1"/>
  <c r="AO130" i="1"/>
  <c r="AO128" i="1"/>
  <c r="AO125" i="1"/>
  <c r="AO126" i="1"/>
  <c r="AO124" i="1"/>
  <c r="AO121" i="1"/>
  <c r="AO120" i="1"/>
  <c r="AO117" i="1"/>
  <c r="AO123" i="1"/>
  <c r="AO116" i="1"/>
  <c r="AO118" i="1"/>
  <c r="AO115" i="1"/>
  <c r="AO112" i="1"/>
  <c r="AO110" i="1"/>
  <c r="AO114" i="1"/>
  <c r="AO113" i="1"/>
  <c r="AO109" i="1"/>
  <c r="AO111" i="1"/>
  <c r="AO107" i="1"/>
  <c r="AO106" i="1"/>
  <c r="AO108" i="1"/>
  <c r="AO104" i="1"/>
  <c r="AO105" i="1"/>
  <c r="AO103" i="1"/>
  <c r="AO101" i="1"/>
  <c r="AO97" i="1"/>
  <c r="AO100" i="1"/>
  <c r="AO92" i="1"/>
  <c r="AO94" i="1"/>
  <c r="AO91" i="1"/>
  <c r="AO99" i="1"/>
  <c r="AO93" i="1"/>
  <c r="AO95" i="1"/>
  <c r="AO88" i="1"/>
  <c r="AO90" i="1"/>
  <c r="AO89" i="1"/>
  <c r="AO98" i="1"/>
  <c r="AO87" i="1"/>
  <c r="AO86" i="1"/>
  <c r="AO84" i="1"/>
  <c r="AO80" i="1"/>
  <c r="AO81" i="1"/>
  <c r="AO83" i="1"/>
  <c r="AO85" i="1"/>
  <c r="AO82" i="1"/>
  <c r="AO79" i="1"/>
  <c r="AO78" i="1"/>
  <c r="AO76" i="1"/>
  <c r="AO23" i="1"/>
  <c r="AO58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56" i="1"/>
  <c r="AO61" i="1"/>
  <c r="AO60" i="1"/>
  <c r="AO59" i="1"/>
  <c r="AO48" i="1"/>
  <c r="AO47" i="1"/>
  <c r="AO54" i="1"/>
  <c r="AO57" i="1"/>
  <c r="AO42" i="1"/>
  <c r="AO50" i="1"/>
  <c r="AO51" i="1"/>
  <c r="AO45" i="1"/>
  <c r="AO55" i="1"/>
  <c r="AO53" i="1"/>
  <c r="AO36" i="1"/>
  <c r="AO49" i="1"/>
  <c r="AQ157" i="1"/>
  <c r="AQ155" i="1"/>
  <c r="AQ154" i="1"/>
  <c r="AQ144" i="1"/>
  <c r="AQ153" i="1"/>
  <c r="AQ152" i="1"/>
  <c r="AQ149" i="1"/>
  <c r="AQ150" i="1"/>
  <c r="AQ139" i="1"/>
  <c r="AQ146" i="1"/>
  <c r="AQ147" i="1"/>
  <c r="AQ143" i="1"/>
  <c r="AQ133" i="1"/>
  <c r="AQ140" i="1"/>
  <c r="AQ141" i="1"/>
  <c r="AQ142" i="1"/>
  <c r="AQ151" i="1"/>
  <c r="AQ148" i="1"/>
  <c r="AQ137" i="1"/>
  <c r="AQ138" i="1"/>
  <c r="AQ134" i="1"/>
  <c r="AQ129" i="1"/>
  <c r="AQ135" i="1"/>
  <c r="AQ131" i="1"/>
  <c r="AQ132" i="1"/>
  <c r="AQ127" i="1"/>
  <c r="AQ130" i="1"/>
  <c r="AQ128" i="1"/>
  <c r="AQ125" i="1"/>
  <c r="AQ126" i="1"/>
  <c r="AQ124" i="1"/>
  <c r="AQ121" i="1"/>
  <c r="AQ120" i="1"/>
  <c r="AQ117" i="1"/>
  <c r="AQ123" i="1"/>
  <c r="AQ116" i="1"/>
  <c r="AQ118" i="1"/>
  <c r="AQ115" i="1"/>
  <c r="AQ112" i="1"/>
  <c r="AQ110" i="1"/>
  <c r="AQ114" i="1"/>
  <c r="AQ113" i="1"/>
  <c r="AQ109" i="1"/>
  <c r="AQ111" i="1"/>
  <c r="AQ107" i="1"/>
  <c r="AQ106" i="1"/>
  <c r="AQ108" i="1"/>
  <c r="AQ104" i="1"/>
  <c r="AQ105" i="1"/>
  <c r="AQ103" i="1"/>
  <c r="AQ101" i="1"/>
  <c r="AQ97" i="1"/>
  <c r="AQ100" i="1"/>
  <c r="AQ92" i="1"/>
  <c r="AQ94" i="1"/>
  <c r="AQ91" i="1"/>
  <c r="AQ99" i="1"/>
  <c r="AQ93" i="1"/>
  <c r="AQ95" i="1"/>
  <c r="AQ88" i="1"/>
  <c r="AQ90" i="1"/>
  <c r="AQ89" i="1"/>
  <c r="AQ98" i="1"/>
  <c r="AQ87" i="1"/>
  <c r="AQ86" i="1"/>
  <c r="AQ84" i="1"/>
  <c r="AQ80" i="1"/>
  <c r="AQ81" i="1"/>
  <c r="AQ83" i="1"/>
  <c r="AQ85" i="1"/>
  <c r="AQ82" i="1"/>
  <c r="AQ79" i="1"/>
  <c r="AQ78" i="1"/>
  <c r="AQ76" i="1"/>
  <c r="AQ23" i="1"/>
  <c r="AQ58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56" i="1"/>
  <c r="AQ61" i="1"/>
  <c r="AQ60" i="1"/>
  <c r="AQ59" i="1"/>
  <c r="AQ48" i="1"/>
  <c r="AQ47" i="1"/>
  <c r="AQ54" i="1"/>
  <c r="AQ57" i="1"/>
  <c r="AQ42" i="1"/>
  <c r="AQ50" i="1"/>
  <c r="AQ51" i="1"/>
  <c r="AQ45" i="1"/>
  <c r="AQ55" i="1"/>
  <c r="AQ53" i="1"/>
  <c r="AQ36" i="1"/>
  <c r="AS157" i="1"/>
  <c r="AS155" i="1"/>
  <c r="AS154" i="1"/>
  <c r="AS144" i="1"/>
  <c r="AS153" i="1"/>
  <c r="AS152" i="1"/>
  <c r="AS149" i="1"/>
  <c r="AS150" i="1"/>
  <c r="AS139" i="1"/>
  <c r="AS146" i="1"/>
  <c r="AS147" i="1"/>
  <c r="AS143" i="1"/>
  <c r="AS133" i="1"/>
  <c r="AS140" i="1"/>
  <c r="AS141" i="1"/>
  <c r="AS142" i="1"/>
  <c r="AS151" i="1"/>
  <c r="AS148" i="1"/>
  <c r="AS137" i="1"/>
  <c r="AS138" i="1"/>
  <c r="AS134" i="1"/>
  <c r="AS129" i="1"/>
  <c r="AS135" i="1"/>
  <c r="AS131" i="1"/>
  <c r="AS132" i="1"/>
  <c r="AS127" i="1"/>
  <c r="AS130" i="1"/>
  <c r="AS128" i="1"/>
  <c r="AS125" i="1"/>
  <c r="AS126" i="1"/>
  <c r="AS124" i="1"/>
  <c r="AS121" i="1"/>
  <c r="AS120" i="1"/>
  <c r="AS117" i="1"/>
  <c r="AS123" i="1"/>
  <c r="AS116" i="1"/>
  <c r="AS118" i="1"/>
  <c r="AS115" i="1"/>
  <c r="AS112" i="1"/>
  <c r="AS110" i="1"/>
  <c r="AS114" i="1"/>
  <c r="AS113" i="1"/>
  <c r="AS109" i="1"/>
  <c r="AS111" i="1"/>
  <c r="AS107" i="1"/>
  <c r="AS106" i="1"/>
  <c r="AS108" i="1"/>
  <c r="AS104" i="1"/>
  <c r="AS105" i="1"/>
  <c r="AS103" i="1"/>
  <c r="AS101" i="1"/>
  <c r="AS97" i="1"/>
  <c r="AS100" i="1"/>
  <c r="AS92" i="1"/>
  <c r="AS94" i="1"/>
  <c r="AS91" i="1"/>
  <c r="AS99" i="1"/>
  <c r="AS93" i="1"/>
  <c r="AS95" i="1"/>
  <c r="AS88" i="1"/>
  <c r="AS90" i="1"/>
  <c r="AS89" i="1"/>
  <c r="AS98" i="1"/>
  <c r="AS87" i="1"/>
  <c r="AS86" i="1"/>
  <c r="AS84" i="1"/>
  <c r="AS80" i="1"/>
  <c r="AS81" i="1"/>
  <c r="AS83" i="1"/>
  <c r="AS85" i="1"/>
  <c r="AS82" i="1"/>
  <c r="AS79" i="1"/>
  <c r="AS78" i="1"/>
  <c r="AS76" i="1"/>
  <c r="AS23" i="1"/>
  <c r="AS58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56" i="1"/>
  <c r="AS61" i="1"/>
  <c r="AS60" i="1"/>
  <c r="AS59" i="1"/>
  <c r="AS48" i="1"/>
  <c r="AS47" i="1"/>
  <c r="AS54" i="1"/>
  <c r="AS57" i="1"/>
  <c r="AS42" i="1"/>
  <c r="AS50" i="1"/>
  <c r="AS51" i="1"/>
  <c r="AS45" i="1"/>
  <c r="AS55" i="1"/>
  <c r="AS53" i="1"/>
  <c r="AS36" i="1"/>
  <c r="AU158" i="1"/>
  <c r="AU159" i="1"/>
  <c r="AU157" i="1"/>
  <c r="AU155" i="1"/>
  <c r="AU154" i="1"/>
  <c r="AU144" i="1"/>
  <c r="AU153" i="1"/>
  <c r="AU152" i="1"/>
  <c r="AU149" i="1"/>
  <c r="AU150" i="1"/>
  <c r="AU139" i="1"/>
  <c r="AU146" i="1"/>
  <c r="AU147" i="1"/>
  <c r="AU143" i="1"/>
  <c r="AU133" i="1"/>
  <c r="AU140" i="1"/>
  <c r="AU141" i="1"/>
  <c r="AU142" i="1"/>
  <c r="AU151" i="1"/>
  <c r="AU148" i="1"/>
  <c r="AU137" i="1"/>
  <c r="AU138" i="1"/>
  <c r="AU134" i="1"/>
  <c r="AU129" i="1"/>
  <c r="AU135" i="1"/>
  <c r="AU131" i="1"/>
  <c r="AU132" i="1"/>
  <c r="AU127" i="1"/>
  <c r="AU130" i="1"/>
  <c r="AU128" i="1"/>
  <c r="AU125" i="1"/>
  <c r="AU126" i="1"/>
  <c r="AU124" i="1"/>
  <c r="AU121" i="1"/>
  <c r="AU120" i="1"/>
  <c r="AU117" i="1"/>
  <c r="AU123" i="1"/>
  <c r="AU116" i="1"/>
  <c r="AU118" i="1"/>
  <c r="AU115" i="1"/>
  <c r="AU112" i="1"/>
  <c r="AU110" i="1"/>
  <c r="AU114" i="1"/>
  <c r="AU113" i="1"/>
  <c r="AU109" i="1"/>
  <c r="AU111" i="1"/>
  <c r="AU107" i="1"/>
  <c r="AU106" i="1"/>
  <c r="AU108" i="1"/>
  <c r="AU104" i="1"/>
  <c r="AU105" i="1"/>
  <c r="AU103" i="1"/>
  <c r="AU101" i="1"/>
  <c r="AU97" i="1"/>
  <c r="AU100" i="1"/>
  <c r="AU92" i="1"/>
  <c r="AU94" i="1"/>
  <c r="AU91" i="1"/>
  <c r="AU99" i="1"/>
  <c r="AU93" i="1"/>
  <c r="AU95" i="1"/>
  <c r="AU88" i="1"/>
  <c r="AU90" i="1"/>
  <c r="AU89" i="1"/>
  <c r="AU98" i="1"/>
  <c r="AU87" i="1"/>
  <c r="AU86" i="1"/>
  <c r="AU84" i="1"/>
  <c r="AU80" i="1"/>
  <c r="AU81" i="1"/>
  <c r="AU83" i="1"/>
  <c r="AU85" i="1"/>
  <c r="AU82" i="1"/>
  <c r="AU79" i="1"/>
  <c r="AU78" i="1"/>
  <c r="AU76" i="1"/>
  <c r="AU23" i="1"/>
  <c r="AU58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56" i="1"/>
  <c r="AU61" i="1"/>
  <c r="AU60" i="1"/>
  <c r="AU59" i="1"/>
  <c r="AU48" i="1"/>
  <c r="AU47" i="1"/>
  <c r="AU54" i="1"/>
  <c r="AU57" i="1"/>
  <c r="AU42" i="1"/>
  <c r="AU50" i="1"/>
  <c r="AU51" i="1"/>
  <c r="AU45" i="1"/>
  <c r="AU55" i="1"/>
  <c r="AU53" i="1"/>
  <c r="AU36" i="1"/>
  <c r="AY158" i="1"/>
  <c r="AY159" i="1"/>
  <c r="AY157" i="1"/>
  <c r="AY155" i="1"/>
  <c r="AY154" i="1"/>
  <c r="AY144" i="1"/>
  <c r="AY153" i="1"/>
  <c r="AY152" i="1"/>
  <c r="AY149" i="1"/>
  <c r="AY150" i="1"/>
  <c r="AY139" i="1"/>
  <c r="AY146" i="1"/>
  <c r="AY147" i="1"/>
  <c r="AY143" i="1"/>
  <c r="AY133" i="1"/>
  <c r="AY140" i="1"/>
  <c r="AY141" i="1"/>
  <c r="AY142" i="1"/>
  <c r="AY151" i="1"/>
  <c r="AY148" i="1"/>
  <c r="AY137" i="1"/>
  <c r="AY138" i="1"/>
  <c r="AY134" i="1"/>
  <c r="AY129" i="1"/>
  <c r="AY135" i="1"/>
  <c r="AY131" i="1"/>
  <c r="AY132" i="1"/>
  <c r="AY127" i="1"/>
  <c r="AY130" i="1"/>
  <c r="AY128" i="1"/>
  <c r="AY125" i="1"/>
  <c r="AY126" i="1"/>
  <c r="AY124" i="1"/>
  <c r="AY121" i="1"/>
  <c r="AY120" i="1"/>
  <c r="AY117" i="1"/>
  <c r="AY123" i="1"/>
  <c r="AY116" i="1"/>
  <c r="AY118" i="1"/>
  <c r="AY115" i="1"/>
  <c r="AY112" i="1"/>
  <c r="AY110" i="1"/>
  <c r="AY114" i="1"/>
  <c r="AY113" i="1"/>
  <c r="AY109" i="1"/>
  <c r="AY111" i="1"/>
  <c r="AY107" i="1"/>
  <c r="AY106" i="1"/>
  <c r="AY108" i="1"/>
  <c r="AY104" i="1"/>
  <c r="AY105" i="1"/>
  <c r="AY103" i="1"/>
  <c r="AY101" i="1"/>
  <c r="AY97" i="1"/>
  <c r="AY100" i="1"/>
  <c r="AY92" i="1"/>
  <c r="AY94" i="1"/>
  <c r="AY91" i="1"/>
  <c r="AY99" i="1"/>
  <c r="AY93" i="1"/>
  <c r="AY95" i="1"/>
  <c r="AY88" i="1"/>
  <c r="AY90" i="1"/>
  <c r="AY89" i="1"/>
  <c r="AY98" i="1"/>
  <c r="AY87" i="1"/>
  <c r="AY86" i="1"/>
  <c r="AY84" i="1"/>
  <c r="AY80" i="1"/>
  <c r="AY81" i="1"/>
  <c r="AY83" i="1"/>
  <c r="AY85" i="1"/>
  <c r="AY82" i="1"/>
  <c r="AY79" i="1"/>
  <c r="AY78" i="1"/>
  <c r="AY76" i="1"/>
  <c r="AY23" i="1"/>
  <c r="AY58" i="1"/>
  <c r="AY74" i="1"/>
  <c r="AY73" i="1"/>
  <c r="AY72" i="1"/>
  <c r="AY71" i="1"/>
  <c r="AY70" i="1"/>
  <c r="AY69" i="1"/>
  <c r="AY68" i="1"/>
  <c r="AY67" i="1"/>
  <c r="AY66" i="1"/>
  <c r="AY65" i="1"/>
  <c r="AY64" i="1"/>
  <c r="AY63" i="1"/>
  <c r="AY62" i="1"/>
  <c r="AY56" i="1"/>
  <c r="AY61" i="1"/>
  <c r="AY60" i="1"/>
  <c r="AY59" i="1"/>
  <c r="AY48" i="1"/>
  <c r="AY47" i="1"/>
  <c r="AY54" i="1"/>
  <c r="AY57" i="1"/>
  <c r="AY42" i="1"/>
  <c r="AY50" i="1"/>
  <c r="AY51" i="1"/>
  <c r="AY45" i="1"/>
  <c r="AY55" i="1"/>
  <c r="AY53" i="1"/>
  <c r="AY36" i="1"/>
  <c r="AY49" i="1"/>
  <c r="AY52" i="1"/>
  <c r="AY44" i="1"/>
  <c r="AY39" i="1"/>
  <c r="AY46" i="1"/>
  <c r="AY40" i="1"/>
  <c r="AY35" i="1"/>
  <c r="AY43" i="1"/>
  <c r="AY41" i="1"/>
  <c r="AY32" i="1"/>
  <c r="AY33" i="1"/>
  <c r="AY38" i="1"/>
  <c r="AY27" i="1"/>
  <c r="AY37" i="1"/>
  <c r="AY31" i="1"/>
  <c r="AY34" i="1"/>
  <c r="AY30" i="1"/>
  <c r="AY29" i="1"/>
  <c r="AY28" i="1"/>
  <c r="AY25" i="1"/>
  <c r="AY24" i="1"/>
  <c r="AY102" i="1"/>
  <c r="AY21" i="1"/>
  <c r="AY6" i="5" s="1"/>
  <c r="AY77" i="1"/>
  <c r="AY20" i="1"/>
  <c r="AY5" i="5" s="1"/>
  <c r="AY22" i="1"/>
  <c r="AY26" i="1"/>
  <c r="AY19" i="1"/>
  <c r="AY4" i="5" s="1"/>
  <c r="AY18" i="1"/>
  <c r="AY3" i="5" s="1"/>
  <c r="BJ9" i="1"/>
  <c r="BK159" i="1"/>
  <c r="BK157" i="1"/>
  <c r="BK158" i="1"/>
  <c r="BK155" i="1"/>
  <c r="BK154" i="1"/>
  <c r="BK144" i="1"/>
  <c r="BK151" i="1"/>
  <c r="BK147" i="1"/>
  <c r="BK152" i="1"/>
  <c r="BK146" i="1"/>
  <c r="BK139" i="1"/>
  <c r="BK149" i="1"/>
  <c r="BK153" i="1"/>
  <c r="BK150" i="1"/>
  <c r="BK140" i="1"/>
  <c r="BK142" i="1"/>
  <c r="BK137" i="1"/>
  <c r="BK138" i="1"/>
  <c r="BK143" i="1"/>
  <c r="BK141" i="1"/>
  <c r="BK133" i="1"/>
  <c r="BK134" i="1"/>
  <c r="BK129" i="1"/>
  <c r="BK131" i="1"/>
  <c r="BK148" i="1"/>
  <c r="BK135" i="1"/>
  <c r="BK132" i="1"/>
  <c r="BK127" i="1"/>
  <c r="BK128" i="1"/>
  <c r="BK130" i="1"/>
  <c r="BK125" i="1"/>
  <c r="BK22" i="1"/>
  <c r="BK24" i="1"/>
  <c r="BK126" i="1"/>
  <c r="BK26" i="1"/>
  <c r="BK124" i="1"/>
  <c r="BK121" i="1"/>
  <c r="BK117" i="1"/>
  <c r="BK115" i="1"/>
  <c r="BK120" i="1"/>
  <c r="BK116" i="1"/>
  <c r="BK123" i="1"/>
  <c r="BK112" i="1"/>
  <c r="BK118" i="1"/>
  <c r="BK113" i="1"/>
  <c r="BK110" i="1"/>
  <c r="BK114" i="1"/>
  <c r="BK111" i="1"/>
  <c r="BK109" i="1"/>
  <c r="BK107" i="1"/>
  <c r="BK104" i="1"/>
  <c r="BK108" i="1"/>
  <c r="BK106" i="1"/>
  <c r="BK105" i="1"/>
  <c r="BK102" i="1"/>
  <c r="BK103" i="1"/>
  <c r="BK18" i="1"/>
  <c r="BK3" i="5" s="1"/>
  <c r="BK101" i="1"/>
  <c r="BK100" i="1"/>
  <c r="BK91" i="1"/>
  <c r="BK99" i="1"/>
  <c r="BK97" i="1"/>
  <c r="BK92" i="1"/>
  <c r="BK87" i="1"/>
  <c r="BK94" i="1"/>
  <c r="BK93" i="1"/>
  <c r="BK90" i="1"/>
  <c r="BK95" i="1"/>
  <c r="BK89" i="1"/>
  <c r="BK88" i="1"/>
  <c r="BK98" i="1"/>
  <c r="BK86" i="1"/>
  <c r="BK84" i="1"/>
  <c r="BK80" i="1"/>
  <c r="BK81" i="1"/>
  <c r="BK79" i="1"/>
  <c r="BK85" i="1"/>
  <c r="BK83" i="1"/>
  <c r="BK82" i="1"/>
  <c r="BK78" i="1"/>
  <c r="BK76" i="1"/>
  <c r="BK21" i="1"/>
  <c r="BK6" i="5" s="1"/>
  <c r="BK20" i="1"/>
  <c r="BK5" i="5" s="1"/>
  <c r="BK77" i="1"/>
  <c r="BK23" i="1"/>
  <c r="BK19" i="1"/>
  <c r="BK4" i="5" s="1"/>
  <c r="BK58" i="1"/>
  <c r="BK73" i="1"/>
  <c r="BK72" i="1"/>
  <c r="BK71" i="1"/>
  <c r="BK68" i="1"/>
  <c r="BK70" i="1"/>
  <c r="BK60" i="1"/>
  <c r="BK66" i="1"/>
  <c r="BK63" i="1"/>
  <c r="BK67" i="1"/>
  <c r="BK62" i="1"/>
  <c r="BK74" i="1"/>
  <c r="BK56" i="1"/>
  <c r="BK61" i="1"/>
  <c r="BK45" i="1"/>
  <c r="BK50" i="1"/>
  <c r="BK64" i="1"/>
  <c r="BK65" i="1"/>
  <c r="BK55" i="1"/>
  <c r="BK48" i="1"/>
  <c r="BK59" i="1"/>
  <c r="BK44" i="1"/>
  <c r="BK36" i="1"/>
  <c r="BK54" i="1"/>
  <c r="BK47" i="1"/>
  <c r="BK42" i="1"/>
  <c r="BK49" i="1"/>
  <c r="BK57" i="1"/>
  <c r="BK52" i="1"/>
  <c r="BK53" i="1"/>
  <c r="BK27" i="1"/>
  <c r="BK51" i="1"/>
  <c r="BK46" i="1"/>
  <c r="BK35" i="1"/>
  <c r="BK39" i="1"/>
  <c r="BK40" i="1"/>
  <c r="BK32" i="1"/>
  <c r="BK37" i="1"/>
  <c r="BK43" i="1"/>
  <c r="BK41" i="1"/>
  <c r="BK33" i="1"/>
  <c r="BK38" i="1"/>
  <c r="BK31" i="1"/>
  <c r="BK30" i="1"/>
  <c r="BK34" i="1"/>
  <c r="BK29" i="1"/>
  <c r="BK69" i="1"/>
  <c r="BK28" i="1"/>
  <c r="BK25" i="1"/>
  <c r="BK17" i="1"/>
  <c r="BK2" i="5" s="1"/>
  <c r="BK11" i="5" l="1"/>
  <c r="BK9" i="5"/>
  <c r="AY10" i="5"/>
  <c r="BK8" i="5"/>
  <c r="AY8" i="5"/>
  <c r="AY7" i="5"/>
  <c r="AY9" i="5"/>
  <c r="BK7" i="5"/>
  <c r="AY11" i="5"/>
  <c r="BK10" i="5"/>
  <c r="BI159" i="1"/>
  <c r="BG159" i="1"/>
  <c r="BC159" i="1"/>
  <c r="BA159" i="1"/>
  <c r="BE159" i="1"/>
  <c r="Z52" i="2"/>
  <c r="Z38" i="2"/>
  <c r="Z23" i="2"/>
  <c r="Z5" i="2"/>
  <c r="BH9" i="1"/>
  <c r="Z4" i="2" l="1"/>
  <c r="Y52" i="2"/>
  <c r="Y38" i="2"/>
  <c r="Y23" i="2"/>
  <c r="Y5" i="2"/>
  <c r="BI73" i="1"/>
  <c r="BI72" i="1"/>
  <c r="BI155" i="1"/>
  <c r="BI154" i="1"/>
  <c r="BI71" i="1"/>
  <c r="BI68" i="1"/>
  <c r="BI101" i="1"/>
  <c r="BI70" i="1"/>
  <c r="BI63" i="1"/>
  <c r="BI60" i="1"/>
  <c r="BI66" i="1"/>
  <c r="BI74" i="1"/>
  <c r="BI98" i="1"/>
  <c r="BI58" i="1"/>
  <c r="BI124" i="1"/>
  <c r="BI61" i="1"/>
  <c r="BI62" i="1"/>
  <c r="BI91" i="1"/>
  <c r="BI144" i="1"/>
  <c r="BI56" i="1"/>
  <c r="BI97" i="1"/>
  <c r="BI67" i="1"/>
  <c r="BI36" i="1"/>
  <c r="BI65" i="1"/>
  <c r="BI99" i="1"/>
  <c r="BI121" i="1"/>
  <c r="BI152" i="1"/>
  <c r="BI64" i="1"/>
  <c r="BI100" i="1"/>
  <c r="BI69" i="1"/>
  <c r="BI59" i="1"/>
  <c r="BI153" i="1"/>
  <c r="BI139" i="1"/>
  <c r="BI151" i="1"/>
  <c r="BI50" i="1"/>
  <c r="BI149" i="1"/>
  <c r="BI120" i="1"/>
  <c r="BI48" i="1"/>
  <c r="BI94" i="1"/>
  <c r="BI147" i="1"/>
  <c r="BI93" i="1"/>
  <c r="BI150" i="1"/>
  <c r="BI54" i="1"/>
  <c r="BI157" i="1"/>
  <c r="BI47" i="1"/>
  <c r="BI146" i="1"/>
  <c r="BI45" i="1"/>
  <c r="BI117" i="1"/>
  <c r="BI42" i="1"/>
  <c r="BI92" i="1"/>
  <c r="BI143" i="1"/>
  <c r="BI51" i="1"/>
  <c r="BI49" i="1"/>
  <c r="BI123" i="1"/>
  <c r="BI87" i="1"/>
  <c r="BI44" i="1"/>
  <c r="BI140" i="1"/>
  <c r="BI158" i="1"/>
  <c r="BI95" i="1"/>
  <c r="BI116" i="1"/>
  <c r="BI88" i="1"/>
  <c r="BI89" i="1"/>
  <c r="BI52" i="1"/>
  <c r="BI142" i="1"/>
  <c r="BI53" i="1"/>
  <c r="BI55" i="1"/>
  <c r="BI57" i="1"/>
  <c r="BI141" i="1"/>
  <c r="BI115" i="1"/>
  <c r="BI137" i="1"/>
  <c r="BI90" i="1"/>
  <c r="BI46" i="1"/>
  <c r="BI133" i="1"/>
  <c r="BI118" i="1"/>
  <c r="BI39" i="1"/>
  <c r="BI138" i="1"/>
  <c r="BI113" i="1"/>
  <c r="BI148" i="1"/>
  <c r="BI134" i="1"/>
  <c r="BI110" i="1"/>
  <c r="BI35" i="1"/>
  <c r="BI40" i="1"/>
  <c r="BI32" i="1"/>
  <c r="BI37" i="1"/>
  <c r="BI86" i="1"/>
  <c r="BI80" i="1"/>
  <c r="BI112" i="1"/>
  <c r="BI43" i="1"/>
  <c r="BI114" i="1"/>
  <c r="BI27" i="1"/>
  <c r="BI129" i="1"/>
  <c r="BI33" i="1"/>
  <c r="BI131" i="1"/>
  <c r="BI81" i="1"/>
  <c r="BI41" i="1"/>
  <c r="BI38" i="1"/>
  <c r="BI83" i="1"/>
  <c r="BI111" i="1"/>
  <c r="BI135" i="1"/>
  <c r="BI109" i="1"/>
  <c r="BI85" i="1"/>
  <c r="BI82" i="1"/>
  <c r="BI107" i="1"/>
  <c r="BI84" i="1"/>
  <c r="BI34" i="1"/>
  <c r="BI31" i="1"/>
  <c r="BI79" i="1"/>
  <c r="BI30" i="1"/>
  <c r="BI108" i="1"/>
  <c r="BI104" i="1"/>
  <c r="BI132" i="1"/>
  <c r="BI78" i="1"/>
  <c r="BI106" i="1"/>
  <c r="BI128" i="1"/>
  <c r="BI76" i="1"/>
  <c r="BI29" i="1"/>
  <c r="BI28" i="1"/>
  <c r="BI127" i="1"/>
  <c r="BI102" i="1"/>
  <c r="BI105" i="1"/>
  <c r="BI130" i="1"/>
  <c r="BI125" i="1"/>
  <c r="BI103" i="1"/>
  <c r="BI23" i="1"/>
  <c r="BI22" i="1"/>
  <c r="BI24" i="1"/>
  <c r="BI126" i="1"/>
  <c r="BI21" i="1"/>
  <c r="BI6" i="5" s="1"/>
  <c r="BI20" i="1"/>
  <c r="BI5" i="5" s="1"/>
  <c r="BI25" i="1"/>
  <c r="BI77" i="1"/>
  <c r="BI26" i="1"/>
  <c r="BI18" i="1"/>
  <c r="BI3" i="5" s="1"/>
  <c r="BI19" i="1"/>
  <c r="BI4" i="5" s="1"/>
  <c r="BI17" i="1"/>
  <c r="BI2" i="5" s="1"/>
  <c r="BG73" i="1"/>
  <c r="BG72" i="1"/>
  <c r="BG155" i="1"/>
  <c r="BG154" i="1"/>
  <c r="BG71" i="1"/>
  <c r="BG68" i="1"/>
  <c r="BG101" i="1"/>
  <c r="BG70" i="1"/>
  <c r="BG63" i="1"/>
  <c r="BG60" i="1"/>
  <c r="BG66" i="1"/>
  <c r="BG74" i="1"/>
  <c r="BG98" i="1"/>
  <c r="BG58" i="1"/>
  <c r="BG124" i="1"/>
  <c r="BG61" i="1"/>
  <c r="BG62" i="1"/>
  <c r="BG91" i="1"/>
  <c r="BG144" i="1"/>
  <c r="BG56" i="1"/>
  <c r="BG97" i="1"/>
  <c r="BG67" i="1"/>
  <c r="BG36" i="1"/>
  <c r="BG65" i="1"/>
  <c r="BG99" i="1"/>
  <c r="BG121" i="1"/>
  <c r="BG152" i="1"/>
  <c r="BG64" i="1"/>
  <c r="BG100" i="1"/>
  <c r="BG69" i="1"/>
  <c r="BG59" i="1"/>
  <c r="BG153" i="1"/>
  <c r="BG139" i="1"/>
  <c r="BG151" i="1"/>
  <c r="BG50" i="1"/>
  <c r="BG149" i="1"/>
  <c r="BG120" i="1"/>
  <c r="BG48" i="1"/>
  <c r="BG94" i="1"/>
  <c r="BG147" i="1"/>
  <c r="BG93" i="1"/>
  <c r="BG150" i="1"/>
  <c r="BG54" i="1"/>
  <c r="BG157" i="1"/>
  <c r="BG47" i="1"/>
  <c r="BG146" i="1"/>
  <c r="BG45" i="1"/>
  <c r="BG117" i="1"/>
  <c r="BG42" i="1"/>
  <c r="BG92" i="1"/>
  <c r="BG143" i="1"/>
  <c r="BG51" i="1"/>
  <c r="BG49" i="1"/>
  <c r="BG123" i="1"/>
  <c r="BG87" i="1"/>
  <c r="BG44" i="1"/>
  <c r="BG140" i="1"/>
  <c r="BG158" i="1"/>
  <c r="BG95" i="1"/>
  <c r="BG116" i="1"/>
  <c r="BG88" i="1"/>
  <c r="BG89" i="1"/>
  <c r="BG52" i="1"/>
  <c r="BG142" i="1"/>
  <c r="BG53" i="1"/>
  <c r="BG55" i="1"/>
  <c r="BG57" i="1"/>
  <c r="BG141" i="1"/>
  <c r="BG115" i="1"/>
  <c r="BG137" i="1"/>
  <c r="BG90" i="1"/>
  <c r="BG46" i="1"/>
  <c r="BG133" i="1"/>
  <c r="BG118" i="1"/>
  <c r="BG39" i="1"/>
  <c r="BG138" i="1"/>
  <c r="BG113" i="1"/>
  <c r="BG148" i="1"/>
  <c r="BG134" i="1"/>
  <c r="BG110" i="1"/>
  <c r="BG35" i="1"/>
  <c r="BG40" i="1"/>
  <c r="BG32" i="1"/>
  <c r="BG37" i="1"/>
  <c r="BG86" i="1"/>
  <c r="BG80" i="1"/>
  <c r="BG112" i="1"/>
  <c r="BG43" i="1"/>
  <c r="BG114" i="1"/>
  <c r="BG27" i="1"/>
  <c r="BG129" i="1"/>
  <c r="BG33" i="1"/>
  <c r="BG131" i="1"/>
  <c r="BG81" i="1"/>
  <c r="BG41" i="1"/>
  <c r="BG38" i="1"/>
  <c r="BG83" i="1"/>
  <c r="BG111" i="1"/>
  <c r="BG135" i="1"/>
  <c r="BG109" i="1"/>
  <c r="BG85" i="1"/>
  <c r="BG82" i="1"/>
  <c r="BG107" i="1"/>
  <c r="BG84" i="1"/>
  <c r="BG34" i="1"/>
  <c r="BG31" i="1"/>
  <c r="BG79" i="1"/>
  <c r="BG30" i="1"/>
  <c r="BG108" i="1"/>
  <c r="BG104" i="1"/>
  <c r="BG132" i="1"/>
  <c r="BG78" i="1"/>
  <c r="BG106" i="1"/>
  <c r="BG128" i="1"/>
  <c r="BG76" i="1"/>
  <c r="BG29" i="1"/>
  <c r="BG28" i="1"/>
  <c r="BG127" i="1"/>
  <c r="BG102" i="1"/>
  <c r="BG105" i="1"/>
  <c r="BG130" i="1"/>
  <c r="BG125" i="1"/>
  <c r="BG103" i="1"/>
  <c r="BG23" i="1"/>
  <c r="BG22" i="1"/>
  <c r="BG24" i="1"/>
  <c r="BG126" i="1"/>
  <c r="BG21" i="1"/>
  <c r="BG6" i="5" s="1"/>
  <c r="BG20" i="1"/>
  <c r="BG5" i="5" s="1"/>
  <c r="BG25" i="1"/>
  <c r="BG77" i="1"/>
  <c r="BG26" i="1"/>
  <c r="BG18" i="1"/>
  <c r="BG3" i="5" s="1"/>
  <c r="BG19" i="1"/>
  <c r="BG4" i="5" s="1"/>
  <c r="BG17" i="1"/>
  <c r="BG2" i="5" s="1"/>
  <c r="BC73" i="1"/>
  <c r="BC72" i="1"/>
  <c r="BC155" i="1"/>
  <c r="BC154" i="1"/>
  <c r="BC71" i="1"/>
  <c r="BC68" i="1"/>
  <c r="BC101" i="1"/>
  <c r="BC70" i="1"/>
  <c r="BC63" i="1"/>
  <c r="BC60" i="1"/>
  <c r="BC66" i="1"/>
  <c r="BC74" i="1"/>
  <c r="BC98" i="1"/>
  <c r="BC58" i="1"/>
  <c r="BC124" i="1"/>
  <c r="BC61" i="1"/>
  <c r="BC62" i="1"/>
  <c r="BC91" i="1"/>
  <c r="BC144" i="1"/>
  <c r="BC56" i="1"/>
  <c r="BC97" i="1"/>
  <c r="BC67" i="1"/>
  <c r="BC36" i="1"/>
  <c r="BC65" i="1"/>
  <c r="BC99" i="1"/>
  <c r="BC121" i="1"/>
  <c r="BC152" i="1"/>
  <c r="BC64" i="1"/>
  <c r="BC100" i="1"/>
  <c r="BC69" i="1"/>
  <c r="BC59" i="1"/>
  <c r="BC153" i="1"/>
  <c r="BC139" i="1"/>
  <c r="BC151" i="1"/>
  <c r="BC50" i="1"/>
  <c r="BC149" i="1"/>
  <c r="BC120" i="1"/>
  <c r="BC48" i="1"/>
  <c r="BC94" i="1"/>
  <c r="BC147" i="1"/>
  <c r="BC93" i="1"/>
  <c r="BC150" i="1"/>
  <c r="BC54" i="1"/>
  <c r="BC157" i="1"/>
  <c r="BC47" i="1"/>
  <c r="BC146" i="1"/>
  <c r="BC45" i="1"/>
  <c r="BC117" i="1"/>
  <c r="BC42" i="1"/>
  <c r="BC92" i="1"/>
  <c r="BC143" i="1"/>
  <c r="BC51" i="1"/>
  <c r="BC49" i="1"/>
  <c r="BC123" i="1"/>
  <c r="BC87" i="1"/>
  <c r="BC44" i="1"/>
  <c r="BC140" i="1"/>
  <c r="BC158" i="1"/>
  <c r="BC95" i="1"/>
  <c r="BC116" i="1"/>
  <c r="BC88" i="1"/>
  <c r="BC89" i="1"/>
  <c r="BC52" i="1"/>
  <c r="BC142" i="1"/>
  <c r="BC53" i="1"/>
  <c r="BC55" i="1"/>
  <c r="BC57" i="1"/>
  <c r="BC141" i="1"/>
  <c r="BC115" i="1"/>
  <c r="BC137" i="1"/>
  <c r="BC90" i="1"/>
  <c r="BC46" i="1"/>
  <c r="BC133" i="1"/>
  <c r="BC118" i="1"/>
  <c r="BC39" i="1"/>
  <c r="BC138" i="1"/>
  <c r="BC113" i="1"/>
  <c r="BC148" i="1"/>
  <c r="BC134" i="1"/>
  <c r="BC110" i="1"/>
  <c r="BC35" i="1"/>
  <c r="BC40" i="1"/>
  <c r="BC32" i="1"/>
  <c r="BC37" i="1"/>
  <c r="BC86" i="1"/>
  <c r="BC80" i="1"/>
  <c r="BC112" i="1"/>
  <c r="BC43" i="1"/>
  <c r="BC114" i="1"/>
  <c r="BC27" i="1"/>
  <c r="BC129" i="1"/>
  <c r="BC33" i="1"/>
  <c r="BC131" i="1"/>
  <c r="BC81" i="1"/>
  <c r="BC41" i="1"/>
  <c r="BC38" i="1"/>
  <c r="BC83" i="1"/>
  <c r="BC111" i="1"/>
  <c r="BC135" i="1"/>
  <c r="BC109" i="1"/>
  <c r="BC85" i="1"/>
  <c r="BC82" i="1"/>
  <c r="BC107" i="1"/>
  <c r="BC84" i="1"/>
  <c r="BC34" i="1"/>
  <c r="BC31" i="1"/>
  <c r="BC79" i="1"/>
  <c r="BC30" i="1"/>
  <c r="BC108" i="1"/>
  <c r="BC104" i="1"/>
  <c r="BC132" i="1"/>
  <c r="BC78" i="1"/>
  <c r="BC106" i="1"/>
  <c r="BC128" i="1"/>
  <c r="BC76" i="1"/>
  <c r="BC29" i="1"/>
  <c r="BC28" i="1"/>
  <c r="BC127" i="1"/>
  <c r="BC102" i="1"/>
  <c r="BC105" i="1"/>
  <c r="BC130" i="1"/>
  <c r="BC125" i="1"/>
  <c r="BC103" i="1"/>
  <c r="BC23" i="1"/>
  <c r="BC22" i="1"/>
  <c r="BC24" i="1"/>
  <c r="BC126" i="1"/>
  <c r="BC21" i="1"/>
  <c r="BC6" i="5" s="1"/>
  <c r="BC20" i="1"/>
  <c r="BC5" i="5" s="1"/>
  <c r="BC25" i="1"/>
  <c r="BC77" i="1"/>
  <c r="BC26" i="1"/>
  <c r="BC18" i="1"/>
  <c r="BC3" i="5" s="1"/>
  <c r="BC19" i="1"/>
  <c r="BC4" i="5" s="1"/>
  <c r="BE73" i="1"/>
  <c r="BE72" i="1"/>
  <c r="BE155" i="1"/>
  <c r="BE154" i="1"/>
  <c r="BE71" i="1"/>
  <c r="BE68" i="1"/>
  <c r="BE101" i="1"/>
  <c r="BE70" i="1"/>
  <c r="BE63" i="1"/>
  <c r="BE60" i="1"/>
  <c r="BE66" i="1"/>
  <c r="BE74" i="1"/>
  <c r="BE98" i="1"/>
  <c r="BE58" i="1"/>
  <c r="BE124" i="1"/>
  <c r="BE61" i="1"/>
  <c r="BE62" i="1"/>
  <c r="BE91" i="1"/>
  <c r="BE144" i="1"/>
  <c r="BE56" i="1"/>
  <c r="BE97" i="1"/>
  <c r="BE67" i="1"/>
  <c r="BE36" i="1"/>
  <c r="BE65" i="1"/>
  <c r="BE99" i="1"/>
  <c r="BE121" i="1"/>
  <c r="BE152" i="1"/>
  <c r="BE64" i="1"/>
  <c r="BE100" i="1"/>
  <c r="BE69" i="1"/>
  <c r="BE59" i="1"/>
  <c r="BE153" i="1"/>
  <c r="BE139" i="1"/>
  <c r="BE151" i="1"/>
  <c r="BE50" i="1"/>
  <c r="BE149" i="1"/>
  <c r="BE120" i="1"/>
  <c r="BE48" i="1"/>
  <c r="BE94" i="1"/>
  <c r="BE147" i="1"/>
  <c r="BE93" i="1"/>
  <c r="BE150" i="1"/>
  <c r="BE54" i="1"/>
  <c r="BE157" i="1"/>
  <c r="BE47" i="1"/>
  <c r="BE146" i="1"/>
  <c r="BE45" i="1"/>
  <c r="BE117" i="1"/>
  <c r="BE42" i="1"/>
  <c r="BE92" i="1"/>
  <c r="BE143" i="1"/>
  <c r="BE51" i="1"/>
  <c r="BE49" i="1"/>
  <c r="BE123" i="1"/>
  <c r="BE87" i="1"/>
  <c r="BE44" i="1"/>
  <c r="BE140" i="1"/>
  <c r="BE158" i="1"/>
  <c r="BE95" i="1"/>
  <c r="BE116" i="1"/>
  <c r="BE88" i="1"/>
  <c r="BE89" i="1"/>
  <c r="BE52" i="1"/>
  <c r="BE142" i="1"/>
  <c r="BE53" i="1"/>
  <c r="BE55" i="1"/>
  <c r="BE57" i="1"/>
  <c r="BE141" i="1"/>
  <c r="BE115" i="1"/>
  <c r="BE137" i="1"/>
  <c r="BE90" i="1"/>
  <c r="BE46" i="1"/>
  <c r="BE133" i="1"/>
  <c r="BE118" i="1"/>
  <c r="BE39" i="1"/>
  <c r="BE138" i="1"/>
  <c r="BE113" i="1"/>
  <c r="BE148" i="1"/>
  <c r="BE134" i="1"/>
  <c r="BE110" i="1"/>
  <c r="BE35" i="1"/>
  <c r="BE40" i="1"/>
  <c r="BE32" i="1"/>
  <c r="BE37" i="1"/>
  <c r="BE86" i="1"/>
  <c r="BE80" i="1"/>
  <c r="BE112" i="1"/>
  <c r="BE43" i="1"/>
  <c r="BE114" i="1"/>
  <c r="BE27" i="1"/>
  <c r="BE129" i="1"/>
  <c r="BE33" i="1"/>
  <c r="BE131" i="1"/>
  <c r="BE81" i="1"/>
  <c r="BE41" i="1"/>
  <c r="BE38" i="1"/>
  <c r="BE83" i="1"/>
  <c r="BE111" i="1"/>
  <c r="BE135" i="1"/>
  <c r="BE109" i="1"/>
  <c r="BE85" i="1"/>
  <c r="BE82" i="1"/>
  <c r="BE107" i="1"/>
  <c r="BE84" i="1"/>
  <c r="BE34" i="1"/>
  <c r="BE31" i="1"/>
  <c r="BE79" i="1"/>
  <c r="BE30" i="1"/>
  <c r="BE108" i="1"/>
  <c r="BE104" i="1"/>
  <c r="BE132" i="1"/>
  <c r="BE78" i="1"/>
  <c r="BE106" i="1"/>
  <c r="BE128" i="1"/>
  <c r="BE76" i="1"/>
  <c r="BE29" i="1"/>
  <c r="BE28" i="1"/>
  <c r="BE127" i="1"/>
  <c r="BE102" i="1"/>
  <c r="BE105" i="1"/>
  <c r="BE130" i="1"/>
  <c r="BE125" i="1"/>
  <c r="BE103" i="1"/>
  <c r="BE23" i="1"/>
  <c r="BE22" i="1"/>
  <c r="BE24" i="1"/>
  <c r="BE126" i="1"/>
  <c r="BE21" i="1"/>
  <c r="BE6" i="5" s="1"/>
  <c r="BE20" i="1"/>
  <c r="BE5" i="5" s="1"/>
  <c r="BE25" i="1"/>
  <c r="BE77" i="1"/>
  <c r="BE26" i="1"/>
  <c r="BE18" i="1"/>
  <c r="BE3" i="5" s="1"/>
  <c r="BE19" i="1"/>
  <c r="BE4" i="5" s="1"/>
  <c r="BE17" i="1"/>
  <c r="BE2" i="5" s="1"/>
  <c r="BC17" i="1"/>
  <c r="BC2" i="5" s="1"/>
  <c r="BA73" i="1"/>
  <c r="BA72" i="1"/>
  <c r="BA155" i="1"/>
  <c r="BA154" i="1"/>
  <c r="BA71" i="1"/>
  <c r="BA68" i="1"/>
  <c r="BA101" i="1"/>
  <c r="BA70" i="1"/>
  <c r="BA63" i="1"/>
  <c r="BA60" i="1"/>
  <c r="BA66" i="1"/>
  <c r="BA74" i="1"/>
  <c r="BA98" i="1"/>
  <c r="BA58" i="1"/>
  <c r="BA124" i="1"/>
  <c r="BA61" i="1"/>
  <c r="BA62" i="1"/>
  <c r="BA91" i="1"/>
  <c r="BA144" i="1"/>
  <c r="BA56" i="1"/>
  <c r="BA97" i="1"/>
  <c r="BA67" i="1"/>
  <c r="BA36" i="1"/>
  <c r="BA65" i="1"/>
  <c r="BA99" i="1"/>
  <c r="BA121" i="1"/>
  <c r="BA152" i="1"/>
  <c r="BA64" i="1"/>
  <c r="BA100" i="1"/>
  <c r="BA69" i="1"/>
  <c r="BA59" i="1"/>
  <c r="BA153" i="1"/>
  <c r="BA139" i="1"/>
  <c r="BA151" i="1"/>
  <c r="BA50" i="1"/>
  <c r="BA149" i="1"/>
  <c r="BA120" i="1"/>
  <c r="BA48" i="1"/>
  <c r="BA94" i="1"/>
  <c r="BA147" i="1"/>
  <c r="BA93" i="1"/>
  <c r="BA150" i="1"/>
  <c r="BA54" i="1"/>
  <c r="BA157" i="1"/>
  <c r="BA47" i="1"/>
  <c r="BA146" i="1"/>
  <c r="BA45" i="1"/>
  <c r="BA117" i="1"/>
  <c r="BA42" i="1"/>
  <c r="BA92" i="1"/>
  <c r="BA143" i="1"/>
  <c r="BA51" i="1"/>
  <c r="BA49" i="1"/>
  <c r="BA123" i="1"/>
  <c r="BA87" i="1"/>
  <c r="BA44" i="1"/>
  <c r="BA140" i="1"/>
  <c r="BA158" i="1"/>
  <c r="BA95" i="1"/>
  <c r="BA116" i="1"/>
  <c r="BA88" i="1"/>
  <c r="BA89" i="1"/>
  <c r="BA52" i="1"/>
  <c r="BA142" i="1"/>
  <c r="BA53" i="1"/>
  <c r="BA55" i="1"/>
  <c r="BA57" i="1"/>
  <c r="BA141" i="1"/>
  <c r="BA115" i="1"/>
  <c r="BA137" i="1"/>
  <c r="BA90" i="1"/>
  <c r="BA46" i="1"/>
  <c r="BA133" i="1"/>
  <c r="BA118" i="1"/>
  <c r="BA39" i="1"/>
  <c r="BA138" i="1"/>
  <c r="BA113" i="1"/>
  <c r="BA148" i="1"/>
  <c r="BA134" i="1"/>
  <c r="BA110" i="1"/>
  <c r="BA35" i="1"/>
  <c r="BA40" i="1"/>
  <c r="BA32" i="1"/>
  <c r="BA37" i="1"/>
  <c r="BA86" i="1"/>
  <c r="BA80" i="1"/>
  <c r="BA112" i="1"/>
  <c r="BA43" i="1"/>
  <c r="BA114" i="1"/>
  <c r="BA27" i="1"/>
  <c r="BA129" i="1"/>
  <c r="BA33" i="1"/>
  <c r="BA131" i="1"/>
  <c r="BA81" i="1"/>
  <c r="BA41" i="1"/>
  <c r="BA38" i="1"/>
  <c r="BA83" i="1"/>
  <c r="BA111" i="1"/>
  <c r="BA135" i="1"/>
  <c r="BA109" i="1"/>
  <c r="BA85" i="1"/>
  <c r="BA82" i="1"/>
  <c r="BA107" i="1"/>
  <c r="BA84" i="1"/>
  <c r="BA34" i="1"/>
  <c r="BA31" i="1"/>
  <c r="BA79" i="1"/>
  <c r="BA30" i="1"/>
  <c r="BA108" i="1"/>
  <c r="BA104" i="1"/>
  <c r="BA132" i="1"/>
  <c r="BA78" i="1"/>
  <c r="BA106" i="1"/>
  <c r="BA128" i="1"/>
  <c r="BA76" i="1"/>
  <c r="BA29" i="1"/>
  <c r="BA28" i="1"/>
  <c r="BA127" i="1"/>
  <c r="BA102" i="1"/>
  <c r="BA105" i="1"/>
  <c r="BA130" i="1"/>
  <c r="BA125" i="1"/>
  <c r="BA103" i="1"/>
  <c r="BA23" i="1"/>
  <c r="BA22" i="1"/>
  <c r="BA24" i="1"/>
  <c r="BA126" i="1"/>
  <c r="BA21" i="1"/>
  <c r="BA6" i="5" s="1"/>
  <c r="BA20" i="1"/>
  <c r="BA5" i="5" s="1"/>
  <c r="BA25" i="1"/>
  <c r="BA77" i="1"/>
  <c r="BA26" i="1"/>
  <c r="BA18" i="1"/>
  <c r="BA3" i="5" s="1"/>
  <c r="BA19" i="1"/>
  <c r="BA4" i="5" s="1"/>
  <c r="BA17" i="1"/>
  <c r="BA2" i="5" s="1"/>
  <c r="AK58" i="1"/>
  <c r="AI58" i="1"/>
  <c r="AG58" i="1"/>
  <c r="AE58" i="1"/>
  <c r="AC58" i="1"/>
  <c r="AA58" i="1"/>
  <c r="Y58" i="1"/>
  <c r="W58" i="1"/>
  <c r="U58" i="1"/>
  <c r="S58" i="1"/>
  <c r="Q58" i="1"/>
  <c r="O58" i="1"/>
  <c r="M58" i="1"/>
  <c r="K58" i="1"/>
  <c r="K98" i="1"/>
  <c r="I58" i="1"/>
  <c r="E58" i="1"/>
  <c r="F128" i="1"/>
  <c r="B23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X5" i="2"/>
  <c r="W5" i="2"/>
  <c r="V5" i="2"/>
  <c r="U5" i="2"/>
  <c r="T5" i="2"/>
  <c r="S5" i="2"/>
  <c r="R5" i="2"/>
  <c r="Q5" i="2"/>
  <c r="Q4" i="2" s="1"/>
  <c r="P5" i="2"/>
  <c r="P4" i="2" s="1"/>
  <c r="O5" i="2"/>
  <c r="N5" i="2"/>
  <c r="M5" i="2"/>
  <c r="L5" i="2"/>
  <c r="K5" i="2"/>
  <c r="J5" i="2"/>
  <c r="I5" i="2"/>
  <c r="I4" i="2" s="1"/>
  <c r="H5" i="2"/>
  <c r="G5" i="2"/>
  <c r="F5" i="2"/>
  <c r="E5" i="2"/>
  <c r="D5" i="2"/>
  <c r="C5" i="2"/>
  <c r="B5" i="2"/>
  <c r="BG7" i="5" l="1"/>
  <c r="BI8" i="5"/>
  <c r="BC11" i="5"/>
  <c r="G98" i="1"/>
  <c r="G145" i="1"/>
  <c r="G136" i="1"/>
  <c r="BE9" i="5"/>
  <c r="BA10" i="5"/>
  <c r="BE10" i="5"/>
  <c r="BI11" i="5"/>
  <c r="BG11" i="5"/>
  <c r="BI7" i="5"/>
  <c r="BC7" i="5"/>
  <c r="BA9" i="5"/>
  <c r="BA8" i="5"/>
  <c r="BE8" i="5"/>
  <c r="BC9" i="5"/>
  <c r="BG8" i="5"/>
  <c r="BA11" i="5"/>
  <c r="BI10" i="5"/>
  <c r="BG9" i="5"/>
  <c r="BE11" i="5"/>
  <c r="BC8" i="5"/>
  <c r="BA7" i="5"/>
  <c r="BE7" i="5"/>
  <c r="BG10" i="5"/>
  <c r="BC10" i="5"/>
  <c r="BI9" i="5"/>
  <c r="N4" i="2"/>
  <c r="O4" i="2"/>
  <c r="S4" i="2"/>
  <c r="M4" i="2"/>
  <c r="U4" i="2"/>
  <c r="J4" i="2"/>
  <c r="R4" i="2"/>
  <c r="L4" i="2"/>
  <c r="K4" i="2"/>
  <c r="T4" i="2"/>
  <c r="V4" i="2"/>
  <c r="W4" i="2"/>
  <c r="X4" i="2"/>
  <c r="Y4" i="2"/>
  <c r="G58" i="1"/>
  <c r="D9" i="1" l="1"/>
  <c r="F9" i="1"/>
  <c r="H9" i="1"/>
  <c r="J9" i="1"/>
  <c r="L9" i="1"/>
  <c r="N9" i="1"/>
  <c r="P9" i="1"/>
  <c r="R9" i="1"/>
  <c r="T9" i="1"/>
  <c r="V9" i="1"/>
  <c r="X9" i="1"/>
  <c r="Z9" i="1"/>
  <c r="AB9" i="1"/>
  <c r="AD9" i="1"/>
  <c r="AF9" i="1"/>
  <c r="AH9" i="1"/>
  <c r="AJ9" i="1"/>
  <c r="AL9" i="1"/>
  <c r="AN9" i="1"/>
  <c r="AP9" i="1"/>
  <c r="AR9" i="1"/>
  <c r="AT9" i="1"/>
  <c r="AV9" i="1"/>
  <c r="AX9" i="1"/>
  <c r="AZ9" i="1"/>
  <c r="BB9" i="1"/>
  <c r="BD9" i="1"/>
  <c r="BF9" i="1"/>
  <c r="E17" i="1"/>
  <c r="E2" i="5" s="1"/>
  <c r="G17" i="1"/>
  <c r="G2" i="5" s="1"/>
  <c r="I17" i="1"/>
  <c r="I2" i="5" s="1"/>
  <c r="K17" i="1"/>
  <c r="K2" i="5" s="1"/>
  <c r="M17" i="1"/>
  <c r="M2" i="5" s="1"/>
  <c r="O17" i="1"/>
  <c r="O2" i="5" s="1"/>
  <c r="Q17" i="1"/>
  <c r="Q2" i="5" s="1"/>
  <c r="S17" i="1"/>
  <c r="S2" i="5" s="1"/>
  <c r="U17" i="1"/>
  <c r="U2" i="5" s="1"/>
  <c r="W17" i="1"/>
  <c r="W2" i="5" s="1"/>
  <c r="Y17" i="1"/>
  <c r="Y2" i="5" s="1"/>
  <c r="AA17" i="1"/>
  <c r="AA2" i="5" s="1"/>
  <c r="AC17" i="1"/>
  <c r="AC2" i="5" s="1"/>
  <c r="AE17" i="1"/>
  <c r="AE2" i="5" s="1"/>
  <c r="AG17" i="1"/>
  <c r="AG2" i="5" s="1"/>
  <c r="AI17" i="1"/>
  <c r="AI2" i="5" s="1"/>
  <c r="AK17" i="1"/>
  <c r="AK2" i="5" s="1"/>
  <c r="AM17" i="1"/>
  <c r="AM2" i="5" s="1"/>
  <c r="AO17" i="1"/>
  <c r="AO2" i="5" s="1"/>
  <c r="AQ17" i="1"/>
  <c r="AQ2" i="5" s="1"/>
  <c r="AS17" i="1"/>
  <c r="AS2" i="5" s="1"/>
  <c r="AU17" i="1"/>
  <c r="AU2" i="5" s="1"/>
  <c r="AV68" i="1"/>
  <c r="AY17" i="1"/>
  <c r="AY2" i="5" s="1"/>
  <c r="E19" i="1"/>
  <c r="E4" i="5" s="1"/>
  <c r="G19" i="1"/>
  <c r="G4" i="5" s="1"/>
  <c r="I19" i="1"/>
  <c r="I4" i="5" s="1"/>
  <c r="K19" i="1"/>
  <c r="K4" i="5" s="1"/>
  <c r="M19" i="1"/>
  <c r="M4" i="5" s="1"/>
  <c r="O19" i="1"/>
  <c r="O4" i="5" s="1"/>
  <c r="Q19" i="1"/>
  <c r="Q4" i="5" s="1"/>
  <c r="S19" i="1"/>
  <c r="S4" i="5" s="1"/>
  <c r="U19" i="1"/>
  <c r="U4" i="5" s="1"/>
  <c r="W19" i="1"/>
  <c r="W4" i="5" s="1"/>
  <c r="Y19" i="1"/>
  <c r="Y4" i="5" s="1"/>
  <c r="AA19" i="1"/>
  <c r="AA4" i="5" s="1"/>
  <c r="AC19" i="1"/>
  <c r="AC4" i="5" s="1"/>
  <c r="AE19" i="1"/>
  <c r="AE4" i="5" s="1"/>
  <c r="AG19" i="1"/>
  <c r="AG4" i="5" s="1"/>
  <c r="AI19" i="1"/>
  <c r="AI4" i="5" s="1"/>
  <c r="AK19" i="1"/>
  <c r="AK4" i="5" s="1"/>
  <c r="AM19" i="1"/>
  <c r="AM4" i="5" s="1"/>
  <c r="AO19" i="1"/>
  <c r="AO4" i="5" s="1"/>
  <c r="AQ19" i="1"/>
  <c r="AQ4" i="5" s="1"/>
  <c r="AS19" i="1"/>
  <c r="AS4" i="5" s="1"/>
  <c r="AU19" i="1"/>
  <c r="AU4" i="5" s="1"/>
  <c r="E18" i="1"/>
  <c r="E3" i="5" s="1"/>
  <c r="G18" i="1"/>
  <c r="G3" i="5" s="1"/>
  <c r="I18" i="1"/>
  <c r="I3" i="5" s="1"/>
  <c r="K18" i="1"/>
  <c r="K3" i="5" s="1"/>
  <c r="M18" i="1"/>
  <c r="M3" i="5" s="1"/>
  <c r="O18" i="1"/>
  <c r="O3" i="5" s="1"/>
  <c r="Q18" i="1"/>
  <c r="Q3" i="5" s="1"/>
  <c r="S18" i="1"/>
  <c r="S3" i="5" s="1"/>
  <c r="U18" i="1"/>
  <c r="U3" i="5" s="1"/>
  <c r="W18" i="1"/>
  <c r="W3" i="5" s="1"/>
  <c r="Y18" i="1"/>
  <c r="Y3" i="5" s="1"/>
  <c r="AA18" i="1"/>
  <c r="AA3" i="5" s="1"/>
  <c r="AC18" i="1"/>
  <c r="AC3" i="5" s="1"/>
  <c r="AE18" i="1"/>
  <c r="AE3" i="5" s="1"/>
  <c r="AG18" i="1"/>
  <c r="AG3" i="5" s="1"/>
  <c r="AI18" i="1"/>
  <c r="AI3" i="5" s="1"/>
  <c r="AK18" i="1"/>
  <c r="AK3" i="5" s="1"/>
  <c r="AM18" i="1"/>
  <c r="AM3" i="5" s="1"/>
  <c r="AO18" i="1"/>
  <c r="AO3" i="5" s="1"/>
  <c r="AQ18" i="1"/>
  <c r="AQ3" i="5" s="1"/>
  <c r="AS18" i="1"/>
  <c r="AS3" i="5" s="1"/>
  <c r="AU18" i="1"/>
  <c r="AU3" i="5" s="1"/>
  <c r="E26" i="1"/>
  <c r="G26" i="1"/>
  <c r="I26" i="1"/>
  <c r="K26" i="1"/>
  <c r="M26" i="1"/>
  <c r="O26" i="1"/>
  <c r="Q26" i="1"/>
  <c r="S26" i="1"/>
  <c r="U26" i="1"/>
  <c r="W26" i="1"/>
  <c r="Y26" i="1"/>
  <c r="AA26" i="1"/>
  <c r="AC26" i="1"/>
  <c r="AE26" i="1"/>
  <c r="AG26" i="1"/>
  <c r="AI26" i="1"/>
  <c r="AK26" i="1"/>
  <c r="AM26" i="1"/>
  <c r="AO26" i="1"/>
  <c r="AQ26" i="1"/>
  <c r="AS26" i="1"/>
  <c r="AU26" i="1"/>
  <c r="E77" i="1"/>
  <c r="G77" i="1"/>
  <c r="I77" i="1"/>
  <c r="K77" i="1"/>
  <c r="M77" i="1"/>
  <c r="O77" i="1"/>
  <c r="Q77" i="1"/>
  <c r="S77" i="1"/>
  <c r="U77" i="1"/>
  <c r="W77" i="1"/>
  <c r="Y77" i="1"/>
  <c r="AA77" i="1"/>
  <c r="AC77" i="1"/>
  <c r="AE77" i="1"/>
  <c r="AG77" i="1"/>
  <c r="AI77" i="1"/>
  <c r="AK77" i="1"/>
  <c r="AM77" i="1"/>
  <c r="AM8" i="5" s="1"/>
  <c r="AO77" i="1"/>
  <c r="AO8" i="5" s="1"/>
  <c r="AQ77" i="1"/>
  <c r="AQ8" i="5" s="1"/>
  <c r="AS77" i="1"/>
  <c r="AS8" i="5" s="1"/>
  <c r="AU77" i="1"/>
  <c r="AU8" i="5" s="1"/>
  <c r="E25" i="1"/>
  <c r="G25" i="1"/>
  <c r="I25" i="1"/>
  <c r="K25" i="1"/>
  <c r="M25" i="1"/>
  <c r="O25" i="1"/>
  <c r="Q25" i="1"/>
  <c r="S25" i="1"/>
  <c r="U25" i="1"/>
  <c r="W25" i="1"/>
  <c r="Y25" i="1"/>
  <c r="AA25" i="1"/>
  <c r="AC25" i="1"/>
  <c r="AE25" i="1"/>
  <c r="AG25" i="1"/>
  <c r="AI25" i="1"/>
  <c r="AK25" i="1"/>
  <c r="AM25" i="1"/>
  <c r="AO25" i="1"/>
  <c r="AQ25" i="1"/>
  <c r="AS25" i="1"/>
  <c r="AU25" i="1"/>
  <c r="E22" i="1"/>
  <c r="G22" i="1"/>
  <c r="I22" i="1"/>
  <c r="K22" i="1"/>
  <c r="M22" i="1"/>
  <c r="O22" i="1"/>
  <c r="Q22" i="1"/>
  <c r="S22" i="1"/>
  <c r="U22" i="1"/>
  <c r="W22" i="1"/>
  <c r="Y22" i="1"/>
  <c r="AA22" i="1"/>
  <c r="AC22" i="1"/>
  <c r="AE22" i="1"/>
  <c r="AG22" i="1"/>
  <c r="AI22" i="1"/>
  <c r="AK22" i="1"/>
  <c r="AM22" i="1"/>
  <c r="AO22" i="1"/>
  <c r="AQ22" i="1"/>
  <c r="AS22" i="1"/>
  <c r="AU22" i="1"/>
  <c r="E23" i="1"/>
  <c r="E9" i="5" s="1"/>
  <c r="G23" i="1"/>
  <c r="G9" i="5" s="1"/>
  <c r="I23" i="1"/>
  <c r="I9" i="5" s="1"/>
  <c r="K23" i="1"/>
  <c r="K9" i="5" s="1"/>
  <c r="M23" i="1"/>
  <c r="M9" i="5" s="1"/>
  <c r="O23" i="1"/>
  <c r="O9" i="5" s="1"/>
  <c r="Q23" i="1"/>
  <c r="Q9" i="5" s="1"/>
  <c r="S23" i="1"/>
  <c r="S9" i="5" s="1"/>
  <c r="U23" i="1"/>
  <c r="U9" i="5" s="1"/>
  <c r="W23" i="1"/>
  <c r="W9" i="5" s="1"/>
  <c r="Y23" i="1"/>
  <c r="Y9" i="5" s="1"/>
  <c r="AA23" i="1"/>
  <c r="AA9" i="5" s="1"/>
  <c r="AC23" i="1"/>
  <c r="AC9" i="5" s="1"/>
  <c r="AE23" i="1"/>
  <c r="AE9" i="5" s="1"/>
  <c r="AG23" i="1"/>
  <c r="AI23" i="1"/>
  <c r="AI9" i="5" s="1"/>
  <c r="AK23" i="1"/>
  <c r="AK9" i="5" s="1"/>
  <c r="E21" i="1"/>
  <c r="E6" i="5" s="1"/>
  <c r="G21" i="1"/>
  <c r="G6" i="5" s="1"/>
  <c r="I21" i="1"/>
  <c r="I6" i="5" s="1"/>
  <c r="K21" i="1"/>
  <c r="K6" i="5" s="1"/>
  <c r="M21" i="1"/>
  <c r="M6" i="5" s="1"/>
  <c r="O21" i="1"/>
  <c r="O6" i="5" s="1"/>
  <c r="Q21" i="1"/>
  <c r="Q6" i="5" s="1"/>
  <c r="S21" i="1"/>
  <c r="S6" i="5" s="1"/>
  <c r="U21" i="1"/>
  <c r="U6" i="5" s="1"/>
  <c r="W21" i="1"/>
  <c r="W6" i="5" s="1"/>
  <c r="Y21" i="1"/>
  <c r="Y6" i="5" s="1"/>
  <c r="AA21" i="1"/>
  <c r="AA6" i="5" s="1"/>
  <c r="AC21" i="1"/>
  <c r="AC6" i="5" s="1"/>
  <c r="AE21" i="1"/>
  <c r="AE6" i="5" s="1"/>
  <c r="AG21" i="1"/>
  <c r="AG6" i="5" s="1"/>
  <c r="AI21" i="1"/>
  <c r="AI6" i="5" s="1"/>
  <c r="AK21" i="1"/>
  <c r="AK6" i="5" s="1"/>
  <c r="AM21" i="1"/>
  <c r="AM6" i="5" s="1"/>
  <c r="AO21" i="1"/>
  <c r="AO6" i="5" s="1"/>
  <c r="AQ21" i="1"/>
  <c r="AQ6" i="5" s="1"/>
  <c r="AS21" i="1"/>
  <c r="AS6" i="5" s="1"/>
  <c r="AU21" i="1"/>
  <c r="AU6" i="5" s="1"/>
  <c r="E24" i="1"/>
  <c r="G24" i="1"/>
  <c r="I24" i="1"/>
  <c r="K24" i="1"/>
  <c r="M24" i="1"/>
  <c r="O24" i="1"/>
  <c r="Q24" i="1"/>
  <c r="S24" i="1"/>
  <c r="U24" i="1"/>
  <c r="W24" i="1"/>
  <c r="Y24" i="1"/>
  <c r="AA24" i="1"/>
  <c r="AC24" i="1"/>
  <c r="AE24" i="1"/>
  <c r="AG24" i="1"/>
  <c r="AI24" i="1"/>
  <c r="AK24" i="1"/>
  <c r="AM24" i="1"/>
  <c r="AO24" i="1"/>
  <c r="AQ24" i="1"/>
  <c r="AS24" i="1"/>
  <c r="AU24" i="1"/>
  <c r="E28" i="1"/>
  <c r="G28" i="1"/>
  <c r="I28" i="1"/>
  <c r="K28" i="1"/>
  <c r="M28" i="1"/>
  <c r="O28" i="1"/>
  <c r="Q28" i="1"/>
  <c r="S28" i="1"/>
  <c r="U28" i="1"/>
  <c r="W28" i="1"/>
  <c r="Y28" i="1"/>
  <c r="AA28" i="1"/>
  <c r="AC28" i="1"/>
  <c r="AE28" i="1"/>
  <c r="AG28" i="1"/>
  <c r="AI28" i="1"/>
  <c r="AK28" i="1"/>
  <c r="AM28" i="1"/>
  <c r="AO28" i="1"/>
  <c r="AQ28" i="1"/>
  <c r="AS28" i="1"/>
  <c r="AU28" i="1"/>
  <c r="E29" i="1"/>
  <c r="G29" i="1"/>
  <c r="I29" i="1"/>
  <c r="K29" i="1"/>
  <c r="M29" i="1"/>
  <c r="O29" i="1"/>
  <c r="Q29" i="1"/>
  <c r="S29" i="1"/>
  <c r="U29" i="1"/>
  <c r="W29" i="1"/>
  <c r="Y29" i="1"/>
  <c r="AA29" i="1"/>
  <c r="AC29" i="1"/>
  <c r="AE29" i="1"/>
  <c r="AG29" i="1"/>
  <c r="AI29" i="1"/>
  <c r="AK29" i="1"/>
  <c r="AM29" i="1"/>
  <c r="AO29" i="1"/>
  <c r="AQ29" i="1"/>
  <c r="AS29" i="1"/>
  <c r="AU29" i="1"/>
  <c r="E34" i="1"/>
  <c r="G34" i="1"/>
  <c r="I34" i="1"/>
  <c r="K34" i="1"/>
  <c r="M34" i="1"/>
  <c r="O34" i="1"/>
  <c r="Q34" i="1"/>
  <c r="S34" i="1"/>
  <c r="U34" i="1"/>
  <c r="W34" i="1"/>
  <c r="Y34" i="1"/>
  <c r="AA34" i="1"/>
  <c r="AC34" i="1"/>
  <c r="AE34" i="1"/>
  <c r="AG34" i="1"/>
  <c r="AI34" i="1"/>
  <c r="AK34" i="1"/>
  <c r="AM34" i="1"/>
  <c r="AO34" i="1"/>
  <c r="AQ34" i="1"/>
  <c r="AS34" i="1"/>
  <c r="AU34" i="1"/>
  <c r="E31" i="1"/>
  <c r="G31" i="1"/>
  <c r="I31" i="1"/>
  <c r="K31" i="1"/>
  <c r="M31" i="1"/>
  <c r="O31" i="1"/>
  <c r="Q31" i="1"/>
  <c r="S31" i="1"/>
  <c r="U31" i="1"/>
  <c r="W31" i="1"/>
  <c r="Y31" i="1"/>
  <c r="AA31" i="1"/>
  <c r="AC31" i="1"/>
  <c r="AE31" i="1"/>
  <c r="AG31" i="1"/>
  <c r="AI31" i="1"/>
  <c r="AK31" i="1"/>
  <c r="AM31" i="1"/>
  <c r="AO31" i="1"/>
  <c r="AQ31" i="1"/>
  <c r="AS31" i="1"/>
  <c r="AU31" i="1"/>
  <c r="E30" i="1"/>
  <c r="G30" i="1"/>
  <c r="I30" i="1"/>
  <c r="K30" i="1"/>
  <c r="M30" i="1"/>
  <c r="O30" i="1"/>
  <c r="Q30" i="1"/>
  <c r="S30" i="1"/>
  <c r="U30" i="1"/>
  <c r="W30" i="1"/>
  <c r="Y30" i="1"/>
  <c r="AA30" i="1"/>
  <c r="AC30" i="1"/>
  <c r="AE30" i="1"/>
  <c r="AG30" i="1"/>
  <c r="AI30" i="1"/>
  <c r="AK30" i="1"/>
  <c r="AM30" i="1"/>
  <c r="AO30" i="1"/>
  <c r="AQ30" i="1"/>
  <c r="AS30" i="1"/>
  <c r="AU30" i="1"/>
  <c r="E37" i="1"/>
  <c r="G37" i="1"/>
  <c r="I37" i="1"/>
  <c r="K37" i="1"/>
  <c r="M37" i="1"/>
  <c r="O37" i="1"/>
  <c r="Q37" i="1"/>
  <c r="S37" i="1"/>
  <c r="U37" i="1"/>
  <c r="W37" i="1"/>
  <c r="Y37" i="1"/>
  <c r="AA37" i="1"/>
  <c r="AC37" i="1"/>
  <c r="AE37" i="1"/>
  <c r="AG37" i="1"/>
  <c r="AI37" i="1"/>
  <c r="AK37" i="1"/>
  <c r="AM37" i="1"/>
  <c r="AO37" i="1"/>
  <c r="AQ37" i="1"/>
  <c r="AS37" i="1"/>
  <c r="AU37" i="1"/>
  <c r="E33" i="1"/>
  <c r="G33" i="1"/>
  <c r="I33" i="1"/>
  <c r="K33" i="1"/>
  <c r="M33" i="1"/>
  <c r="O33" i="1"/>
  <c r="Q33" i="1"/>
  <c r="S33" i="1"/>
  <c r="U33" i="1"/>
  <c r="W33" i="1"/>
  <c r="Y33" i="1"/>
  <c r="AA33" i="1"/>
  <c r="AC33" i="1"/>
  <c r="AE33" i="1"/>
  <c r="AG33" i="1"/>
  <c r="AI33" i="1"/>
  <c r="AK33" i="1"/>
  <c r="AM33" i="1"/>
  <c r="AO33" i="1"/>
  <c r="AQ33" i="1"/>
  <c r="AS33" i="1"/>
  <c r="AU33" i="1"/>
  <c r="E38" i="1"/>
  <c r="G38" i="1"/>
  <c r="I38" i="1"/>
  <c r="K38" i="1"/>
  <c r="M38" i="1"/>
  <c r="O38" i="1"/>
  <c r="Q38" i="1"/>
  <c r="S38" i="1"/>
  <c r="U38" i="1"/>
  <c r="W38" i="1"/>
  <c r="Y38" i="1"/>
  <c r="AA38" i="1"/>
  <c r="AC38" i="1"/>
  <c r="AE38" i="1"/>
  <c r="AG38" i="1"/>
  <c r="AI38" i="1"/>
  <c r="AK38" i="1"/>
  <c r="AM38" i="1"/>
  <c r="AO38" i="1"/>
  <c r="AQ38" i="1"/>
  <c r="AS38" i="1"/>
  <c r="AU38" i="1"/>
  <c r="E41" i="1"/>
  <c r="G41" i="1"/>
  <c r="I41" i="1"/>
  <c r="K41" i="1"/>
  <c r="M41" i="1"/>
  <c r="O41" i="1"/>
  <c r="Q41" i="1"/>
  <c r="S41" i="1"/>
  <c r="U41" i="1"/>
  <c r="W41" i="1"/>
  <c r="Y41" i="1"/>
  <c r="AA41" i="1"/>
  <c r="AC41" i="1"/>
  <c r="AE41" i="1"/>
  <c r="AG41" i="1"/>
  <c r="AI41" i="1"/>
  <c r="AK41" i="1"/>
  <c r="AM41" i="1"/>
  <c r="AO41" i="1"/>
  <c r="AQ41" i="1"/>
  <c r="AS41" i="1"/>
  <c r="AU41" i="1"/>
  <c r="E43" i="1"/>
  <c r="G43" i="1"/>
  <c r="I43" i="1"/>
  <c r="K43" i="1"/>
  <c r="M43" i="1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E27" i="1"/>
  <c r="G27" i="1"/>
  <c r="I27" i="1"/>
  <c r="K27" i="1"/>
  <c r="M27" i="1"/>
  <c r="O27" i="1"/>
  <c r="Q27" i="1"/>
  <c r="S27" i="1"/>
  <c r="U27" i="1"/>
  <c r="W27" i="1"/>
  <c r="Y27" i="1"/>
  <c r="AA27" i="1"/>
  <c r="AC27" i="1"/>
  <c r="AE27" i="1"/>
  <c r="AG27" i="1"/>
  <c r="AI27" i="1"/>
  <c r="AK27" i="1"/>
  <c r="AM27" i="1"/>
  <c r="AO27" i="1"/>
  <c r="AQ27" i="1"/>
  <c r="AS27" i="1"/>
  <c r="AU27" i="1"/>
  <c r="E32" i="1"/>
  <c r="G32" i="1"/>
  <c r="I32" i="1"/>
  <c r="K32" i="1"/>
  <c r="M32" i="1"/>
  <c r="O32" i="1"/>
  <c r="Q32" i="1"/>
  <c r="S32" i="1"/>
  <c r="U32" i="1"/>
  <c r="W32" i="1"/>
  <c r="Y32" i="1"/>
  <c r="AA32" i="1"/>
  <c r="AC32" i="1"/>
  <c r="AE32" i="1"/>
  <c r="AG32" i="1"/>
  <c r="AI32" i="1"/>
  <c r="AK32" i="1"/>
  <c r="AM32" i="1"/>
  <c r="AO32" i="1"/>
  <c r="AQ32" i="1"/>
  <c r="AS32" i="1"/>
  <c r="AU32" i="1"/>
  <c r="E35" i="1"/>
  <c r="G35" i="1"/>
  <c r="I35" i="1"/>
  <c r="K35" i="1"/>
  <c r="M35" i="1"/>
  <c r="O35" i="1"/>
  <c r="Q35" i="1"/>
  <c r="S35" i="1"/>
  <c r="U35" i="1"/>
  <c r="W35" i="1"/>
  <c r="Y35" i="1"/>
  <c r="AA35" i="1"/>
  <c r="AC35" i="1"/>
  <c r="AE35" i="1"/>
  <c r="AG35" i="1"/>
  <c r="AI35" i="1"/>
  <c r="AK35" i="1"/>
  <c r="AM35" i="1"/>
  <c r="AO35" i="1"/>
  <c r="AQ35" i="1"/>
  <c r="AS35" i="1"/>
  <c r="AU35" i="1"/>
  <c r="E40" i="1"/>
  <c r="G40" i="1"/>
  <c r="I40" i="1"/>
  <c r="K40" i="1"/>
  <c r="M40" i="1"/>
  <c r="O40" i="1"/>
  <c r="Q40" i="1"/>
  <c r="S40" i="1"/>
  <c r="U40" i="1"/>
  <c r="W40" i="1"/>
  <c r="Y40" i="1"/>
  <c r="AA40" i="1"/>
  <c r="AC40" i="1"/>
  <c r="AE40" i="1"/>
  <c r="AG40" i="1"/>
  <c r="AI40" i="1"/>
  <c r="AK40" i="1"/>
  <c r="AM40" i="1"/>
  <c r="AO40" i="1"/>
  <c r="AQ40" i="1"/>
  <c r="AS40" i="1"/>
  <c r="AU40" i="1"/>
  <c r="E46" i="1"/>
  <c r="G46" i="1"/>
  <c r="I46" i="1"/>
  <c r="K46" i="1"/>
  <c r="M46" i="1"/>
  <c r="O46" i="1"/>
  <c r="Q46" i="1"/>
  <c r="S46" i="1"/>
  <c r="U46" i="1"/>
  <c r="W46" i="1"/>
  <c r="Y46" i="1"/>
  <c r="AA46" i="1"/>
  <c r="AC46" i="1"/>
  <c r="AE46" i="1"/>
  <c r="AG46" i="1"/>
  <c r="AI46" i="1"/>
  <c r="AK46" i="1"/>
  <c r="AM46" i="1"/>
  <c r="AO46" i="1"/>
  <c r="AQ46" i="1"/>
  <c r="AS46" i="1"/>
  <c r="AU46" i="1"/>
  <c r="E39" i="1"/>
  <c r="G39" i="1"/>
  <c r="I39" i="1"/>
  <c r="K39" i="1"/>
  <c r="M39" i="1"/>
  <c r="O39" i="1"/>
  <c r="Q39" i="1"/>
  <c r="S39" i="1"/>
  <c r="U39" i="1"/>
  <c r="W39" i="1"/>
  <c r="Y39" i="1"/>
  <c r="AA39" i="1"/>
  <c r="AC39" i="1"/>
  <c r="AE39" i="1"/>
  <c r="AG39" i="1"/>
  <c r="AI39" i="1"/>
  <c r="AK39" i="1"/>
  <c r="AM39" i="1"/>
  <c r="AO39" i="1"/>
  <c r="AQ39" i="1"/>
  <c r="AS39" i="1"/>
  <c r="AU39" i="1"/>
  <c r="E51" i="1"/>
  <c r="G51" i="1"/>
  <c r="I51" i="1"/>
  <c r="K51" i="1"/>
  <c r="M51" i="1"/>
  <c r="O51" i="1"/>
  <c r="Q51" i="1"/>
  <c r="S51" i="1"/>
  <c r="U51" i="1"/>
  <c r="W51" i="1"/>
  <c r="Y51" i="1"/>
  <c r="AA51" i="1"/>
  <c r="AC51" i="1"/>
  <c r="AE51" i="1"/>
  <c r="AG51" i="1"/>
  <c r="AI51" i="1"/>
  <c r="AK51" i="1"/>
  <c r="E53" i="1"/>
  <c r="G53" i="1"/>
  <c r="I53" i="1"/>
  <c r="K53" i="1"/>
  <c r="M53" i="1"/>
  <c r="O53" i="1"/>
  <c r="Q53" i="1"/>
  <c r="S53" i="1"/>
  <c r="U53" i="1"/>
  <c r="W53" i="1"/>
  <c r="Y53" i="1"/>
  <c r="AA53" i="1"/>
  <c r="AC53" i="1"/>
  <c r="AE53" i="1"/>
  <c r="AG53" i="1"/>
  <c r="AI53" i="1"/>
  <c r="AK53" i="1"/>
  <c r="E52" i="1"/>
  <c r="G52" i="1"/>
  <c r="I52" i="1"/>
  <c r="K52" i="1"/>
  <c r="M52" i="1"/>
  <c r="O52" i="1"/>
  <c r="Q52" i="1"/>
  <c r="S52" i="1"/>
  <c r="U52" i="1"/>
  <c r="W52" i="1"/>
  <c r="Y52" i="1"/>
  <c r="AA52" i="1"/>
  <c r="AC52" i="1"/>
  <c r="AE52" i="1"/>
  <c r="AG52" i="1"/>
  <c r="AI52" i="1"/>
  <c r="AK52" i="1"/>
  <c r="AM52" i="1"/>
  <c r="AO52" i="1"/>
  <c r="AQ52" i="1"/>
  <c r="AS52" i="1"/>
  <c r="AU52" i="1"/>
  <c r="E57" i="1"/>
  <c r="G57" i="1"/>
  <c r="I57" i="1"/>
  <c r="K57" i="1"/>
  <c r="M57" i="1"/>
  <c r="O57" i="1"/>
  <c r="Q57" i="1"/>
  <c r="S57" i="1"/>
  <c r="U57" i="1"/>
  <c r="W57" i="1"/>
  <c r="Y57" i="1"/>
  <c r="AA57" i="1"/>
  <c r="AC57" i="1"/>
  <c r="AE57" i="1"/>
  <c r="AG57" i="1"/>
  <c r="AI57" i="1"/>
  <c r="AK57" i="1"/>
  <c r="E59" i="1"/>
  <c r="G59" i="1"/>
  <c r="I59" i="1"/>
  <c r="K59" i="1"/>
  <c r="M59" i="1"/>
  <c r="O59" i="1"/>
  <c r="Q59" i="1"/>
  <c r="S59" i="1"/>
  <c r="U59" i="1"/>
  <c r="W59" i="1"/>
  <c r="Y59" i="1"/>
  <c r="AA59" i="1"/>
  <c r="AC59" i="1"/>
  <c r="AE59" i="1"/>
  <c r="AG59" i="1"/>
  <c r="AI59" i="1"/>
  <c r="AK59" i="1"/>
  <c r="E42" i="1"/>
  <c r="G42" i="1"/>
  <c r="I42" i="1"/>
  <c r="K42" i="1"/>
  <c r="M42" i="1"/>
  <c r="O42" i="1"/>
  <c r="Q42" i="1"/>
  <c r="S42" i="1"/>
  <c r="U42" i="1"/>
  <c r="W42" i="1"/>
  <c r="Y42" i="1"/>
  <c r="AA42" i="1"/>
  <c r="AC42" i="1"/>
  <c r="AE42" i="1"/>
  <c r="AG42" i="1"/>
  <c r="AI42" i="1"/>
  <c r="AK42" i="1"/>
  <c r="E55" i="1"/>
  <c r="G55" i="1"/>
  <c r="I55" i="1"/>
  <c r="K55" i="1"/>
  <c r="M55" i="1"/>
  <c r="O55" i="1"/>
  <c r="Q55" i="1"/>
  <c r="S55" i="1"/>
  <c r="U55" i="1"/>
  <c r="W55" i="1"/>
  <c r="Y55" i="1"/>
  <c r="AA55" i="1"/>
  <c r="AC55" i="1"/>
  <c r="AE55" i="1"/>
  <c r="AG55" i="1"/>
  <c r="AI55" i="1"/>
  <c r="AK55" i="1"/>
  <c r="E45" i="1"/>
  <c r="G45" i="1"/>
  <c r="I45" i="1"/>
  <c r="K45" i="1"/>
  <c r="M45" i="1"/>
  <c r="O45" i="1"/>
  <c r="Q45" i="1"/>
  <c r="S45" i="1"/>
  <c r="U45" i="1"/>
  <c r="W45" i="1"/>
  <c r="Y45" i="1"/>
  <c r="AA45" i="1"/>
  <c r="AC45" i="1"/>
  <c r="AE45" i="1"/>
  <c r="AG45" i="1"/>
  <c r="AI45" i="1"/>
  <c r="AK45" i="1"/>
  <c r="E49" i="1"/>
  <c r="G49" i="1"/>
  <c r="I49" i="1"/>
  <c r="K49" i="1"/>
  <c r="M49" i="1"/>
  <c r="O49" i="1"/>
  <c r="Q49" i="1"/>
  <c r="S49" i="1"/>
  <c r="U49" i="1"/>
  <c r="W49" i="1"/>
  <c r="Y49" i="1"/>
  <c r="AA49" i="1"/>
  <c r="AC49" i="1"/>
  <c r="AE49" i="1"/>
  <c r="AG49" i="1"/>
  <c r="AI49" i="1"/>
  <c r="AK49" i="1"/>
  <c r="AM49" i="1"/>
  <c r="AQ49" i="1"/>
  <c r="AS49" i="1"/>
  <c r="AU49" i="1"/>
  <c r="E48" i="1"/>
  <c r="G48" i="1"/>
  <c r="I48" i="1"/>
  <c r="K48" i="1"/>
  <c r="M48" i="1"/>
  <c r="O48" i="1"/>
  <c r="Q48" i="1"/>
  <c r="S48" i="1"/>
  <c r="U48" i="1"/>
  <c r="W48" i="1"/>
  <c r="Y48" i="1"/>
  <c r="AA48" i="1"/>
  <c r="AC48" i="1"/>
  <c r="AE48" i="1"/>
  <c r="AG48" i="1"/>
  <c r="AI48" i="1"/>
  <c r="AK48" i="1"/>
  <c r="E47" i="1"/>
  <c r="G47" i="1"/>
  <c r="I47" i="1"/>
  <c r="K47" i="1"/>
  <c r="M47" i="1"/>
  <c r="O47" i="1"/>
  <c r="Q47" i="1"/>
  <c r="S47" i="1"/>
  <c r="U47" i="1"/>
  <c r="W47" i="1"/>
  <c r="Y47" i="1"/>
  <c r="AA47" i="1"/>
  <c r="AC47" i="1"/>
  <c r="AE47" i="1"/>
  <c r="AG47" i="1"/>
  <c r="AI47" i="1"/>
  <c r="AK47" i="1"/>
  <c r="E54" i="1"/>
  <c r="G54" i="1"/>
  <c r="I54" i="1"/>
  <c r="K54" i="1"/>
  <c r="M54" i="1"/>
  <c r="O54" i="1"/>
  <c r="Q54" i="1"/>
  <c r="S54" i="1"/>
  <c r="U54" i="1"/>
  <c r="W54" i="1"/>
  <c r="Y54" i="1"/>
  <c r="AA54" i="1"/>
  <c r="AC54" i="1"/>
  <c r="AE54" i="1"/>
  <c r="AG54" i="1"/>
  <c r="AI54" i="1"/>
  <c r="AK54" i="1"/>
  <c r="E50" i="1"/>
  <c r="G50" i="1"/>
  <c r="I50" i="1"/>
  <c r="K50" i="1"/>
  <c r="M50" i="1"/>
  <c r="O50" i="1"/>
  <c r="Q50" i="1"/>
  <c r="S50" i="1"/>
  <c r="U50" i="1"/>
  <c r="W50" i="1"/>
  <c r="Y50" i="1"/>
  <c r="AA50" i="1"/>
  <c r="AC50" i="1"/>
  <c r="AE50" i="1"/>
  <c r="AG50" i="1"/>
  <c r="AI50" i="1"/>
  <c r="AK50" i="1"/>
  <c r="E44" i="1"/>
  <c r="G44" i="1"/>
  <c r="I44" i="1"/>
  <c r="K44" i="1"/>
  <c r="M44" i="1"/>
  <c r="O44" i="1"/>
  <c r="Q44" i="1"/>
  <c r="S44" i="1"/>
  <c r="U44" i="1"/>
  <c r="W44" i="1"/>
  <c r="Y44" i="1"/>
  <c r="AA44" i="1"/>
  <c r="AC44" i="1"/>
  <c r="AE44" i="1"/>
  <c r="AG44" i="1"/>
  <c r="AI44" i="1"/>
  <c r="AK44" i="1"/>
  <c r="AM44" i="1"/>
  <c r="AO44" i="1"/>
  <c r="AQ44" i="1"/>
  <c r="AS44" i="1"/>
  <c r="AU44" i="1"/>
  <c r="E64" i="1"/>
  <c r="G64" i="1"/>
  <c r="I64" i="1"/>
  <c r="K64" i="1"/>
  <c r="M64" i="1"/>
  <c r="O64" i="1"/>
  <c r="Q64" i="1"/>
  <c r="S64" i="1"/>
  <c r="U64" i="1"/>
  <c r="W64" i="1"/>
  <c r="Y64" i="1"/>
  <c r="AA64" i="1"/>
  <c r="AC64" i="1"/>
  <c r="AE64" i="1"/>
  <c r="AG64" i="1"/>
  <c r="AI64" i="1"/>
  <c r="AK64" i="1"/>
  <c r="E36" i="1"/>
  <c r="G36" i="1"/>
  <c r="I36" i="1"/>
  <c r="K36" i="1"/>
  <c r="M36" i="1"/>
  <c r="O36" i="1"/>
  <c r="Q36" i="1"/>
  <c r="S36" i="1"/>
  <c r="U36" i="1"/>
  <c r="W36" i="1"/>
  <c r="Y36" i="1"/>
  <c r="AA36" i="1"/>
  <c r="AC36" i="1"/>
  <c r="AE36" i="1"/>
  <c r="AG36" i="1"/>
  <c r="AI36" i="1"/>
  <c r="AK36" i="1"/>
  <c r="E67" i="1"/>
  <c r="G67" i="1"/>
  <c r="I67" i="1"/>
  <c r="K67" i="1"/>
  <c r="M67" i="1"/>
  <c r="O67" i="1"/>
  <c r="Q67" i="1"/>
  <c r="S67" i="1"/>
  <c r="U67" i="1"/>
  <c r="W67" i="1"/>
  <c r="Y67" i="1"/>
  <c r="AA67" i="1"/>
  <c r="AC67" i="1"/>
  <c r="AE67" i="1"/>
  <c r="AG67" i="1"/>
  <c r="AI67" i="1"/>
  <c r="AK67" i="1"/>
  <c r="E65" i="1"/>
  <c r="G65" i="1"/>
  <c r="I65" i="1"/>
  <c r="K65" i="1"/>
  <c r="M65" i="1"/>
  <c r="O65" i="1"/>
  <c r="Q65" i="1"/>
  <c r="S65" i="1"/>
  <c r="U65" i="1"/>
  <c r="W65" i="1"/>
  <c r="Y65" i="1"/>
  <c r="AA65" i="1"/>
  <c r="AC65" i="1"/>
  <c r="AE65" i="1"/>
  <c r="AG65" i="1"/>
  <c r="AI65" i="1"/>
  <c r="AK65" i="1"/>
  <c r="E56" i="1"/>
  <c r="G56" i="1"/>
  <c r="I56" i="1"/>
  <c r="K56" i="1"/>
  <c r="M56" i="1"/>
  <c r="O56" i="1"/>
  <c r="Q56" i="1"/>
  <c r="S56" i="1"/>
  <c r="U56" i="1"/>
  <c r="W56" i="1"/>
  <c r="Y56" i="1"/>
  <c r="AA56" i="1"/>
  <c r="AC56" i="1"/>
  <c r="AE56" i="1"/>
  <c r="AG56" i="1"/>
  <c r="AI56" i="1"/>
  <c r="AK56" i="1"/>
  <c r="E69" i="1"/>
  <c r="G69" i="1"/>
  <c r="I69" i="1"/>
  <c r="K69" i="1"/>
  <c r="M69" i="1"/>
  <c r="O69" i="1"/>
  <c r="Q69" i="1"/>
  <c r="S69" i="1"/>
  <c r="U69" i="1"/>
  <c r="W69" i="1"/>
  <c r="Y69" i="1"/>
  <c r="AA69" i="1"/>
  <c r="AC69" i="1"/>
  <c r="AE69" i="1"/>
  <c r="AG69" i="1"/>
  <c r="AI69" i="1"/>
  <c r="AK69" i="1"/>
  <c r="E62" i="1"/>
  <c r="G62" i="1"/>
  <c r="I62" i="1"/>
  <c r="K62" i="1"/>
  <c r="M62" i="1"/>
  <c r="O62" i="1"/>
  <c r="Q62" i="1"/>
  <c r="S62" i="1"/>
  <c r="U62" i="1"/>
  <c r="W62" i="1"/>
  <c r="Y62" i="1"/>
  <c r="AA62" i="1"/>
  <c r="AC62" i="1"/>
  <c r="AE62" i="1"/>
  <c r="AG62" i="1"/>
  <c r="AI62" i="1"/>
  <c r="AK62" i="1"/>
  <c r="E74" i="1"/>
  <c r="G74" i="1"/>
  <c r="I74" i="1"/>
  <c r="K74" i="1"/>
  <c r="M74" i="1"/>
  <c r="O74" i="1"/>
  <c r="Q74" i="1"/>
  <c r="S74" i="1"/>
  <c r="U74" i="1"/>
  <c r="W74" i="1"/>
  <c r="Y74" i="1"/>
  <c r="AA74" i="1"/>
  <c r="AC74" i="1"/>
  <c r="AE74" i="1"/>
  <c r="AG74" i="1"/>
  <c r="AI74" i="1"/>
  <c r="AK74" i="1"/>
  <c r="E61" i="1"/>
  <c r="G61" i="1"/>
  <c r="I61" i="1"/>
  <c r="K61" i="1"/>
  <c r="M61" i="1"/>
  <c r="O61" i="1"/>
  <c r="Q61" i="1"/>
  <c r="S61" i="1"/>
  <c r="U61" i="1"/>
  <c r="W61" i="1"/>
  <c r="Y61" i="1"/>
  <c r="AA61" i="1"/>
  <c r="AC61" i="1"/>
  <c r="AE61" i="1"/>
  <c r="AG61" i="1"/>
  <c r="AI61" i="1"/>
  <c r="AK61" i="1"/>
  <c r="E66" i="1"/>
  <c r="G66" i="1"/>
  <c r="I66" i="1"/>
  <c r="K66" i="1"/>
  <c r="M66" i="1"/>
  <c r="O66" i="1"/>
  <c r="Q66" i="1"/>
  <c r="S66" i="1"/>
  <c r="U66" i="1"/>
  <c r="W66" i="1"/>
  <c r="Y66" i="1"/>
  <c r="AA66" i="1"/>
  <c r="AC66" i="1"/>
  <c r="AE66" i="1"/>
  <c r="AG66" i="1"/>
  <c r="AI66" i="1"/>
  <c r="AK66" i="1"/>
  <c r="E63" i="1"/>
  <c r="G63" i="1"/>
  <c r="I63" i="1"/>
  <c r="K63" i="1"/>
  <c r="M63" i="1"/>
  <c r="O63" i="1"/>
  <c r="Q63" i="1"/>
  <c r="S63" i="1"/>
  <c r="U63" i="1"/>
  <c r="W63" i="1"/>
  <c r="Y63" i="1"/>
  <c r="AA63" i="1"/>
  <c r="AC63" i="1"/>
  <c r="AE63" i="1"/>
  <c r="AG63" i="1"/>
  <c r="AI63" i="1"/>
  <c r="AK63" i="1"/>
  <c r="E70" i="1"/>
  <c r="G70" i="1"/>
  <c r="I70" i="1"/>
  <c r="K70" i="1"/>
  <c r="M70" i="1"/>
  <c r="O70" i="1"/>
  <c r="Q70" i="1"/>
  <c r="S70" i="1"/>
  <c r="U70" i="1"/>
  <c r="W70" i="1"/>
  <c r="Y70" i="1"/>
  <c r="AA70" i="1"/>
  <c r="AC70" i="1"/>
  <c r="AE70" i="1"/>
  <c r="AG70" i="1"/>
  <c r="AI70" i="1"/>
  <c r="AK70" i="1"/>
  <c r="E71" i="1"/>
  <c r="G71" i="1"/>
  <c r="I71" i="1"/>
  <c r="K71" i="1"/>
  <c r="M71" i="1"/>
  <c r="O71" i="1"/>
  <c r="Q71" i="1"/>
  <c r="S71" i="1"/>
  <c r="U71" i="1"/>
  <c r="W71" i="1"/>
  <c r="Y71" i="1"/>
  <c r="AA71" i="1"/>
  <c r="AC71" i="1"/>
  <c r="AE71" i="1"/>
  <c r="AG71" i="1"/>
  <c r="AI71" i="1"/>
  <c r="AK71" i="1"/>
  <c r="E60" i="1"/>
  <c r="G60" i="1"/>
  <c r="I60" i="1"/>
  <c r="K60" i="1"/>
  <c r="M60" i="1"/>
  <c r="O60" i="1"/>
  <c r="Q60" i="1"/>
  <c r="S60" i="1"/>
  <c r="U60" i="1"/>
  <c r="W60" i="1"/>
  <c r="Y60" i="1"/>
  <c r="AA60" i="1"/>
  <c r="AC60" i="1"/>
  <c r="AE60" i="1"/>
  <c r="AG60" i="1"/>
  <c r="AI60" i="1"/>
  <c r="AK60" i="1"/>
  <c r="E68" i="1"/>
  <c r="G68" i="1"/>
  <c r="I68" i="1"/>
  <c r="K68" i="1"/>
  <c r="M68" i="1"/>
  <c r="O68" i="1"/>
  <c r="Q68" i="1"/>
  <c r="S68" i="1"/>
  <c r="U68" i="1"/>
  <c r="W68" i="1"/>
  <c r="Y68" i="1"/>
  <c r="AA68" i="1"/>
  <c r="AC68" i="1"/>
  <c r="AE68" i="1"/>
  <c r="AG68" i="1"/>
  <c r="AI68" i="1"/>
  <c r="AK68" i="1"/>
  <c r="E72" i="1"/>
  <c r="G72" i="1"/>
  <c r="I72" i="1"/>
  <c r="K72" i="1"/>
  <c r="M72" i="1"/>
  <c r="O72" i="1"/>
  <c r="Q72" i="1"/>
  <c r="S72" i="1"/>
  <c r="U72" i="1"/>
  <c r="W72" i="1"/>
  <c r="Y72" i="1"/>
  <c r="AA72" i="1"/>
  <c r="AC72" i="1"/>
  <c r="AE72" i="1"/>
  <c r="AG72" i="1"/>
  <c r="AI72" i="1"/>
  <c r="AK72" i="1"/>
  <c r="E73" i="1"/>
  <c r="G73" i="1"/>
  <c r="I73" i="1"/>
  <c r="K73" i="1"/>
  <c r="M73" i="1"/>
  <c r="O73" i="1"/>
  <c r="Q73" i="1"/>
  <c r="S73" i="1"/>
  <c r="U73" i="1"/>
  <c r="W73" i="1"/>
  <c r="Y73" i="1"/>
  <c r="AA73" i="1"/>
  <c r="AC73" i="1"/>
  <c r="AE73" i="1"/>
  <c r="AG73" i="1"/>
  <c r="AI73" i="1"/>
  <c r="AK73" i="1"/>
  <c r="E126" i="1"/>
  <c r="G126" i="1"/>
  <c r="I126" i="1"/>
  <c r="K126" i="1"/>
  <c r="M126" i="1"/>
  <c r="O126" i="1"/>
  <c r="Q126" i="1"/>
  <c r="S126" i="1"/>
  <c r="U126" i="1"/>
  <c r="W126" i="1"/>
  <c r="Y126" i="1"/>
  <c r="AA126" i="1"/>
  <c r="AC126" i="1"/>
  <c r="AE126" i="1"/>
  <c r="AG126" i="1"/>
  <c r="AI126" i="1"/>
  <c r="AK126" i="1"/>
  <c r="E103" i="1"/>
  <c r="G103" i="1"/>
  <c r="I103" i="1"/>
  <c r="K103" i="1"/>
  <c r="M103" i="1"/>
  <c r="O103" i="1"/>
  <c r="Q103" i="1"/>
  <c r="S103" i="1"/>
  <c r="U103" i="1"/>
  <c r="W103" i="1"/>
  <c r="Y103" i="1"/>
  <c r="AA103" i="1"/>
  <c r="AC103" i="1"/>
  <c r="AE103" i="1"/>
  <c r="AG103" i="1"/>
  <c r="AI103" i="1"/>
  <c r="AK103" i="1"/>
  <c r="E130" i="1"/>
  <c r="G130" i="1"/>
  <c r="I130" i="1"/>
  <c r="K130" i="1"/>
  <c r="M130" i="1"/>
  <c r="O130" i="1"/>
  <c r="Q130" i="1"/>
  <c r="S130" i="1"/>
  <c r="U130" i="1"/>
  <c r="W130" i="1"/>
  <c r="Y130" i="1"/>
  <c r="AA130" i="1"/>
  <c r="AC130" i="1"/>
  <c r="AE130" i="1"/>
  <c r="AG130" i="1"/>
  <c r="AI130" i="1"/>
  <c r="AK130" i="1"/>
  <c r="E20" i="1"/>
  <c r="E5" i="5" s="1"/>
  <c r="G20" i="1"/>
  <c r="G5" i="5" s="1"/>
  <c r="I20" i="1"/>
  <c r="I5" i="5" s="1"/>
  <c r="K20" i="1"/>
  <c r="K5" i="5" s="1"/>
  <c r="M20" i="1"/>
  <c r="M5" i="5" s="1"/>
  <c r="O20" i="1"/>
  <c r="O5" i="5" s="1"/>
  <c r="Q20" i="1"/>
  <c r="Q5" i="5" s="1"/>
  <c r="S20" i="1"/>
  <c r="S5" i="5" s="1"/>
  <c r="U20" i="1"/>
  <c r="U5" i="5" s="1"/>
  <c r="W20" i="1"/>
  <c r="W5" i="5" s="1"/>
  <c r="Y20" i="1"/>
  <c r="Y5" i="5" s="1"/>
  <c r="AA20" i="1"/>
  <c r="AA5" i="5" s="1"/>
  <c r="AC20" i="1"/>
  <c r="AC5" i="5" s="1"/>
  <c r="AE20" i="1"/>
  <c r="AE5" i="5" s="1"/>
  <c r="AG20" i="1"/>
  <c r="AG5" i="5" s="1"/>
  <c r="AI20" i="1"/>
  <c r="AI5" i="5" s="1"/>
  <c r="AK20" i="1"/>
  <c r="AK5" i="5" s="1"/>
  <c r="AM20" i="1"/>
  <c r="AM5" i="5" s="1"/>
  <c r="AO20" i="1"/>
  <c r="AO5" i="5" s="1"/>
  <c r="AQ20" i="1"/>
  <c r="AQ5" i="5" s="1"/>
  <c r="AS20" i="1"/>
  <c r="AS5" i="5" s="1"/>
  <c r="AU20" i="1"/>
  <c r="AU5" i="5" s="1"/>
  <c r="E102" i="1"/>
  <c r="G102" i="1"/>
  <c r="I102" i="1"/>
  <c r="K102" i="1"/>
  <c r="M102" i="1"/>
  <c r="O102" i="1"/>
  <c r="Q102" i="1"/>
  <c r="S102" i="1"/>
  <c r="U102" i="1"/>
  <c r="W102" i="1"/>
  <c r="Y102" i="1"/>
  <c r="AA102" i="1"/>
  <c r="AC102" i="1"/>
  <c r="AE102" i="1"/>
  <c r="AG102" i="1"/>
  <c r="AI102" i="1"/>
  <c r="AK102" i="1"/>
  <c r="AM102" i="1"/>
  <c r="AO102" i="1"/>
  <c r="AQ102" i="1"/>
  <c r="AS102" i="1"/>
  <c r="AU102" i="1"/>
  <c r="E125" i="1"/>
  <c r="G125" i="1"/>
  <c r="I125" i="1"/>
  <c r="K125" i="1"/>
  <c r="M125" i="1"/>
  <c r="O125" i="1"/>
  <c r="Q125" i="1"/>
  <c r="S125" i="1"/>
  <c r="U125" i="1"/>
  <c r="W125" i="1"/>
  <c r="Y125" i="1"/>
  <c r="AA125" i="1"/>
  <c r="AC125" i="1"/>
  <c r="AE125" i="1"/>
  <c r="AG125" i="1"/>
  <c r="AI125" i="1"/>
  <c r="AK125" i="1"/>
  <c r="E76" i="1"/>
  <c r="G76" i="1"/>
  <c r="I76" i="1"/>
  <c r="K76" i="1"/>
  <c r="M76" i="1"/>
  <c r="O76" i="1"/>
  <c r="Q76" i="1"/>
  <c r="S76" i="1"/>
  <c r="U76" i="1"/>
  <c r="W76" i="1"/>
  <c r="Y76" i="1"/>
  <c r="AA76" i="1"/>
  <c r="AC76" i="1"/>
  <c r="AE76" i="1"/>
  <c r="AG76" i="1"/>
  <c r="AI76" i="1"/>
  <c r="AK76" i="1"/>
  <c r="E105" i="1"/>
  <c r="G105" i="1"/>
  <c r="I105" i="1"/>
  <c r="K105" i="1"/>
  <c r="M105" i="1"/>
  <c r="O105" i="1"/>
  <c r="Q105" i="1"/>
  <c r="S105" i="1"/>
  <c r="U105" i="1"/>
  <c r="W105" i="1"/>
  <c r="Y105" i="1"/>
  <c r="AA105" i="1"/>
  <c r="AC105" i="1"/>
  <c r="AE105" i="1"/>
  <c r="AG105" i="1"/>
  <c r="AI105" i="1"/>
  <c r="AK105" i="1"/>
  <c r="E127" i="1"/>
  <c r="G127" i="1"/>
  <c r="I127" i="1"/>
  <c r="K127" i="1"/>
  <c r="M127" i="1"/>
  <c r="O127" i="1"/>
  <c r="Q127" i="1"/>
  <c r="S127" i="1"/>
  <c r="U127" i="1"/>
  <c r="W127" i="1"/>
  <c r="Y127" i="1"/>
  <c r="AA127" i="1"/>
  <c r="AC127" i="1"/>
  <c r="AE127" i="1"/>
  <c r="AG127" i="1"/>
  <c r="AI127" i="1"/>
  <c r="AK127" i="1"/>
  <c r="E128" i="1"/>
  <c r="G128" i="1"/>
  <c r="I128" i="1"/>
  <c r="K128" i="1"/>
  <c r="M128" i="1"/>
  <c r="O128" i="1"/>
  <c r="Q128" i="1"/>
  <c r="S128" i="1"/>
  <c r="U128" i="1"/>
  <c r="W128" i="1"/>
  <c r="Y128" i="1"/>
  <c r="AA128" i="1"/>
  <c r="AC128" i="1"/>
  <c r="AE128" i="1"/>
  <c r="AG128" i="1"/>
  <c r="AI128" i="1"/>
  <c r="AK128" i="1"/>
  <c r="E106" i="1"/>
  <c r="G106" i="1"/>
  <c r="I106" i="1"/>
  <c r="K106" i="1"/>
  <c r="M106" i="1"/>
  <c r="O106" i="1"/>
  <c r="Q106" i="1"/>
  <c r="S106" i="1"/>
  <c r="U106" i="1"/>
  <c r="W106" i="1"/>
  <c r="Y106" i="1"/>
  <c r="AA106" i="1"/>
  <c r="AC106" i="1"/>
  <c r="AE106" i="1"/>
  <c r="AG106" i="1"/>
  <c r="AI106" i="1"/>
  <c r="AK106" i="1"/>
  <c r="E78" i="1"/>
  <c r="G78" i="1"/>
  <c r="I78" i="1"/>
  <c r="K78" i="1"/>
  <c r="M78" i="1"/>
  <c r="O78" i="1"/>
  <c r="Q78" i="1"/>
  <c r="S78" i="1"/>
  <c r="U78" i="1"/>
  <c r="W78" i="1"/>
  <c r="Y78" i="1"/>
  <c r="AA78" i="1"/>
  <c r="AC78" i="1"/>
  <c r="AE78" i="1"/>
  <c r="AG78" i="1"/>
  <c r="AI78" i="1"/>
  <c r="AK78" i="1"/>
  <c r="E132" i="1"/>
  <c r="G132" i="1"/>
  <c r="I132" i="1"/>
  <c r="K132" i="1"/>
  <c r="M132" i="1"/>
  <c r="O132" i="1"/>
  <c r="Q132" i="1"/>
  <c r="S132" i="1"/>
  <c r="U132" i="1"/>
  <c r="W132" i="1"/>
  <c r="Y132" i="1"/>
  <c r="AA132" i="1"/>
  <c r="AC132" i="1"/>
  <c r="AE132" i="1"/>
  <c r="AG132" i="1"/>
  <c r="AI132" i="1"/>
  <c r="AK132" i="1"/>
  <c r="E79" i="1"/>
  <c r="G79" i="1"/>
  <c r="I79" i="1"/>
  <c r="K79" i="1"/>
  <c r="M79" i="1"/>
  <c r="O79" i="1"/>
  <c r="Q79" i="1"/>
  <c r="S79" i="1"/>
  <c r="U79" i="1"/>
  <c r="W79" i="1"/>
  <c r="Y79" i="1"/>
  <c r="AA79" i="1"/>
  <c r="AC79" i="1"/>
  <c r="AE79" i="1"/>
  <c r="AG79" i="1"/>
  <c r="AI79" i="1"/>
  <c r="AK79" i="1"/>
  <c r="E82" i="1"/>
  <c r="G82" i="1"/>
  <c r="I82" i="1"/>
  <c r="K82" i="1"/>
  <c r="M82" i="1"/>
  <c r="O82" i="1"/>
  <c r="Q82" i="1"/>
  <c r="S82" i="1"/>
  <c r="U82" i="1"/>
  <c r="W82" i="1"/>
  <c r="Y82" i="1"/>
  <c r="AA82" i="1"/>
  <c r="AC82" i="1"/>
  <c r="AE82" i="1"/>
  <c r="AG82" i="1"/>
  <c r="AI82" i="1"/>
  <c r="AK82" i="1"/>
  <c r="E104" i="1"/>
  <c r="G104" i="1"/>
  <c r="I104" i="1"/>
  <c r="K104" i="1"/>
  <c r="M104" i="1"/>
  <c r="O104" i="1"/>
  <c r="Q104" i="1"/>
  <c r="S104" i="1"/>
  <c r="U104" i="1"/>
  <c r="W104" i="1"/>
  <c r="Y104" i="1"/>
  <c r="AA104" i="1"/>
  <c r="AC104" i="1"/>
  <c r="AE104" i="1"/>
  <c r="AG104" i="1"/>
  <c r="AI104" i="1"/>
  <c r="AK104" i="1"/>
  <c r="E108" i="1"/>
  <c r="G108" i="1"/>
  <c r="I108" i="1"/>
  <c r="K108" i="1"/>
  <c r="M108" i="1"/>
  <c r="O108" i="1"/>
  <c r="Q108" i="1"/>
  <c r="S108" i="1"/>
  <c r="U108" i="1"/>
  <c r="W108" i="1"/>
  <c r="Y108" i="1"/>
  <c r="AA108" i="1"/>
  <c r="AC108" i="1"/>
  <c r="AE108" i="1"/>
  <c r="AG108" i="1"/>
  <c r="AI108" i="1"/>
  <c r="AK108" i="1"/>
  <c r="E83" i="1"/>
  <c r="G83" i="1"/>
  <c r="I83" i="1"/>
  <c r="K83" i="1"/>
  <c r="M83" i="1"/>
  <c r="O83" i="1"/>
  <c r="Q83" i="1"/>
  <c r="S83" i="1"/>
  <c r="U83" i="1"/>
  <c r="W83" i="1"/>
  <c r="Y83" i="1"/>
  <c r="AA83" i="1"/>
  <c r="AC83" i="1"/>
  <c r="AE83" i="1"/>
  <c r="AG83" i="1"/>
  <c r="AI83" i="1"/>
  <c r="AK83" i="1"/>
  <c r="E107" i="1"/>
  <c r="G107" i="1"/>
  <c r="I107" i="1"/>
  <c r="K107" i="1"/>
  <c r="M107" i="1"/>
  <c r="O107" i="1"/>
  <c r="Q107" i="1"/>
  <c r="S107" i="1"/>
  <c r="U107" i="1"/>
  <c r="W107" i="1"/>
  <c r="Y107" i="1"/>
  <c r="AA107" i="1"/>
  <c r="AC107" i="1"/>
  <c r="AE107" i="1"/>
  <c r="AG107" i="1"/>
  <c r="AI107" i="1"/>
  <c r="AK107" i="1"/>
  <c r="E135" i="1"/>
  <c r="G135" i="1"/>
  <c r="I135" i="1"/>
  <c r="K135" i="1"/>
  <c r="M135" i="1"/>
  <c r="O135" i="1"/>
  <c r="Q135" i="1"/>
  <c r="S135" i="1"/>
  <c r="U135" i="1"/>
  <c r="W135" i="1"/>
  <c r="Y135" i="1"/>
  <c r="AA135" i="1"/>
  <c r="AC135" i="1"/>
  <c r="AE135" i="1"/>
  <c r="AG135" i="1"/>
  <c r="AI135" i="1"/>
  <c r="AK135" i="1"/>
  <c r="E85" i="1"/>
  <c r="G85" i="1"/>
  <c r="I85" i="1"/>
  <c r="K85" i="1"/>
  <c r="M85" i="1"/>
  <c r="O85" i="1"/>
  <c r="Q85" i="1"/>
  <c r="S85" i="1"/>
  <c r="U85" i="1"/>
  <c r="W85" i="1"/>
  <c r="Y85" i="1"/>
  <c r="AA85" i="1"/>
  <c r="AC85" i="1"/>
  <c r="AE85" i="1"/>
  <c r="AG85" i="1"/>
  <c r="AI85" i="1"/>
  <c r="AK85" i="1"/>
  <c r="E81" i="1"/>
  <c r="G81" i="1"/>
  <c r="I81" i="1"/>
  <c r="K81" i="1"/>
  <c r="M81" i="1"/>
  <c r="O81" i="1"/>
  <c r="Q81" i="1"/>
  <c r="S81" i="1"/>
  <c r="U81" i="1"/>
  <c r="W81" i="1"/>
  <c r="Y81" i="1"/>
  <c r="AA81" i="1"/>
  <c r="AC81" i="1"/>
  <c r="AE81" i="1"/>
  <c r="AG81" i="1"/>
  <c r="AI81" i="1"/>
  <c r="AK81" i="1"/>
  <c r="E111" i="1"/>
  <c r="G111" i="1"/>
  <c r="I111" i="1"/>
  <c r="K111" i="1"/>
  <c r="M111" i="1"/>
  <c r="O111" i="1"/>
  <c r="Q111" i="1"/>
  <c r="S111" i="1"/>
  <c r="U111" i="1"/>
  <c r="W111" i="1"/>
  <c r="Y111" i="1"/>
  <c r="AA111" i="1"/>
  <c r="AC111" i="1"/>
  <c r="AE111" i="1"/>
  <c r="AG111" i="1"/>
  <c r="AI111" i="1"/>
  <c r="AK111" i="1"/>
  <c r="E109" i="1"/>
  <c r="G109" i="1"/>
  <c r="I109" i="1"/>
  <c r="K109" i="1"/>
  <c r="M109" i="1"/>
  <c r="O109" i="1"/>
  <c r="Q109" i="1"/>
  <c r="S109" i="1"/>
  <c r="U109" i="1"/>
  <c r="W109" i="1"/>
  <c r="Y109" i="1"/>
  <c r="AA109" i="1"/>
  <c r="AC109" i="1"/>
  <c r="AE109" i="1"/>
  <c r="AG109" i="1"/>
  <c r="AI109" i="1"/>
  <c r="AK109" i="1"/>
  <c r="E131" i="1"/>
  <c r="G131" i="1"/>
  <c r="I131" i="1"/>
  <c r="K131" i="1"/>
  <c r="M131" i="1"/>
  <c r="O131" i="1"/>
  <c r="Q131" i="1"/>
  <c r="S131" i="1"/>
  <c r="U131" i="1"/>
  <c r="W131" i="1"/>
  <c r="Y131" i="1"/>
  <c r="AA131" i="1"/>
  <c r="AC131" i="1"/>
  <c r="AE131" i="1"/>
  <c r="AG131" i="1"/>
  <c r="AI131" i="1"/>
  <c r="AK131" i="1"/>
  <c r="E129" i="1"/>
  <c r="G129" i="1"/>
  <c r="I129" i="1"/>
  <c r="K129" i="1"/>
  <c r="M129" i="1"/>
  <c r="O129" i="1"/>
  <c r="Q129" i="1"/>
  <c r="S129" i="1"/>
  <c r="U129" i="1"/>
  <c r="W129" i="1"/>
  <c r="Y129" i="1"/>
  <c r="AA129" i="1"/>
  <c r="AC129" i="1"/>
  <c r="AE129" i="1"/>
  <c r="AG129" i="1"/>
  <c r="AI129" i="1"/>
  <c r="AK129" i="1"/>
  <c r="E80" i="1"/>
  <c r="G80" i="1"/>
  <c r="I80" i="1"/>
  <c r="K80" i="1"/>
  <c r="M80" i="1"/>
  <c r="O80" i="1"/>
  <c r="Q80" i="1"/>
  <c r="S80" i="1"/>
  <c r="U80" i="1"/>
  <c r="W80" i="1"/>
  <c r="Y80" i="1"/>
  <c r="AA80" i="1"/>
  <c r="AC80" i="1"/>
  <c r="AE80" i="1"/>
  <c r="AG80" i="1"/>
  <c r="AI80" i="1"/>
  <c r="AK80" i="1"/>
  <c r="E112" i="1"/>
  <c r="G112" i="1"/>
  <c r="I112" i="1"/>
  <c r="K112" i="1"/>
  <c r="M112" i="1"/>
  <c r="O112" i="1"/>
  <c r="Q112" i="1"/>
  <c r="S112" i="1"/>
  <c r="U112" i="1"/>
  <c r="W112" i="1"/>
  <c r="Y112" i="1"/>
  <c r="AA112" i="1"/>
  <c r="AC112" i="1"/>
  <c r="AE112" i="1"/>
  <c r="AG112" i="1"/>
  <c r="AI112" i="1"/>
  <c r="AK112" i="1"/>
  <c r="E114" i="1"/>
  <c r="G114" i="1"/>
  <c r="I114" i="1"/>
  <c r="K114" i="1"/>
  <c r="M114" i="1"/>
  <c r="O114" i="1"/>
  <c r="Q114" i="1"/>
  <c r="S114" i="1"/>
  <c r="U114" i="1"/>
  <c r="W114" i="1"/>
  <c r="Y114" i="1"/>
  <c r="AA114" i="1"/>
  <c r="AC114" i="1"/>
  <c r="AE114" i="1"/>
  <c r="AG114" i="1"/>
  <c r="AI114" i="1"/>
  <c r="AK114" i="1"/>
  <c r="E84" i="1"/>
  <c r="G84" i="1"/>
  <c r="I84" i="1"/>
  <c r="K84" i="1"/>
  <c r="M84" i="1"/>
  <c r="O84" i="1"/>
  <c r="Q84" i="1"/>
  <c r="S84" i="1"/>
  <c r="U84" i="1"/>
  <c r="W84" i="1"/>
  <c r="Y84" i="1"/>
  <c r="AA84" i="1"/>
  <c r="AC84" i="1"/>
  <c r="AE84" i="1"/>
  <c r="AG84" i="1"/>
  <c r="AI84" i="1"/>
  <c r="AK84" i="1"/>
  <c r="E86" i="1"/>
  <c r="G86" i="1"/>
  <c r="I86" i="1"/>
  <c r="K86" i="1"/>
  <c r="M86" i="1"/>
  <c r="O86" i="1"/>
  <c r="Q86" i="1"/>
  <c r="S86" i="1"/>
  <c r="U86" i="1"/>
  <c r="W86" i="1"/>
  <c r="Y86" i="1"/>
  <c r="AA86" i="1"/>
  <c r="AC86" i="1"/>
  <c r="AE86" i="1"/>
  <c r="AG86" i="1"/>
  <c r="AI86" i="1"/>
  <c r="AK86" i="1"/>
  <c r="E148" i="1"/>
  <c r="G148" i="1"/>
  <c r="I148" i="1"/>
  <c r="K148" i="1"/>
  <c r="M148" i="1"/>
  <c r="O148" i="1"/>
  <c r="Q148" i="1"/>
  <c r="S148" i="1"/>
  <c r="U148" i="1"/>
  <c r="W148" i="1"/>
  <c r="Y148" i="1"/>
  <c r="AA148" i="1"/>
  <c r="AC148" i="1"/>
  <c r="AE148" i="1"/>
  <c r="AG148" i="1"/>
  <c r="AI148" i="1"/>
  <c r="AK148" i="1"/>
  <c r="E134" i="1"/>
  <c r="G134" i="1"/>
  <c r="I134" i="1"/>
  <c r="K134" i="1"/>
  <c r="M134" i="1"/>
  <c r="O134" i="1"/>
  <c r="Q134" i="1"/>
  <c r="S134" i="1"/>
  <c r="U134" i="1"/>
  <c r="W134" i="1"/>
  <c r="Y134" i="1"/>
  <c r="AA134" i="1"/>
  <c r="AC134" i="1"/>
  <c r="AE134" i="1"/>
  <c r="AG134" i="1"/>
  <c r="AI134" i="1"/>
  <c r="AK134" i="1"/>
  <c r="E98" i="1"/>
  <c r="I98" i="1"/>
  <c r="M98" i="1"/>
  <c r="O98" i="1"/>
  <c r="Q98" i="1"/>
  <c r="S98" i="1"/>
  <c r="U98" i="1"/>
  <c r="W98" i="1"/>
  <c r="Y98" i="1"/>
  <c r="AA98" i="1"/>
  <c r="AC98" i="1"/>
  <c r="AE98" i="1"/>
  <c r="AG98" i="1"/>
  <c r="AI98" i="1"/>
  <c r="AK98" i="1"/>
  <c r="E110" i="1"/>
  <c r="G110" i="1"/>
  <c r="I110" i="1"/>
  <c r="K110" i="1"/>
  <c r="M110" i="1"/>
  <c r="O110" i="1"/>
  <c r="Q110" i="1"/>
  <c r="S110" i="1"/>
  <c r="U110" i="1"/>
  <c r="W110" i="1"/>
  <c r="Y110" i="1"/>
  <c r="AA110" i="1"/>
  <c r="AC110" i="1"/>
  <c r="AE110" i="1"/>
  <c r="AG110" i="1"/>
  <c r="AI110" i="1"/>
  <c r="AK110" i="1"/>
  <c r="E151" i="1"/>
  <c r="G151" i="1"/>
  <c r="I151" i="1"/>
  <c r="K151" i="1"/>
  <c r="M151" i="1"/>
  <c r="O151" i="1"/>
  <c r="Q151" i="1"/>
  <c r="S151" i="1"/>
  <c r="U151" i="1"/>
  <c r="W151" i="1"/>
  <c r="Y151" i="1"/>
  <c r="AA151" i="1"/>
  <c r="AC151" i="1"/>
  <c r="AE151" i="1"/>
  <c r="AG151" i="1"/>
  <c r="AI151" i="1"/>
  <c r="AK151" i="1"/>
  <c r="E113" i="1"/>
  <c r="G113" i="1"/>
  <c r="I113" i="1"/>
  <c r="K113" i="1"/>
  <c r="M113" i="1"/>
  <c r="O113" i="1"/>
  <c r="Q113" i="1"/>
  <c r="S113" i="1"/>
  <c r="U113" i="1"/>
  <c r="W113" i="1"/>
  <c r="Y113" i="1"/>
  <c r="AA113" i="1"/>
  <c r="AC113" i="1"/>
  <c r="AE113" i="1"/>
  <c r="AG113" i="1"/>
  <c r="AI113" i="1"/>
  <c r="AK113" i="1"/>
  <c r="E137" i="1"/>
  <c r="G137" i="1"/>
  <c r="I137" i="1"/>
  <c r="K137" i="1"/>
  <c r="M137" i="1"/>
  <c r="O137" i="1"/>
  <c r="Q137" i="1"/>
  <c r="S137" i="1"/>
  <c r="U137" i="1"/>
  <c r="W137" i="1"/>
  <c r="Y137" i="1"/>
  <c r="AA137" i="1"/>
  <c r="AC137" i="1"/>
  <c r="AE137" i="1"/>
  <c r="AG137" i="1"/>
  <c r="AI137" i="1"/>
  <c r="AK137" i="1"/>
  <c r="E95" i="1"/>
  <c r="G95" i="1"/>
  <c r="I95" i="1"/>
  <c r="K95" i="1"/>
  <c r="M95" i="1"/>
  <c r="O95" i="1"/>
  <c r="Q95" i="1"/>
  <c r="S95" i="1"/>
  <c r="U95" i="1"/>
  <c r="W95" i="1"/>
  <c r="Y95" i="1"/>
  <c r="AA95" i="1"/>
  <c r="AC95" i="1"/>
  <c r="AE95" i="1"/>
  <c r="AG95" i="1"/>
  <c r="AI95" i="1"/>
  <c r="AK95" i="1"/>
  <c r="E141" i="1"/>
  <c r="G141" i="1"/>
  <c r="I141" i="1"/>
  <c r="K141" i="1"/>
  <c r="M141" i="1"/>
  <c r="O141" i="1"/>
  <c r="Q141" i="1"/>
  <c r="S141" i="1"/>
  <c r="U141" i="1"/>
  <c r="W141" i="1"/>
  <c r="Y141" i="1"/>
  <c r="AA141" i="1"/>
  <c r="AC141" i="1"/>
  <c r="AE141" i="1"/>
  <c r="AG141" i="1"/>
  <c r="AI141" i="1"/>
  <c r="AK141" i="1"/>
  <c r="E138" i="1"/>
  <c r="G138" i="1"/>
  <c r="I138" i="1"/>
  <c r="K138" i="1"/>
  <c r="M138" i="1"/>
  <c r="O138" i="1"/>
  <c r="Q138" i="1"/>
  <c r="S138" i="1"/>
  <c r="U138" i="1"/>
  <c r="W138" i="1"/>
  <c r="Y138" i="1"/>
  <c r="AA138" i="1"/>
  <c r="AC138" i="1"/>
  <c r="AE138" i="1"/>
  <c r="AG138" i="1"/>
  <c r="AI138" i="1"/>
  <c r="AK138" i="1"/>
  <c r="E118" i="1"/>
  <c r="G118" i="1"/>
  <c r="I118" i="1"/>
  <c r="K118" i="1"/>
  <c r="M118" i="1"/>
  <c r="O118" i="1"/>
  <c r="Q118" i="1"/>
  <c r="S118" i="1"/>
  <c r="U118" i="1"/>
  <c r="W118" i="1"/>
  <c r="Y118" i="1"/>
  <c r="AA118" i="1"/>
  <c r="AC118" i="1"/>
  <c r="AE118" i="1"/>
  <c r="AG118" i="1"/>
  <c r="AI118" i="1"/>
  <c r="AK118" i="1"/>
  <c r="E88" i="1"/>
  <c r="G88" i="1"/>
  <c r="I88" i="1"/>
  <c r="K88" i="1"/>
  <c r="M88" i="1"/>
  <c r="O88" i="1"/>
  <c r="Q88" i="1"/>
  <c r="S88" i="1"/>
  <c r="U88" i="1"/>
  <c r="W88" i="1"/>
  <c r="Y88" i="1"/>
  <c r="AA88" i="1"/>
  <c r="AC88" i="1"/>
  <c r="AE88" i="1"/>
  <c r="AG88" i="1"/>
  <c r="AI88" i="1"/>
  <c r="AK88" i="1"/>
  <c r="E90" i="1"/>
  <c r="G90" i="1"/>
  <c r="I90" i="1"/>
  <c r="K90" i="1"/>
  <c r="M90" i="1"/>
  <c r="O90" i="1"/>
  <c r="Q90" i="1"/>
  <c r="S90" i="1"/>
  <c r="U90" i="1"/>
  <c r="W90" i="1"/>
  <c r="Y90" i="1"/>
  <c r="AA90" i="1"/>
  <c r="AC90" i="1"/>
  <c r="AE90" i="1"/>
  <c r="AG90" i="1"/>
  <c r="AI90" i="1"/>
  <c r="AK90" i="1"/>
  <c r="E158" i="1"/>
  <c r="G158" i="1"/>
  <c r="I158" i="1"/>
  <c r="K158" i="1"/>
  <c r="M158" i="1"/>
  <c r="O158" i="1"/>
  <c r="Q158" i="1"/>
  <c r="S158" i="1"/>
  <c r="U158" i="1"/>
  <c r="W158" i="1"/>
  <c r="Y158" i="1"/>
  <c r="AA158" i="1"/>
  <c r="AC158" i="1"/>
  <c r="AE158" i="1"/>
  <c r="AG158" i="1"/>
  <c r="AI158" i="1"/>
  <c r="AK158" i="1"/>
  <c r="AM158" i="1"/>
  <c r="AO158" i="1"/>
  <c r="AQ158" i="1"/>
  <c r="AS158" i="1"/>
  <c r="E142" i="1"/>
  <c r="G142" i="1"/>
  <c r="I142" i="1"/>
  <c r="K142" i="1"/>
  <c r="M142" i="1"/>
  <c r="O142" i="1"/>
  <c r="Q142" i="1"/>
  <c r="S142" i="1"/>
  <c r="U142" i="1"/>
  <c r="W142" i="1"/>
  <c r="Y142" i="1"/>
  <c r="AA142" i="1"/>
  <c r="AC142" i="1"/>
  <c r="AE142" i="1"/>
  <c r="AG142" i="1"/>
  <c r="AI142" i="1"/>
  <c r="AK142" i="1"/>
  <c r="E89" i="1"/>
  <c r="G89" i="1"/>
  <c r="I89" i="1"/>
  <c r="K89" i="1"/>
  <c r="M89" i="1"/>
  <c r="O89" i="1"/>
  <c r="Q89" i="1"/>
  <c r="S89" i="1"/>
  <c r="U89" i="1"/>
  <c r="W89" i="1"/>
  <c r="Y89" i="1"/>
  <c r="AA89" i="1"/>
  <c r="AC89" i="1"/>
  <c r="AE89" i="1"/>
  <c r="AG89" i="1"/>
  <c r="AI89" i="1"/>
  <c r="AK89" i="1"/>
  <c r="E133" i="1"/>
  <c r="G133" i="1"/>
  <c r="I133" i="1"/>
  <c r="K133" i="1"/>
  <c r="M133" i="1"/>
  <c r="O133" i="1"/>
  <c r="Q133" i="1"/>
  <c r="S133" i="1"/>
  <c r="U133" i="1"/>
  <c r="W133" i="1"/>
  <c r="Y133" i="1"/>
  <c r="AA133" i="1"/>
  <c r="AC133" i="1"/>
  <c r="AE133" i="1"/>
  <c r="AG133" i="1"/>
  <c r="AI133" i="1"/>
  <c r="AK133" i="1"/>
  <c r="E157" i="1"/>
  <c r="G157" i="1"/>
  <c r="I157" i="1"/>
  <c r="K157" i="1"/>
  <c r="M157" i="1"/>
  <c r="O157" i="1"/>
  <c r="Q157" i="1"/>
  <c r="S157" i="1"/>
  <c r="U157" i="1"/>
  <c r="W157" i="1"/>
  <c r="Y157" i="1"/>
  <c r="AA157" i="1"/>
  <c r="AC157" i="1"/>
  <c r="AE157" i="1"/>
  <c r="AG157" i="1"/>
  <c r="AI157" i="1"/>
  <c r="AK157" i="1"/>
  <c r="E143" i="1"/>
  <c r="G143" i="1"/>
  <c r="I143" i="1"/>
  <c r="K143" i="1"/>
  <c r="M143" i="1"/>
  <c r="O143" i="1"/>
  <c r="Q143" i="1"/>
  <c r="S143" i="1"/>
  <c r="U143" i="1"/>
  <c r="W143" i="1"/>
  <c r="Y143" i="1"/>
  <c r="AA143" i="1"/>
  <c r="AC143" i="1"/>
  <c r="AE143" i="1"/>
  <c r="AG143" i="1"/>
  <c r="AI143" i="1"/>
  <c r="AK143" i="1"/>
  <c r="E115" i="1"/>
  <c r="G115" i="1"/>
  <c r="I115" i="1"/>
  <c r="K115" i="1"/>
  <c r="M115" i="1"/>
  <c r="O115" i="1"/>
  <c r="Q115" i="1"/>
  <c r="S115" i="1"/>
  <c r="U115" i="1"/>
  <c r="W115" i="1"/>
  <c r="Y115" i="1"/>
  <c r="AA115" i="1"/>
  <c r="AC115" i="1"/>
  <c r="AE115" i="1"/>
  <c r="AG115" i="1"/>
  <c r="AI115" i="1"/>
  <c r="AK115" i="1"/>
  <c r="E146" i="1"/>
  <c r="G146" i="1"/>
  <c r="I146" i="1"/>
  <c r="K146" i="1"/>
  <c r="M146" i="1"/>
  <c r="O146" i="1"/>
  <c r="Q146" i="1"/>
  <c r="S146" i="1"/>
  <c r="U146" i="1"/>
  <c r="W146" i="1"/>
  <c r="Y146" i="1"/>
  <c r="AA146" i="1"/>
  <c r="AC146" i="1"/>
  <c r="AE146" i="1"/>
  <c r="AG146" i="1"/>
  <c r="AI146" i="1"/>
  <c r="AK146" i="1"/>
  <c r="E140" i="1"/>
  <c r="G140" i="1"/>
  <c r="I140" i="1"/>
  <c r="K140" i="1"/>
  <c r="M140" i="1"/>
  <c r="O140" i="1"/>
  <c r="Q140" i="1"/>
  <c r="S140" i="1"/>
  <c r="U140" i="1"/>
  <c r="W140" i="1"/>
  <c r="Y140" i="1"/>
  <c r="AA140" i="1"/>
  <c r="AC140" i="1"/>
  <c r="AE140" i="1"/>
  <c r="AG140" i="1"/>
  <c r="AI140" i="1"/>
  <c r="AK140" i="1"/>
  <c r="E97" i="1"/>
  <c r="G97" i="1"/>
  <c r="I97" i="1"/>
  <c r="K97" i="1"/>
  <c r="M97" i="1"/>
  <c r="O97" i="1"/>
  <c r="Q97" i="1"/>
  <c r="S97" i="1"/>
  <c r="U97" i="1"/>
  <c r="W97" i="1"/>
  <c r="Y97" i="1"/>
  <c r="AA97" i="1"/>
  <c r="AC97" i="1"/>
  <c r="AE97" i="1"/>
  <c r="AG97" i="1"/>
  <c r="AI97" i="1"/>
  <c r="AK97" i="1"/>
  <c r="E117" i="1"/>
  <c r="G117" i="1"/>
  <c r="I117" i="1"/>
  <c r="K117" i="1"/>
  <c r="M117" i="1"/>
  <c r="O117" i="1"/>
  <c r="Q117" i="1"/>
  <c r="S117" i="1"/>
  <c r="U117" i="1"/>
  <c r="W117" i="1"/>
  <c r="Y117" i="1"/>
  <c r="AA117" i="1"/>
  <c r="AC117" i="1"/>
  <c r="AE117" i="1"/>
  <c r="AG117" i="1"/>
  <c r="AI117" i="1"/>
  <c r="AK117" i="1"/>
  <c r="E116" i="1"/>
  <c r="G116" i="1"/>
  <c r="I116" i="1"/>
  <c r="K116" i="1"/>
  <c r="M116" i="1"/>
  <c r="O116" i="1"/>
  <c r="Q116" i="1"/>
  <c r="S116" i="1"/>
  <c r="U116" i="1"/>
  <c r="W116" i="1"/>
  <c r="Y116" i="1"/>
  <c r="AA116" i="1"/>
  <c r="AC116" i="1"/>
  <c r="AE116" i="1"/>
  <c r="AG116" i="1"/>
  <c r="AI116" i="1"/>
  <c r="AK116" i="1"/>
  <c r="E123" i="1"/>
  <c r="G123" i="1"/>
  <c r="I123" i="1"/>
  <c r="K123" i="1"/>
  <c r="M123" i="1"/>
  <c r="O123" i="1"/>
  <c r="Q123" i="1"/>
  <c r="S123" i="1"/>
  <c r="U123" i="1"/>
  <c r="W123" i="1"/>
  <c r="Y123" i="1"/>
  <c r="AA123" i="1"/>
  <c r="AC123" i="1"/>
  <c r="AE123" i="1"/>
  <c r="AG123" i="1"/>
  <c r="AI123" i="1"/>
  <c r="AK123" i="1"/>
  <c r="E93" i="1"/>
  <c r="G93" i="1"/>
  <c r="I93" i="1"/>
  <c r="K93" i="1"/>
  <c r="M93" i="1"/>
  <c r="O93" i="1"/>
  <c r="Q93" i="1"/>
  <c r="S93" i="1"/>
  <c r="U93" i="1"/>
  <c r="W93" i="1"/>
  <c r="Y93" i="1"/>
  <c r="AA93" i="1"/>
  <c r="AC93" i="1"/>
  <c r="AE93" i="1"/>
  <c r="AG93" i="1"/>
  <c r="AI93" i="1"/>
  <c r="AK93" i="1"/>
  <c r="E87" i="1"/>
  <c r="G87" i="1"/>
  <c r="I87" i="1"/>
  <c r="K87" i="1"/>
  <c r="M87" i="1"/>
  <c r="O87" i="1"/>
  <c r="Q87" i="1"/>
  <c r="S87" i="1"/>
  <c r="U87" i="1"/>
  <c r="W87" i="1"/>
  <c r="Y87" i="1"/>
  <c r="AA87" i="1"/>
  <c r="AC87" i="1"/>
  <c r="AE87" i="1"/>
  <c r="AG87" i="1"/>
  <c r="AI87" i="1"/>
  <c r="AK87" i="1"/>
  <c r="E149" i="1"/>
  <c r="G149" i="1"/>
  <c r="I149" i="1"/>
  <c r="K149" i="1"/>
  <c r="M149" i="1"/>
  <c r="O149" i="1"/>
  <c r="Q149" i="1"/>
  <c r="S149" i="1"/>
  <c r="U149" i="1"/>
  <c r="W149" i="1"/>
  <c r="Y149" i="1"/>
  <c r="AA149" i="1"/>
  <c r="AC149" i="1"/>
  <c r="AE149" i="1"/>
  <c r="AG149" i="1"/>
  <c r="AI149" i="1"/>
  <c r="AK149" i="1"/>
  <c r="E150" i="1"/>
  <c r="G150" i="1"/>
  <c r="I150" i="1"/>
  <c r="K150" i="1"/>
  <c r="M150" i="1"/>
  <c r="O150" i="1"/>
  <c r="Q150" i="1"/>
  <c r="S150" i="1"/>
  <c r="U150" i="1"/>
  <c r="W150" i="1"/>
  <c r="Y150" i="1"/>
  <c r="AA150" i="1"/>
  <c r="AC150" i="1"/>
  <c r="AE150" i="1"/>
  <c r="AG150" i="1"/>
  <c r="AI150" i="1"/>
  <c r="AK150" i="1"/>
  <c r="E120" i="1"/>
  <c r="G120" i="1"/>
  <c r="I120" i="1"/>
  <c r="K120" i="1"/>
  <c r="M120" i="1"/>
  <c r="O120" i="1"/>
  <c r="Q120" i="1"/>
  <c r="S120" i="1"/>
  <c r="U120" i="1"/>
  <c r="W120" i="1"/>
  <c r="Y120" i="1"/>
  <c r="AA120" i="1"/>
  <c r="AC120" i="1"/>
  <c r="AE120" i="1"/>
  <c r="AG120" i="1"/>
  <c r="AI120" i="1"/>
  <c r="AK120" i="1"/>
  <c r="E147" i="1"/>
  <c r="G147" i="1"/>
  <c r="I147" i="1"/>
  <c r="K147" i="1"/>
  <c r="M147" i="1"/>
  <c r="O147" i="1"/>
  <c r="Q147" i="1"/>
  <c r="S147" i="1"/>
  <c r="U147" i="1"/>
  <c r="W147" i="1"/>
  <c r="Y147" i="1"/>
  <c r="AA147" i="1"/>
  <c r="AC147" i="1"/>
  <c r="AE147" i="1"/>
  <c r="AG147" i="1"/>
  <c r="AI147" i="1"/>
  <c r="AK147" i="1"/>
  <c r="E92" i="1"/>
  <c r="G92" i="1"/>
  <c r="I92" i="1"/>
  <c r="K92" i="1"/>
  <c r="M92" i="1"/>
  <c r="O92" i="1"/>
  <c r="Q92" i="1"/>
  <c r="S92" i="1"/>
  <c r="U92" i="1"/>
  <c r="W92" i="1"/>
  <c r="Y92" i="1"/>
  <c r="AA92" i="1"/>
  <c r="AC92" i="1"/>
  <c r="AE92" i="1"/>
  <c r="AG92" i="1"/>
  <c r="AI92" i="1"/>
  <c r="AK92" i="1"/>
  <c r="E153" i="1"/>
  <c r="G153" i="1"/>
  <c r="I153" i="1"/>
  <c r="K153" i="1"/>
  <c r="M153" i="1"/>
  <c r="O153" i="1"/>
  <c r="Q153" i="1"/>
  <c r="S153" i="1"/>
  <c r="U153" i="1"/>
  <c r="W153" i="1"/>
  <c r="Y153" i="1"/>
  <c r="AA153" i="1"/>
  <c r="AC153" i="1"/>
  <c r="AE153" i="1"/>
  <c r="AG153" i="1"/>
  <c r="AI153" i="1"/>
  <c r="AK153" i="1"/>
  <c r="E152" i="1"/>
  <c r="G152" i="1"/>
  <c r="I152" i="1"/>
  <c r="K152" i="1"/>
  <c r="M152" i="1"/>
  <c r="O152" i="1"/>
  <c r="Q152" i="1"/>
  <c r="S152" i="1"/>
  <c r="U152" i="1"/>
  <c r="W152" i="1"/>
  <c r="Y152" i="1"/>
  <c r="AA152" i="1"/>
  <c r="AC152" i="1"/>
  <c r="AE152" i="1"/>
  <c r="AG152" i="1"/>
  <c r="AI152" i="1"/>
  <c r="AK152" i="1"/>
  <c r="E139" i="1"/>
  <c r="G139" i="1"/>
  <c r="I139" i="1"/>
  <c r="K139" i="1"/>
  <c r="M139" i="1"/>
  <c r="O139" i="1"/>
  <c r="Q139" i="1"/>
  <c r="S139" i="1"/>
  <c r="U139" i="1"/>
  <c r="W139" i="1"/>
  <c r="Y139" i="1"/>
  <c r="AA139" i="1"/>
  <c r="AC139" i="1"/>
  <c r="AE139" i="1"/>
  <c r="AG139" i="1"/>
  <c r="AI139" i="1"/>
  <c r="AK139" i="1"/>
  <c r="E144" i="1"/>
  <c r="G144" i="1"/>
  <c r="I144" i="1"/>
  <c r="K144" i="1"/>
  <c r="M144" i="1"/>
  <c r="O144" i="1"/>
  <c r="Q144" i="1"/>
  <c r="S144" i="1"/>
  <c r="U144" i="1"/>
  <c r="W144" i="1"/>
  <c r="Y144" i="1"/>
  <c r="AA144" i="1"/>
  <c r="AC144" i="1"/>
  <c r="AE144" i="1"/>
  <c r="AG144" i="1"/>
  <c r="AI144" i="1"/>
  <c r="AK144" i="1"/>
  <c r="E91" i="1"/>
  <c r="G91" i="1"/>
  <c r="I91" i="1"/>
  <c r="K91" i="1"/>
  <c r="M91" i="1"/>
  <c r="O91" i="1"/>
  <c r="Q91" i="1"/>
  <c r="S91" i="1"/>
  <c r="U91" i="1"/>
  <c r="W91" i="1"/>
  <c r="Y91" i="1"/>
  <c r="AA91" i="1"/>
  <c r="AC91" i="1"/>
  <c r="AE91" i="1"/>
  <c r="AG91" i="1"/>
  <c r="AI91" i="1"/>
  <c r="AK91" i="1"/>
  <c r="E121" i="1"/>
  <c r="G121" i="1"/>
  <c r="I121" i="1"/>
  <c r="K121" i="1"/>
  <c r="M121" i="1"/>
  <c r="O121" i="1"/>
  <c r="Q121" i="1"/>
  <c r="S121" i="1"/>
  <c r="U121" i="1"/>
  <c r="W121" i="1"/>
  <c r="Y121" i="1"/>
  <c r="AA121" i="1"/>
  <c r="AC121" i="1"/>
  <c r="AE121" i="1"/>
  <c r="AG121" i="1"/>
  <c r="AI121" i="1"/>
  <c r="AK121" i="1"/>
  <c r="E99" i="1"/>
  <c r="G99" i="1"/>
  <c r="I99" i="1"/>
  <c r="K99" i="1"/>
  <c r="M99" i="1"/>
  <c r="O99" i="1"/>
  <c r="Q99" i="1"/>
  <c r="S99" i="1"/>
  <c r="U99" i="1"/>
  <c r="W99" i="1"/>
  <c r="Y99" i="1"/>
  <c r="AA99" i="1"/>
  <c r="AC99" i="1"/>
  <c r="AE99" i="1"/>
  <c r="AG99" i="1"/>
  <c r="AI99" i="1"/>
  <c r="AK99" i="1"/>
  <c r="E124" i="1"/>
  <c r="G124" i="1"/>
  <c r="I124" i="1"/>
  <c r="K124" i="1"/>
  <c r="M124" i="1"/>
  <c r="O124" i="1"/>
  <c r="Q124" i="1"/>
  <c r="S124" i="1"/>
  <c r="U124" i="1"/>
  <c r="W124" i="1"/>
  <c r="Y124" i="1"/>
  <c r="AA124" i="1"/>
  <c r="AC124" i="1"/>
  <c r="AE124" i="1"/>
  <c r="AG124" i="1"/>
  <c r="AI124" i="1"/>
  <c r="AK124" i="1"/>
  <c r="E100" i="1"/>
  <c r="G100" i="1"/>
  <c r="I100" i="1"/>
  <c r="K100" i="1"/>
  <c r="M100" i="1"/>
  <c r="O100" i="1"/>
  <c r="Q100" i="1"/>
  <c r="S100" i="1"/>
  <c r="U100" i="1"/>
  <c r="W100" i="1"/>
  <c r="Y100" i="1"/>
  <c r="AA100" i="1"/>
  <c r="AC100" i="1"/>
  <c r="AE100" i="1"/>
  <c r="AG100" i="1"/>
  <c r="AI100" i="1"/>
  <c r="AK100" i="1"/>
  <c r="E155" i="1"/>
  <c r="G155" i="1"/>
  <c r="I155" i="1"/>
  <c r="K155" i="1"/>
  <c r="M155" i="1"/>
  <c r="O155" i="1"/>
  <c r="Q155" i="1"/>
  <c r="S155" i="1"/>
  <c r="U155" i="1"/>
  <c r="W155" i="1"/>
  <c r="Y155" i="1"/>
  <c r="AA155" i="1"/>
  <c r="AC155" i="1"/>
  <c r="AE155" i="1"/>
  <c r="AG155" i="1"/>
  <c r="AI155" i="1"/>
  <c r="AK155" i="1"/>
  <c r="E101" i="1"/>
  <c r="G101" i="1"/>
  <c r="I101" i="1"/>
  <c r="K101" i="1"/>
  <c r="M101" i="1"/>
  <c r="O101" i="1"/>
  <c r="Q101" i="1"/>
  <c r="S101" i="1"/>
  <c r="U101" i="1"/>
  <c r="W101" i="1"/>
  <c r="Y101" i="1"/>
  <c r="AA101" i="1"/>
  <c r="AC101" i="1"/>
  <c r="AE101" i="1"/>
  <c r="AG101" i="1"/>
  <c r="AI101" i="1"/>
  <c r="AK101" i="1"/>
  <c r="E154" i="1"/>
  <c r="G154" i="1"/>
  <c r="I154" i="1"/>
  <c r="K154" i="1"/>
  <c r="M154" i="1"/>
  <c r="O154" i="1"/>
  <c r="Q154" i="1"/>
  <c r="S154" i="1"/>
  <c r="U154" i="1"/>
  <c r="W154" i="1"/>
  <c r="Y154" i="1"/>
  <c r="AA154" i="1"/>
  <c r="AC154" i="1"/>
  <c r="AE154" i="1"/>
  <c r="AG154" i="1"/>
  <c r="AI154" i="1"/>
  <c r="AK154" i="1"/>
  <c r="AG9" i="5" l="1"/>
  <c r="AG10" i="5"/>
  <c r="Q10" i="5"/>
  <c r="AK10" i="5"/>
  <c r="U10" i="5"/>
  <c r="E10" i="5"/>
  <c r="W8" i="5"/>
  <c r="G8" i="5"/>
  <c r="AI7" i="5"/>
  <c r="S7" i="5"/>
  <c r="AO10" i="5"/>
  <c r="Y10" i="5"/>
  <c r="I10" i="5"/>
  <c r="AQ10" i="5"/>
  <c r="AA10" i="5"/>
  <c r="K10" i="5"/>
  <c r="AQ11" i="5"/>
  <c r="AA11" i="5"/>
  <c r="K11" i="5"/>
  <c r="AU10" i="5"/>
  <c r="AE10" i="5"/>
  <c r="O10" i="5"/>
  <c r="AO11" i="5"/>
  <c r="Y11" i="5"/>
  <c r="I11" i="5"/>
  <c r="AS10" i="5"/>
  <c r="AC10" i="5"/>
  <c r="M10" i="5"/>
  <c r="AM11" i="5"/>
  <c r="W11" i="5"/>
  <c r="G11" i="5"/>
  <c r="AU11" i="5"/>
  <c r="AE11" i="5"/>
  <c r="O11" i="5"/>
  <c r="AI10" i="5"/>
  <c r="S10" i="5"/>
  <c r="AS11" i="5"/>
  <c r="AC11" i="5"/>
  <c r="M11" i="5"/>
  <c r="AK8" i="5"/>
  <c r="U8" i="5"/>
  <c r="E8" i="5"/>
  <c r="AG7" i="5"/>
  <c r="Q7" i="5"/>
  <c r="AI8" i="5"/>
  <c r="AE7" i="5"/>
  <c r="AG8" i="5"/>
  <c r="M7" i="5"/>
  <c r="AE8" i="5"/>
  <c r="O8" i="5"/>
  <c r="AQ7" i="5"/>
  <c r="AQ9" i="5"/>
  <c r="AA7" i="5"/>
  <c r="K7" i="5"/>
  <c r="O7" i="5"/>
  <c r="AC7" i="5"/>
  <c r="AK11" i="5"/>
  <c r="U11" i="5"/>
  <c r="E11" i="5"/>
  <c r="AC8" i="5"/>
  <c r="M8" i="5"/>
  <c r="AO7" i="5"/>
  <c r="AO9" i="5"/>
  <c r="Y7" i="5"/>
  <c r="I7" i="5"/>
  <c r="S8" i="5"/>
  <c r="Q8" i="5"/>
  <c r="AI11" i="5"/>
  <c r="S11" i="5"/>
  <c r="AA8" i="5"/>
  <c r="K8" i="5"/>
  <c r="AM7" i="5"/>
  <c r="AM9" i="5"/>
  <c r="W7" i="5"/>
  <c r="G7" i="5"/>
  <c r="AU7" i="5"/>
  <c r="AU9" i="5"/>
  <c r="AS7" i="5"/>
  <c r="AS9" i="5"/>
  <c r="AM10" i="5"/>
  <c r="W10" i="5"/>
  <c r="G10" i="5"/>
  <c r="AG11" i="5"/>
  <c r="Q11" i="5"/>
  <c r="Y8" i="5"/>
  <c r="I8" i="5"/>
  <c r="AK7" i="5"/>
  <c r="U7" i="5"/>
  <c r="E7" i="5"/>
  <c r="AW153" i="1"/>
  <c r="AW133" i="1"/>
  <c r="AW134" i="1"/>
  <c r="AW125" i="1"/>
  <c r="AW118" i="1"/>
  <c r="AW107" i="1"/>
  <c r="AW100" i="1"/>
  <c r="AW90" i="1"/>
  <c r="AW83" i="1"/>
  <c r="AW74" i="1"/>
  <c r="AW66" i="1"/>
  <c r="AW59" i="1"/>
  <c r="AW45" i="1"/>
  <c r="AW46" i="1"/>
  <c r="AW27" i="1"/>
  <c r="AW158" i="1"/>
  <c r="AW135" i="1"/>
  <c r="AW108" i="1"/>
  <c r="AW82" i="1"/>
  <c r="AW47" i="1"/>
  <c r="AW31" i="1"/>
  <c r="AW150" i="1"/>
  <c r="AW121" i="1"/>
  <c r="AW91" i="1"/>
  <c r="AW71" i="1"/>
  <c r="AW36" i="1"/>
  <c r="AW139" i="1"/>
  <c r="AW120" i="1"/>
  <c r="AW86" i="1"/>
  <c r="AW57" i="1"/>
  <c r="AW152" i="1"/>
  <c r="AW140" i="1"/>
  <c r="AW129" i="1"/>
  <c r="AW126" i="1"/>
  <c r="AW115" i="1"/>
  <c r="AW106" i="1"/>
  <c r="AW92" i="1"/>
  <c r="AW89" i="1"/>
  <c r="AW85" i="1"/>
  <c r="AW73" i="1"/>
  <c r="AW65" i="1"/>
  <c r="AW48" i="1"/>
  <c r="AW55" i="1"/>
  <c r="AW40" i="1"/>
  <c r="AW37" i="1"/>
  <c r="AW149" i="1"/>
  <c r="AW124" i="1"/>
  <c r="AW94" i="1"/>
  <c r="AW72" i="1"/>
  <c r="AW53" i="1"/>
  <c r="AW159" i="1"/>
  <c r="AW131" i="1"/>
  <c r="AW104" i="1"/>
  <c r="AW79" i="1"/>
  <c r="AW54" i="1"/>
  <c r="AW34" i="1"/>
  <c r="AW157" i="1"/>
  <c r="AW132" i="1"/>
  <c r="AW105" i="1"/>
  <c r="AW70" i="1"/>
  <c r="AW49" i="1"/>
  <c r="AW155" i="1"/>
  <c r="AW146" i="1"/>
  <c r="AW148" i="1"/>
  <c r="AW127" i="1"/>
  <c r="AW117" i="1"/>
  <c r="AW113" i="1"/>
  <c r="AW103" i="1"/>
  <c r="AW93" i="1"/>
  <c r="AW84" i="1"/>
  <c r="AW76" i="1"/>
  <c r="AW69" i="1"/>
  <c r="AW56" i="1"/>
  <c r="AW42" i="1"/>
  <c r="AW52" i="1"/>
  <c r="AW32" i="1"/>
  <c r="AW154" i="1"/>
  <c r="AW147" i="1"/>
  <c r="AW137" i="1"/>
  <c r="AW130" i="1"/>
  <c r="AW123" i="1"/>
  <c r="AW109" i="1"/>
  <c r="AW101" i="1"/>
  <c r="AW95" i="1"/>
  <c r="AW80" i="1"/>
  <c r="AW23" i="1"/>
  <c r="AW68" i="1"/>
  <c r="AW61" i="1"/>
  <c r="AW50" i="1"/>
  <c r="AW44" i="1"/>
  <c r="AW33" i="1"/>
  <c r="AW99" i="1"/>
  <c r="AW62" i="1"/>
  <c r="AW144" i="1"/>
  <c r="AW143" i="1"/>
  <c r="AW138" i="1"/>
  <c r="AW128" i="1"/>
  <c r="AW116" i="1"/>
  <c r="AW111" i="1"/>
  <c r="AW97" i="1"/>
  <c r="AW88" i="1"/>
  <c r="AW81" i="1"/>
  <c r="AW58" i="1"/>
  <c r="AW67" i="1"/>
  <c r="AW60" i="1"/>
  <c r="AW51" i="1"/>
  <c r="AW39" i="1"/>
  <c r="AW38" i="1"/>
  <c r="AW141" i="1"/>
  <c r="AW112" i="1"/>
  <c r="AW98" i="1"/>
  <c r="AW64" i="1"/>
  <c r="AW35" i="1"/>
  <c r="AW142" i="1"/>
  <c r="AW110" i="1"/>
  <c r="AW87" i="1"/>
  <c r="AW63" i="1"/>
  <c r="AW43" i="1"/>
  <c r="AW151" i="1"/>
  <c r="AW114" i="1"/>
  <c r="AW78" i="1"/>
  <c r="AW41" i="1"/>
  <c r="AW22" i="1"/>
  <c r="AW30" i="1"/>
  <c r="AW17" i="1"/>
  <c r="AW2" i="5" s="1"/>
  <c r="C42" i="4"/>
  <c r="C9" i="4"/>
  <c r="C56" i="4"/>
  <c r="C27" i="4"/>
  <c r="AW21" i="1"/>
  <c r="AW6" i="5" s="1"/>
  <c r="AW28" i="1"/>
  <c r="AW18" i="1"/>
  <c r="AW3" i="5" s="1"/>
  <c r="AW19" i="1"/>
  <c r="AW4" i="5" s="1"/>
  <c r="AW24" i="1"/>
  <c r="AW25" i="1"/>
  <c r="AW102" i="1"/>
  <c r="AW20" i="1"/>
  <c r="AW5" i="5" s="1"/>
  <c r="AW77" i="1"/>
  <c r="AW26" i="1"/>
  <c r="AW29" i="1"/>
  <c r="AW9" i="5" l="1"/>
  <c r="AW8" i="5"/>
  <c r="AW7" i="5"/>
  <c r="AW11" i="5"/>
  <c r="AW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I3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beginning this year US = 50 states and DC; previous includes outlying territories which will be fixed as time permits</t>
        </r>
      </text>
    </comment>
    <comment ref="Z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Includes AARA amounts.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  <author>Christiana Datubo-Brown</author>
  </authors>
  <commentList>
    <comment ref="BJ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Includes AARA amounts.
</t>
        </r>
      </text>
    </comment>
    <comment ref="AV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Sort, calc, range value
</t>
        </r>
      </text>
    </comment>
    <comment ref="A7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50 States and DC only: Years 1985-on are from State summary/ 
1980-1984 are from Fiscal Year 1986, Table B-4 p14</t>
        </r>
      </text>
    </comment>
    <comment ref="A8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Years 1985-on are from State summary/ 
1980-1984 are from Fiscal Year 1986, Table B-4 p14
</t>
        </r>
      </text>
    </comment>
    <comment ref="A48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Norman Campus until 1995; now listed as "all campuses" in raw data</t>
        </r>
      </text>
    </comment>
    <comment ref="V61" authorId="2" shapeId="0" xr:uid="{00000000-0006-0000-0200-000006000000}">
      <text>
        <r>
          <rPr>
            <b/>
            <sz val="10"/>
            <color indexed="81"/>
            <rFont val="Tahoma"/>
            <family val="2"/>
          </rPr>
          <t>University of TN - university-wide admin cent office</t>
        </r>
      </text>
    </comment>
    <comment ref="X61" authorId="1" shapeId="0" xr:uid="{00000000-0006-0000-0200-000007000000}">
      <text>
        <r>
          <rPr>
            <b/>
            <sz val="8"/>
            <color indexed="81"/>
            <rFont val="Tahoma"/>
            <family val="2"/>
          </rPr>
          <t>U of TN- all Campuses ('90-'91)</t>
        </r>
      </text>
    </comment>
    <comment ref="Z61" authorId="1" shapeId="0" xr:uid="{00000000-0006-0000-0200-000008000000}">
      <text>
        <r>
          <rPr>
            <b/>
            <sz val="8"/>
            <color indexed="81"/>
            <rFont val="Tahoma"/>
            <family val="2"/>
          </rPr>
          <t>U of TN- all Campuses ('90-'91)</t>
        </r>
      </text>
    </comment>
    <comment ref="BH66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Listed as WV HEPC in 2008</t>
        </r>
      </text>
    </comment>
    <comment ref="BB91" authorId="3" shapeId="0" xr:uid="{00000000-0006-0000-02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92" authorId="3" shapeId="0" xr:uid="{00000000-0006-0000-02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99" authorId="3" shapeId="0" xr:uid="{00000000-0006-0000-02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00" authorId="3" shapeId="0" xr:uid="{00000000-0006-0000-02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01" authorId="3" shapeId="0" xr:uid="{00000000-0006-0000-02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21" authorId="3" shapeId="0" xr:uid="{00000000-0006-0000-02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24" authorId="3" shapeId="0" xr:uid="{00000000-0006-0000-02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A127" authorId="0" shapeId="0" xr:uid="{00000000-0006-0000-0200-00001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University Park until 1995
</t>
        </r>
      </text>
    </comment>
    <comment ref="F128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</t>
        </r>
      </text>
    </comment>
    <comment ref="A131" authorId="4" shapeId="0" xr:uid="{E1FFFD69-C0BA-4F70-BC4C-F5CDC78D8026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Mount Sinai School of Medicine (CUNY) until 2017</t>
        </r>
      </text>
    </comment>
    <comment ref="R138" authorId="1" shapeId="0" xr:uid="{00000000-0006-0000-0200-000013000000}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T138" authorId="1" shapeId="0" xr:uid="{00000000-0006-0000-0200-000014000000}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V138" authorId="1" shapeId="0" xr:uid="{00000000-0006-0000-0200-000015000000}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X138" authorId="1" shapeId="0" xr:uid="{00000000-0006-0000-0200-000016000000}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Z138" authorId="1" shapeId="0" xr:uid="{00000000-0006-0000-0200-000017000000}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BB139" authorId="3" shapeId="0" xr:uid="{00000000-0006-0000-02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44" authorId="3" shapeId="0" xr:uid="{00000000-0006-0000-02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46" authorId="3" shapeId="0" xr:uid="{00000000-0006-0000-02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47" authorId="3" shapeId="0" xr:uid="{00000000-0006-0000-02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52" authorId="3" shapeId="0" xr:uid="{00000000-0006-0000-02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54" authorId="3" shapeId="0" xr:uid="{00000000-0006-0000-0200-00001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55" authorId="3" shapeId="0" xr:uid="{00000000-0006-0000-0200-00001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</commentList>
</comments>
</file>

<file path=xl/sharedStrings.xml><?xml version="1.0" encoding="utf-8"?>
<sst xmlns="http://schemas.openxmlformats.org/spreadsheetml/2006/main" count="1247" uniqueCount="399">
  <si>
    <t>Table 100</t>
  </si>
  <si>
    <t>Federal Support for Research and Development at Universities, by State</t>
  </si>
  <si>
    <t>Federal Obligations</t>
  </si>
  <si>
    <t>Percent Change</t>
  </si>
  <si>
    <t>(in thousands)</t>
  </si>
  <si>
    <t xml:space="preserve">2007-08 to </t>
  </si>
  <si>
    <t xml:space="preserve">2012-13 to </t>
  </si>
  <si>
    <t>2017-18</t>
  </si>
  <si>
    <t>2012-13</t>
  </si>
  <si>
    <t>50 states and D.C.</t>
  </si>
  <si>
    <t>SREB states</t>
  </si>
  <si>
    <t xml:space="preserve">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</si>
  <si>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</si>
  <si>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</si>
  <si>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</si>
  <si>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</si>
  <si>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</si>
  <si>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</si>
  <si>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</si>
  <si>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</si>
  <si>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</si>
  <si>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</si>
  <si>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</si>
  <si>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</si>
  <si>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</si>
  <si>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</si>
  <si>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</si>
  <si>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</si>
  <si>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</si>
  <si>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</si>
  <si>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</si>
  <si>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</si>
  <si>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</si>
  <si>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</si>
  <si>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</si>
  <si>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</si>
  <si>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</si>
  <si>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</si>
  <si>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</si>
  <si>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</si>
  <si>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</si>
  <si>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</si>
  <si>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</si>
  <si>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</si>
  <si>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</si>
  <si>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</si>
  <si>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</si>
  <si>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</si>
  <si>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</si>
  <si>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</si>
  <si>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</si>
  <si>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</si>
  <si>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</si>
  <si>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</si>
  <si>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</si>
  <si>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</si>
  <si>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</si>
  <si>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</si>
  <si>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</si>
  <si>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</si>
  <si>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</si>
  <si>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</si>
  <si>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</si>
  <si>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</si>
  <si>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</si>
  <si>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</si>
  <si>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Sources: National Science Foundation, National Center for Science and Engineering Statistics, Survey of Federal Science and Engineering Support to Universities, Colleges and Nonprofit Institutions: Fiscal Year 2000 to 2009 (2013) and 2010 to 2018 (2020) — www.nsf.gov.</t>
  </si>
  <si>
    <t xml:space="preserve">  March 2021</t>
  </si>
  <si>
    <t xml:space="preserve">Table 102 </t>
  </si>
  <si>
    <t>Table 102</t>
  </si>
  <si>
    <t>Federal Support for Research and Development at Universities, Top 100</t>
  </si>
  <si>
    <t>continued</t>
  </si>
  <si>
    <t>Percent</t>
  </si>
  <si>
    <t>National</t>
  </si>
  <si>
    <t>Change</t>
  </si>
  <si>
    <t>Rank</t>
  </si>
  <si>
    <t>2012-13 to</t>
  </si>
  <si>
    <t>Totals</t>
  </si>
  <si>
    <t>Universities in Midwest ranked 1 to 100</t>
  </si>
  <si>
    <t xml:space="preserve">     All universities</t>
  </si>
  <si>
    <t xml:space="preserve">     Top 100 universities</t>
  </si>
  <si>
    <t xml:space="preserve">     Top 10 universities</t>
  </si>
  <si>
    <t>Universities in SREB states ranked 1 to 100</t>
  </si>
  <si>
    <t>Universities in Northeast ranked 1 to 100</t>
  </si>
  <si>
    <t>Universities in West ranked 1 to 100</t>
  </si>
  <si>
    <r>
      <t>1</t>
    </r>
    <r>
      <rPr>
        <sz val="10"/>
        <rFont val="Arial"/>
        <family val="2"/>
      </rPr>
      <t>Data for Johns Hopkins University include funds from the Department of Defense to the Applied Physics Laboratory, which was a university-administered, federally funded research and development center until 1977-78.</t>
    </r>
  </si>
  <si>
    <r>
      <t>Source: National Science Foundation, National Center for Science and Engineering Statistics,</t>
    </r>
    <r>
      <rPr>
        <i/>
        <sz val="10"/>
        <rFont val="Arial"/>
        <family val="2"/>
      </rPr>
      <t xml:space="preserve"> Survey of Federal Science and Engineering Support to Universities, Colleges and Nonprofit Institutions: Fiscal Year 2010 to 2018 </t>
    </r>
    <r>
      <rPr>
        <sz val="10"/>
        <rFont val="Arial"/>
        <family val="2"/>
      </rPr>
      <t>(2021) — www.nsf.gov.</t>
    </r>
  </si>
  <si>
    <t xml:space="preserve">  April 2021</t>
  </si>
  <si>
    <t>Federal Obligations for R&amp;D (000s)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</si>
  <si>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</si>
  <si>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</si>
  <si>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</si>
  <si>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</si>
  <si>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</si>
  <si>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</si>
  <si>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</si>
  <si>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</si>
  <si>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</si>
  <si>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</si>
  <si>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</si>
  <si>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</si>
  <si>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</si>
  <si>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</si>
  <si>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</si>
  <si>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</si>
  <si>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</si>
  <si>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</si>
  <si>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</si>
  <si>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</si>
  <si>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</si>
  <si>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SOURCE:</t>
  </si>
  <si>
    <t>SOURCE: (for years 1991-1998)</t>
  </si>
  <si>
    <t>National Science Foundation,</t>
  </si>
  <si>
    <t>Federal Science and Engineering Support</t>
  </si>
  <si>
    <t>Division of Science Resources Statistics</t>
  </si>
  <si>
    <t>National Center for Science and Engineering Statistics</t>
  </si>
  <si>
    <t>Science</t>
  </si>
  <si>
    <t>to Universities, Colleges and Nonprofit Institutions:</t>
  </si>
  <si>
    <t>Survey of Federal Science and Engineering Support</t>
  </si>
  <si>
    <t>Foundation,</t>
  </si>
  <si>
    <t>Fiscal Year 1999.</t>
  </si>
  <si>
    <t>Fiscal Years 1993-2000.</t>
  </si>
  <si>
    <t>Fiscal Years 1995-2002.</t>
  </si>
  <si>
    <t xml:space="preserve">Federal </t>
  </si>
  <si>
    <t>Fiscal Year 1998.</t>
  </si>
  <si>
    <t>Table B-5</t>
  </si>
  <si>
    <t>Fiscal Years 1996-2003</t>
  </si>
  <si>
    <t>Fiscal Years 1997-2004</t>
  </si>
  <si>
    <t>Fiscal Years 1998-2005</t>
  </si>
  <si>
    <t>Fiscal Years 1999-2006</t>
  </si>
  <si>
    <t>Fiscal Years 2000-2007</t>
  </si>
  <si>
    <t>Fiscal Years 2000-2008</t>
  </si>
  <si>
    <t>Fiscal Years 2000-2009</t>
  </si>
  <si>
    <t>Fiscal Years 2002-2010</t>
  </si>
  <si>
    <t>Fiscal Years 2004-20112</t>
  </si>
  <si>
    <t>Fiscal Years 2007-2015</t>
  </si>
  <si>
    <t>Fiscal Years 2008-2016</t>
  </si>
  <si>
    <t>Fiscal Years 2010-18</t>
  </si>
  <si>
    <t xml:space="preserve">Support to </t>
  </si>
  <si>
    <t>Science &amp;</t>
  </si>
  <si>
    <t>http://www.nsf.gov/sbe/srs</t>
  </si>
  <si>
    <t>Table 17a and T5</t>
  </si>
  <si>
    <t>Table T5</t>
  </si>
  <si>
    <t>Table T6</t>
  </si>
  <si>
    <t>Table 6</t>
  </si>
  <si>
    <t>Universities,</t>
  </si>
  <si>
    <t>Engineering</t>
  </si>
  <si>
    <t>http://www.nsf.gov/statistics</t>
  </si>
  <si>
    <t>Colleges, &amp;</t>
  </si>
  <si>
    <t>Nonprofit</t>
  </si>
  <si>
    <t>Institutions:</t>
  </si>
  <si>
    <t xml:space="preserve">Highlighted figures revised by federal government. </t>
  </si>
  <si>
    <t>Fiscal Year</t>
  </si>
  <si>
    <t>*At least some numbers highlighted</t>
  </si>
  <si>
    <t>do NOT reflect change</t>
  </si>
  <si>
    <t>Table B-3</t>
  </si>
  <si>
    <t>www.nsf.gov/sbe/srs/fedsuppt/archive.htm</t>
  </si>
  <si>
    <t>Federal Support for Science and Engineering Research and Development to Colleges and Universities Receiving the Largest Amounts</t>
  </si>
  <si>
    <t xml:space="preserve">            </t>
  </si>
  <si>
    <t xml:space="preserve"> </t>
  </si>
  <si>
    <t>formula changes</t>
  </si>
  <si>
    <r>
      <t xml:space="preserve">Total Top 10 Institutions </t>
    </r>
    <r>
      <rPr>
        <sz val="10"/>
        <color indexed="12"/>
        <rFont val="Arial"/>
        <family val="2"/>
      </rPr>
      <t>(data year)</t>
    </r>
  </si>
  <si>
    <r>
      <t xml:space="preserve">Total Top 100 Institutions </t>
    </r>
    <r>
      <rPr>
        <sz val="10"/>
        <color indexed="12"/>
        <rFont val="Arial"/>
        <family val="2"/>
      </rPr>
      <t>(data year)</t>
    </r>
  </si>
  <si>
    <t xml:space="preserve">Total All Institutions (50 states and D.C.)         </t>
  </si>
  <si>
    <t>Total All SREB Institutions</t>
  </si>
  <si>
    <t>SREB as a percent of Nation</t>
  </si>
  <si>
    <t>Total to top 100 universities in SREB states (data year)</t>
  </si>
  <si>
    <t>Total to top 100 universities in the West (data year)</t>
  </si>
  <si>
    <t>na</t>
  </si>
  <si>
    <t>Total to top 100 universities in the Midwest (data year)</t>
  </si>
  <si>
    <t>Total to top 100 universities in Northeast (data year)</t>
  </si>
  <si>
    <t>Institution</t>
  </si>
  <si>
    <t>Region</t>
  </si>
  <si>
    <t>Region2</t>
  </si>
  <si>
    <t>$</t>
  </si>
  <si>
    <r>
      <t>Johns Hopkins University (Maryland)</t>
    </r>
    <r>
      <rPr>
        <vertAlign val="superscript"/>
        <sz val="10"/>
        <rFont val="Arial"/>
        <family val="2"/>
      </rPr>
      <t>1</t>
    </r>
  </si>
  <si>
    <t>1S</t>
  </si>
  <si>
    <t>S</t>
  </si>
  <si>
    <t xml:space="preserve">University of Michigan                </t>
  </si>
  <si>
    <t>3MW</t>
  </si>
  <si>
    <t>M</t>
  </si>
  <si>
    <t xml:space="preserve">University of Washington     </t>
  </si>
  <si>
    <t>2W</t>
  </si>
  <si>
    <t>W</t>
  </si>
  <si>
    <t xml:space="preserve">University of California-San Diego            </t>
  </si>
  <si>
    <t>University of California-San Francisco</t>
  </si>
  <si>
    <t xml:space="preserve">Columbia University (New York)    </t>
  </si>
  <si>
    <t>4NE</t>
  </si>
  <si>
    <t>N</t>
  </si>
  <si>
    <t xml:space="preserve">Stanford University (California)     </t>
  </si>
  <si>
    <t xml:space="preserve">University of Pittsburgh (Pennsylvania)          </t>
  </si>
  <si>
    <t xml:space="preserve">Duke University (North Carolina)          </t>
  </si>
  <si>
    <t xml:space="preserve">University of Pennsylvania            </t>
  </si>
  <si>
    <t>Georgia Institute of Technology (all campuses)</t>
  </si>
  <si>
    <t xml:space="preserve">University of North Carolina at Chapel Hill      </t>
  </si>
  <si>
    <t>Vanderbilt University (Tennessee)</t>
  </si>
  <si>
    <t xml:space="preserve">Emory University (Georgia)           </t>
  </si>
  <si>
    <t xml:space="preserve">University of Alabama at Birmingham      </t>
  </si>
  <si>
    <t xml:space="preserve">University of Texas at Austin               </t>
  </si>
  <si>
    <t xml:space="preserve">University of Florida        </t>
  </si>
  <si>
    <t>Baylor College of Medicine (Texas)</t>
  </si>
  <si>
    <t xml:space="preserve">University of Maryland, College Park         </t>
  </si>
  <si>
    <t>Texas A&amp;M University (main campus)</t>
  </si>
  <si>
    <t>University of Maryland, Baltimore</t>
  </si>
  <si>
    <t>University of Virginia (main campus)</t>
  </si>
  <si>
    <t>University of Kentucky (all campuses)</t>
  </si>
  <si>
    <t xml:space="preserve">University of Miami (Florida)     </t>
  </si>
  <si>
    <t xml:space="preserve">University of Texas Southwestern Medical Center at Dallas      </t>
  </si>
  <si>
    <t>North Carolina State University</t>
  </si>
  <si>
    <t xml:space="preserve">University of Texas Anderson Cancer Center  </t>
  </si>
  <si>
    <t>Virginia Tech</t>
  </si>
  <si>
    <t xml:space="preserve">Florida State University     </t>
  </si>
  <si>
    <t xml:space="preserve">Wake Forest University (North Carolina)   </t>
  </si>
  <si>
    <t xml:space="preserve">University of Georgia        </t>
  </si>
  <si>
    <t>University of Oklahoma (all campuses)</t>
  </si>
  <si>
    <t xml:space="preserve">Medical University of South Carolina      </t>
  </si>
  <si>
    <t xml:space="preserve">University of Delaware                  </t>
  </si>
  <si>
    <t>Louisiana State University and A&amp;M College (all campuses)</t>
  </si>
  <si>
    <t xml:space="preserve">University of Texas Health Science Center at Houston     </t>
  </si>
  <si>
    <t>University of Texas Medical Branch at Galveston</t>
  </si>
  <si>
    <t xml:space="preserve">Virginia Commonwealth University </t>
  </si>
  <si>
    <t xml:space="preserve">University of South Florida      </t>
  </si>
  <si>
    <t xml:space="preserve">University of Arkansas Medical Science Campus        </t>
  </si>
  <si>
    <t>University of Texas Health Science Center at San Antonio</t>
  </si>
  <si>
    <t>University of Texas system administration</t>
  </si>
  <si>
    <t xml:space="preserve">Tulane University (Louisiana)          </t>
  </si>
  <si>
    <t xml:space="preserve">Clemson University (South Carolina)          </t>
  </si>
  <si>
    <t>University of Tennessee–Knoxville</t>
  </si>
  <si>
    <t xml:space="preserve">Rice University (Texas)               </t>
  </si>
  <si>
    <t>Oklahoma State University (all campuses)</t>
  </si>
  <si>
    <t>University of Mississippi (all campuses)</t>
  </si>
  <si>
    <t xml:space="preserve">Mississippi State University          </t>
  </si>
  <si>
    <t xml:space="preserve">West Virginia University–Morgantown </t>
  </si>
  <si>
    <t>Auburn University (Alabama)  (all campuses)</t>
  </si>
  <si>
    <t xml:space="preserve">University of Houston-Main Campus (Texas)           </t>
  </si>
  <si>
    <t>University of South Carolina (all campuses)</t>
  </si>
  <si>
    <t xml:space="preserve">University of Alabama–Huntsville        </t>
  </si>
  <si>
    <t xml:space="preserve">University of Arkansas–Main Campus          </t>
  </si>
  <si>
    <t>Florida A&amp;M University</t>
  </si>
  <si>
    <t>Clark Atlanta University (Georgia)</t>
  </si>
  <si>
    <t xml:space="preserve">University of Tennessee Health Sciences at Memphis         </t>
  </si>
  <si>
    <t>University of Colorado (all campuses)</t>
  </si>
  <si>
    <t xml:space="preserve">University of California-Los Angeles          </t>
  </si>
  <si>
    <t xml:space="preserve">University of Southern California     </t>
  </si>
  <si>
    <t>University of California-Davis</t>
  </si>
  <si>
    <t xml:space="preserve">University of Utah           </t>
  </si>
  <si>
    <t xml:space="preserve">Oregon Health Sciences University    </t>
  </si>
  <si>
    <t xml:space="preserve">University of California-Berkeley             </t>
  </si>
  <si>
    <t>The Scripps Research Institute (California)</t>
  </si>
  <si>
    <t xml:space="preserve">University of California-Irvine              </t>
  </si>
  <si>
    <t xml:space="preserve">University of Arizona        </t>
  </si>
  <si>
    <t xml:space="preserve">California Institute of Technology        </t>
  </si>
  <si>
    <t>Arizona State University-Main Campus</t>
  </si>
  <si>
    <t xml:space="preserve">Colorado State University    </t>
  </si>
  <si>
    <t xml:space="preserve">University of California-Santa Barbara        </t>
  </si>
  <si>
    <t xml:space="preserve">University of New Mexico              </t>
  </si>
  <si>
    <t>Washington State University</t>
  </si>
  <si>
    <t xml:space="preserve">Utah State University        </t>
  </si>
  <si>
    <t xml:space="preserve">Oregon State University      </t>
  </si>
  <si>
    <t>University of Hawaii (all campuses)</t>
  </si>
  <si>
    <t xml:space="preserve">University of Hawaii-Manoa            </t>
  </si>
  <si>
    <t>University of California, Santa Cruz</t>
  </si>
  <si>
    <t>New Mexico State University (all campuses)</t>
  </si>
  <si>
    <t>University Corporation for Atmospheric Research (Colorado)</t>
  </si>
  <si>
    <t>University of Alaska–Fairbanks</t>
  </si>
  <si>
    <t>University of Oregon</t>
  </si>
  <si>
    <t>University of Wyoming</t>
  </si>
  <si>
    <t>Washington University in St. Louis (Missouri)</t>
  </si>
  <si>
    <t xml:space="preserve">University of Wisconsin-Madison              </t>
  </si>
  <si>
    <t xml:space="preserve">Northwestern University (Illinois)    </t>
  </si>
  <si>
    <t xml:space="preserve">University of Minnesota  (all campuses)   </t>
  </si>
  <si>
    <t xml:space="preserve">Case Western Reserve University (Ohio)       </t>
  </si>
  <si>
    <t xml:space="preserve">Ohio State University (all campuses) </t>
  </si>
  <si>
    <t xml:space="preserve">University of Chicago (Illinois)    </t>
  </si>
  <si>
    <t xml:space="preserve">University of Illinois-Champaign-Urbana     </t>
  </si>
  <si>
    <t xml:space="preserve">Michigan State University    </t>
  </si>
  <si>
    <t xml:space="preserve">University of Iowa           </t>
  </si>
  <si>
    <t>Indiana University - Purdue University - Indianapolis)</t>
  </si>
  <si>
    <t>Purdue University (Indiana) (all campuses)</t>
  </si>
  <si>
    <t xml:space="preserve">University of Illinois-Chicago              </t>
  </si>
  <si>
    <t xml:space="preserve">University of Kansas         </t>
  </si>
  <si>
    <t xml:space="preserve">Medical College of Wisconsin     </t>
  </si>
  <si>
    <t xml:space="preserve">University of Missouri-Columbia       </t>
  </si>
  <si>
    <t xml:space="preserve">University of Cincinnati (Ohio)           </t>
  </si>
  <si>
    <t>University of Nebraska Medical Center</t>
  </si>
  <si>
    <t>Iowa State University</t>
  </si>
  <si>
    <t>University of Nebraska–Lincoln</t>
  </si>
  <si>
    <t>Indiana University-Bloomington</t>
  </si>
  <si>
    <t xml:space="preserve">Wayne State University (Michigan)   </t>
  </si>
  <si>
    <t>University of Dayton (Ohio)</t>
  </si>
  <si>
    <t>Yale University (Connecticut)</t>
  </si>
  <si>
    <t xml:space="preserve">Harvard University (Massachusetts)     </t>
  </si>
  <si>
    <t>Pennsylvania State University (all campuses)</t>
  </si>
  <si>
    <t xml:space="preserve">Cornell University (New York)    </t>
  </si>
  <si>
    <t xml:space="preserve">New York University                </t>
  </si>
  <si>
    <t xml:space="preserve">Massachusetts Institute of Technology        </t>
  </si>
  <si>
    <t>Icahn School of Medicine at Mount Sinai</t>
  </si>
  <si>
    <t xml:space="preserve">University of Rochester (New York)   </t>
  </si>
  <si>
    <t>Carnegie Mellon University (Pennsylvania)</t>
  </si>
  <si>
    <t>Rutgers State University of New Jersey</t>
  </si>
  <si>
    <t xml:space="preserve">Boston University (Massachusetts)         </t>
  </si>
  <si>
    <t>Albert Einstein College of Medicine</t>
  </si>
  <si>
    <t xml:space="preserve">Princeton University (New Jersey)  </t>
  </si>
  <si>
    <t xml:space="preserve">University of Massachusetts-Worcester (Medical School)            </t>
  </si>
  <si>
    <t xml:space="preserve">Woods Hole Oceanographic Institute (Massachusetts)        </t>
  </si>
  <si>
    <t xml:space="preserve">Brown University (Rhode Island)            </t>
  </si>
  <si>
    <t xml:space="preserve">University of Connecticut             </t>
  </si>
  <si>
    <t xml:space="preserve">Dartmouth College (New Hampshire)        </t>
  </si>
  <si>
    <t>SUNY at Stony Brook (New York) (all campuses)</t>
  </si>
  <si>
    <t>Temple University (Pennsylvania)</t>
  </si>
  <si>
    <t>Northeastern University</t>
  </si>
  <si>
    <t xml:space="preserve">Tufts University (Massachusetts)         </t>
  </si>
  <si>
    <t>University of Massachusetts-Amherst</t>
  </si>
  <si>
    <t>Yeshiva University (New York)</t>
  </si>
  <si>
    <t>Rockefeller University (New York)</t>
  </si>
  <si>
    <t xml:space="preserve">University of Vermont        </t>
  </si>
  <si>
    <t>University of Medicine &amp; Dentistry of New Jersey</t>
  </si>
  <si>
    <t>SUNY Buffalo (New York) (all campuses)</t>
  </si>
  <si>
    <t xml:space="preserve">Thomas Jefferson University (Pennsylvania)    </t>
  </si>
  <si>
    <t>Syracuse University (New York)</t>
  </si>
  <si>
    <t>Lehigh University (Pennsylvania)</t>
  </si>
  <si>
    <t>Association of Universities for Research in Astronomy</t>
  </si>
  <si>
    <t>5DC</t>
  </si>
  <si>
    <t>George Washington University (Washington DC)</t>
  </si>
  <si>
    <t>DC</t>
  </si>
  <si>
    <t xml:space="preserve">Georgetown University (Washington DC) </t>
  </si>
  <si>
    <t>Consortium for Ocean Leadership (Washington DC)</t>
  </si>
  <si>
    <t>All other universities</t>
  </si>
  <si>
    <t>National Science Foundation, Federal Support</t>
  </si>
  <si>
    <t>National Science Foundation, National Center for Engineering and Science Statistics</t>
  </si>
  <si>
    <t>to Universities,</t>
  </si>
  <si>
    <t>Federal Support</t>
  </si>
  <si>
    <t>Federal Science &amp;</t>
  </si>
  <si>
    <t>Survey of Federal Science and Engineering Support to Universities, Colleges, and Nonprofit Institutions</t>
  </si>
  <si>
    <t>Colleges &amp;</t>
  </si>
  <si>
    <t>Engineering Support</t>
  </si>
  <si>
    <t>Fiscal Years 2001-2009</t>
  </si>
  <si>
    <t>Fiscal Years 2004-2012</t>
  </si>
  <si>
    <t>Fiscal Years 2006-2014</t>
  </si>
  <si>
    <t>Fiscal Years 2010-2018</t>
  </si>
  <si>
    <t>Table B-6 (S&amp;E R&amp;D) and B-17</t>
  </si>
  <si>
    <t>Table T-6 (S&amp;E R&amp;D) and 17a</t>
  </si>
  <si>
    <t>Table T-6 (S&amp;E R&amp;D)</t>
  </si>
  <si>
    <t xml:space="preserve">Table T-7 (S&amp;E R&amp;D) </t>
  </si>
  <si>
    <t xml:space="preserve">Table 7 (S&amp;E R&amp;D) </t>
  </si>
  <si>
    <t>Colleges &amp; Nonprofit</t>
  </si>
  <si>
    <t>Fiscal Year 1980.</t>
  </si>
  <si>
    <t>Fiscal Year 1981.</t>
  </si>
  <si>
    <t>Fiscal Year 1982.</t>
  </si>
  <si>
    <t>Fiscal Year 1983.</t>
  </si>
  <si>
    <t>Fiscal Year 1990.</t>
  </si>
  <si>
    <t xml:space="preserve"> Institutions:</t>
  </si>
  <si>
    <t>October 2007</t>
  </si>
  <si>
    <t xml:space="preserve"> March 2009</t>
  </si>
  <si>
    <t>June 2010</t>
  </si>
  <si>
    <t>Dec. 2011</t>
  </si>
  <si>
    <t>June 2012</t>
  </si>
  <si>
    <t>Dec. 2014</t>
  </si>
  <si>
    <t>Table B-16 p41</t>
  </si>
  <si>
    <t>Table B-16 p68</t>
  </si>
  <si>
    <t>Table B-16 p66</t>
  </si>
  <si>
    <t>Table B-16 p61</t>
  </si>
  <si>
    <t>Table B-4 p18</t>
  </si>
  <si>
    <t>Fiscal Year 1992.</t>
  </si>
  <si>
    <t>Fiscal Year 1993.</t>
  </si>
  <si>
    <t>Fiscal Year 1994.</t>
  </si>
  <si>
    <t>Fiscal Year 1995.</t>
  </si>
  <si>
    <t>Fiscal Year 1996.</t>
  </si>
  <si>
    <t>Fiscal Year 1997.</t>
  </si>
  <si>
    <t>2005 Figures for SREB schools not in top 100 came from Table 12.</t>
  </si>
  <si>
    <t>2006 Figures for SREB schools not in top 100 came from Table 12.</t>
  </si>
  <si>
    <t>2007 Figures for SREB schools not in top 100 came from Table 12.</t>
  </si>
  <si>
    <t>2008 figures for SREB schools not in top 100 came from Table 12.</t>
  </si>
  <si>
    <t>2009 figures for SREB schools not in top 100 came from Table 16.</t>
  </si>
  <si>
    <t>Table B-4</t>
  </si>
  <si>
    <t>Table B-6</t>
  </si>
  <si>
    <t>www.nsf.gov/sbe/srs/fedsuppt/start.htm</t>
  </si>
  <si>
    <t>Unrevised data</t>
  </si>
  <si>
    <t xml:space="preserve">  NOTE:     Does not include R&amp;D obligations to university–administered federally funded research and</t>
  </si>
  <si>
    <t>National Science</t>
  </si>
  <si>
    <t xml:space="preserve">             development centers.  See tables B–37 and B–38. </t>
  </si>
  <si>
    <t>Selected data</t>
  </si>
  <si>
    <t>on Federal</t>
  </si>
  <si>
    <t>Support to</t>
  </si>
  <si>
    <t>Universities</t>
  </si>
  <si>
    <t>&amp; Colleges:</t>
  </si>
  <si>
    <t>Fiscal Year 1985.</t>
  </si>
  <si>
    <t>Fiscal Year 1986.</t>
  </si>
  <si>
    <t>Fiscal Year 1988.</t>
  </si>
  <si>
    <t>Fiscal Year 1989.</t>
  </si>
  <si>
    <t>Fiscal Year 1991.</t>
  </si>
  <si>
    <t>Table B-9 p33</t>
  </si>
  <si>
    <t>Table B-9 p21</t>
  </si>
  <si>
    <t>Table 10, p27</t>
  </si>
  <si>
    <t>Table B-10, p8</t>
  </si>
  <si>
    <t>Table 3, p7</t>
  </si>
  <si>
    <t>Table 3, p10</t>
  </si>
  <si>
    <t>Table B-11</t>
  </si>
  <si>
    <t>(b/c no 1987 report)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</si>
</sst>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%"/>
    <numFmt numFmtId="165" formatCode="0_);\(0\)"/>
    <numFmt numFmtId="166" formatCode="0.0_)"/>
    <numFmt numFmtId="167" formatCode="&quot;$&quot;#,##0"/>
    <numFmt numFmtId="168" formatCode="#,##0.0"/>
    <numFmt numFmtId="169" formatCode="_(* #,##0_);_(* \(#,##0\);_(* &quot;-&quot;??_);_(@_)"/>
    <numFmt numFmtId="170" formatCode="[$-409]mmmm\-yy;@"/>
  </numFmts>
  <fonts count="7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10"/>
      <name val="SWISS-C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0"/>
      <name val="Arial"/>
      <family val="2"/>
    </font>
    <font>
      <sz val="10"/>
      <color indexed="10"/>
      <name val="Arial"/>
      <family val="2"/>
    </font>
    <font>
      <sz val="8"/>
      <color indexed="8"/>
      <name val="Arial Narrow"/>
      <family val="2"/>
    </font>
    <font>
      <sz val="1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0"/>
      <name val="Verdana"/>
      <family val="2"/>
    </font>
    <font>
      <sz val="10"/>
      <color rgb="FF9C0006"/>
      <name val="Arial"/>
      <family val="2"/>
    </font>
    <font>
      <sz val="10"/>
      <color rgb="FF9C0006"/>
      <name val="Verdana"/>
      <family val="2"/>
    </font>
    <font>
      <b/>
      <sz val="10"/>
      <color rgb="FFFA7D00"/>
      <name val="Arial"/>
      <family val="2"/>
    </font>
    <font>
      <b/>
      <sz val="10"/>
      <color rgb="FFFA7D00"/>
      <name val="Verdana"/>
      <family val="2"/>
    </font>
    <font>
      <b/>
      <sz val="10"/>
      <color theme="0"/>
      <name val="Arial"/>
      <family val="2"/>
    </font>
    <font>
      <b/>
      <sz val="10"/>
      <color theme="0"/>
      <name val="Verdana"/>
      <family val="2"/>
    </font>
    <font>
      <i/>
      <sz val="10"/>
      <color rgb="FF7F7F7F"/>
      <name val="Arial"/>
      <family val="2"/>
    </font>
    <font>
      <i/>
      <sz val="10"/>
      <color rgb="FF7F7F7F"/>
      <name val="Verdana"/>
      <family val="2"/>
    </font>
    <font>
      <u/>
      <sz val="10"/>
      <color rgb="FF000000"/>
      <name val="Arial"/>
      <family val="2"/>
    </font>
    <font>
      <u/>
      <sz val="11"/>
      <color rgb="FF000000"/>
      <name val="Calibri"/>
      <family val="2"/>
      <scheme val="minor"/>
    </font>
    <font>
      <u/>
      <sz val="10"/>
      <color rgb="FF000000"/>
      <name val="Verdana"/>
      <family val="2"/>
    </font>
    <font>
      <sz val="10"/>
      <color rgb="FF006100"/>
      <name val="Arial"/>
      <family val="2"/>
    </font>
    <font>
      <sz val="10"/>
      <color rgb="FF006100"/>
      <name val="Verdana"/>
      <family val="2"/>
    </font>
    <font>
      <b/>
      <sz val="15"/>
      <color theme="3"/>
      <name val="Arial"/>
      <family val="2"/>
    </font>
    <font>
      <b/>
      <sz val="15"/>
      <color theme="3"/>
      <name val="Verdana"/>
      <family val="2"/>
    </font>
    <font>
      <b/>
      <sz val="13"/>
      <color theme="3"/>
      <name val="Arial"/>
      <family val="2"/>
    </font>
    <font>
      <b/>
      <sz val="13"/>
      <color theme="3"/>
      <name val="Verdana"/>
      <family val="2"/>
    </font>
    <font>
      <b/>
      <sz val="11"/>
      <color theme="3"/>
      <name val="Arial"/>
      <family val="2"/>
    </font>
    <font>
      <b/>
      <sz val="11"/>
      <color theme="3"/>
      <name val="Verdana"/>
      <family val="2"/>
    </font>
    <font>
      <sz val="10"/>
      <color rgb="FF3F3F76"/>
      <name val="Arial"/>
      <family val="2"/>
    </font>
    <font>
      <sz val="10"/>
      <color rgb="FF3F3F76"/>
      <name val="Verdana"/>
      <family val="2"/>
    </font>
    <font>
      <sz val="10"/>
      <color rgb="FFFA7D00"/>
      <name val="Arial"/>
      <family val="2"/>
    </font>
    <font>
      <sz val="10"/>
      <color rgb="FFFA7D00"/>
      <name val="Verdana"/>
      <family val="2"/>
    </font>
    <font>
      <sz val="10"/>
      <color rgb="FF9C6500"/>
      <name val="Arial"/>
      <family val="2"/>
    </font>
    <font>
      <sz val="10"/>
      <color rgb="FF9C6500"/>
      <name val="Verdana"/>
      <family val="2"/>
    </font>
    <font>
      <b/>
      <sz val="10"/>
      <color rgb="FF3F3F3F"/>
      <name val="Arial"/>
      <family val="2"/>
    </font>
    <font>
      <b/>
      <sz val="10"/>
      <color rgb="FF3F3F3F"/>
      <name val="Verdana"/>
      <family val="2"/>
    </font>
    <font>
      <b/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CDDC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C8C8C8"/>
      </left>
      <right style="thin">
        <color rgb="FFC8C8C8"/>
      </right>
      <top/>
      <bottom style="thin">
        <color rgb="FFC8C8C8"/>
      </bottom>
      <diagonal/>
    </border>
    <border>
      <left style="thin">
        <color rgb="FFC8C8C8"/>
      </left>
      <right style="thin">
        <color rgb="FFC8C8C8"/>
      </right>
      <top style="thin">
        <color rgb="FFC8C8C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8C8C8"/>
      </left>
      <right style="thin">
        <color rgb="FFC8C8C8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</borders>
  <cellStyleXfs count="339">
    <xf numFmtId="37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2" fillId="0" borderId="0"/>
    <xf numFmtId="43" fontId="2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1" fillId="0" borderId="0"/>
    <xf numFmtId="0" fontId="41" fillId="17" borderId="0" applyNumberFormat="0" applyBorder="0" applyAlignment="0" applyProtection="0"/>
    <xf numFmtId="0" fontId="3" fillId="17" borderId="0" applyNumberFormat="0" applyBorder="0" applyAlignment="0" applyProtection="0"/>
    <xf numFmtId="0" fontId="22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21" borderId="0" applyNumberFormat="0" applyBorder="0" applyAlignment="0" applyProtection="0"/>
    <xf numFmtId="0" fontId="3" fillId="21" borderId="0" applyNumberFormat="0" applyBorder="0" applyAlignment="0" applyProtection="0"/>
    <xf numFmtId="0" fontId="22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5" borderId="0" applyNumberFormat="0" applyBorder="0" applyAlignment="0" applyProtection="0"/>
    <xf numFmtId="0" fontId="3" fillId="25" borderId="0" applyNumberFormat="0" applyBorder="0" applyAlignment="0" applyProtection="0"/>
    <xf numFmtId="0" fontId="22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9" borderId="0" applyNumberFormat="0" applyBorder="0" applyAlignment="0" applyProtection="0"/>
    <xf numFmtId="0" fontId="3" fillId="29" borderId="0" applyNumberFormat="0" applyBorder="0" applyAlignment="0" applyProtection="0"/>
    <xf numFmtId="0" fontId="22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33" borderId="0" applyNumberFormat="0" applyBorder="0" applyAlignment="0" applyProtection="0"/>
    <xf numFmtId="0" fontId="3" fillId="33" borderId="0" applyNumberFormat="0" applyBorder="0" applyAlignment="0" applyProtection="0"/>
    <xf numFmtId="0" fontId="22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3" fillId="37" borderId="0" applyNumberFormat="0" applyBorder="0" applyAlignment="0" applyProtection="0"/>
    <xf numFmtId="0" fontId="22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18" borderId="0" applyNumberFormat="0" applyBorder="0" applyAlignment="0" applyProtection="0"/>
    <xf numFmtId="0" fontId="3" fillId="18" borderId="0" applyNumberFormat="0" applyBorder="0" applyAlignment="0" applyProtection="0"/>
    <xf numFmtId="0" fontId="22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22" borderId="0" applyNumberFormat="0" applyBorder="0" applyAlignment="0" applyProtection="0"/>
    <xf numFmtId="0" fontId="3" fillId="22" borderId="0" applyNumberFormat="0" applyBorder="0" applyAlignment="0" applyProtection="0"/>
    <xf numFmtId="0" fontId="22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6" borderId="0" applyNumberFormat="0" applyBorder="0" applyAlignment="0" applyProtection="0"/>
    <xf numFmtId="0" fontId="3" fillId="26" borderId="0" applyNumberFormat="0" applyBorder="0" applyAlignment="0" applyProtection="0"/>
    <xf numFmtId="0" fontId="22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30" borderId="0" applyNumberFormat="0" applyBorder="0" applyAlignment="0" applyProtection="0"/>
    <xf numFmtId="0" fontId="3" fillId="30" borderId="0" applyNumberFormat="0" applyBorder="0" applyAlignment="0" applyProtection="0"/>
    <xf numFmtId="0" fontId="22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4" borderId="0" applyNumberFormat="0" applyBorder="0" applyAlignment="0" applyProtection="0"/>
    <xf numFmtId="0" fontId="3" fillId="34" borderId="0" applyNumberFormat="0" applyBorder="0" applyAlignment="0" applyProtection="0"/>
    <xf numFmtId="0" fontId="22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8" borderId="0" applyNumberFormat="0" applyBorder="0" applyAlignment="0" applyProtection="0"/>
    <xf numFmtId="0" fontId="3" fillId="38" borderId="0" applyNumberFormat="0" applyBorder="0" applyAlignment="0" applyProtection="0"/>
    <xf numFmtId="0" fontId="22" fillId="38" borderId="0" applyNumberFormat="0" applyBorder="0" applyAlignment="0" applyProtection="0"/>
    <xf numFmtId="0" fontId="41" fillId="38" borderId="0" applyNumberFormat="0" applyBorder="0" applyAlignment="0" applyProtection="0"/>
    <xf numFmtId="0" fontId="43" fillId="19" borderId="0" applyNumberFormat="0" applyBorder="0" applyAlignment="0" applyProtection="0"/>
    <xf numFmtId="0" fontId="40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23" borderId="0" applyNumberFormat="0" applyBorder="0" applyAlignment="0" applyProtection="0"/>
    <xf numFmtId="0" fontId="40" fillId="23" borderId="0" applyNumberFormat="0" applyBorder="0" applyAlignment="0" applyProtection="0"/>
    <xf numFmtId="0" fontId="44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7" borderId="0" applyNumberFormat="0" applyBorder="0" applyAlignment="0" applyProtection="0"/>
    <xf numFmtId="0" fontId="40" fillId="27" borderId="0" applyNumberFormat="0" applyBorder="0" applyAlignment="0" applyProtection="0"/>
    <xf numFmtId="0" fontId="44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0" fillId="31" borderId="0" applyNumberFormat="0" applyBorder="0" applyAlignment="0" applyProtection="0"/>
    <xf numFmtId="0" fontId="44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5" borderId="0" applyNumberFormat="0" applyBorder="0" applyAlignment="0" applyProtection="0"/>
    <xf numFmtId="0" fontId="40" fillId="35" borderId="0" applyNumberFormat="0" applyBorder="0" applyAlignment="0" applyProtection="0"/>
    <xf numFmtId="0" fontId="44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9" borderId="0" applyNumberFormat="0" applyBorder="0" applyAlignment="0" applyProtection="0"/>
    <xf numFmtId="0" fontId="40" fillId="39" borderId="0" applyNumberFormat="0" applyBorder="0" applyAlignment="0" applyProtection="0"/>
    <xf numFmtId="0" fontId="44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16" borderId="0" applyNumberFormat="0" applyBorder="0" applyAlignment="0" applyProtection="0"/>
    <xf numFmtId="0" fontId="40" fillId="16" borderId="0" applyNumberFormat="0" applyBorder="0" applyAlignment="0" applyProtection="0"/>
    <xf numFmtId="0" fontId="44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20" borderId="0" applyNumberFormat="0" applyBorder="0" applyAlignment="0" applyProtection="0"/>
    <xf numFmtId="0" fontId="40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4" borderId="0" applyNumberFormat="0" applyBorder="0" applyAlignment="0" applyProtection="0"/>
    <xf numFmtId="0" fontId="40" fillId="24" borderId="0" applyNumberFormat="0" applyBorder="0" applyAlignment="0" applyProtection="0"/>
    <xf numFmtId="0" fontId="44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8" borderId="0" applyNumberFormat="0" applyBorder="0" applyAlignment="0" applyProtection="0"/>
    <xf numFmtId="0" fontId="40" fillId="28" borderId="0" applyNumberFormat="0" applyBorder="0" applyAlignment="0" applyProtection="0"/>
    <xf numFmtId="0" fontId="44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32" borderId="0" applyNumberFormat="0" applyBorder="0" applyAlignment="0" applyProtection="0"/>
    <xf numFmtId="0" fontId="40" fillId="32" borderId="0" applyNumberFormat="0" applyBorder="0" applyAlignment="0" applyProtection="0"/>
    <xf numFmtId="0" fontId="44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6" borderId="0" applyNumberFormat="0" applyBorder="0" applyAlignment="0" applyProtection="0"/>
    <xf numFmtId="0" fontId="40" fillId="36" borderId="0" applyNumberFormat="0" applyBorder="0" applyAlignment="0" applyProtection="0"/>
    <xf numFmtId="0" fontId="44" fillId="36" borderId="0" applyNumberFormat="0" applyBorder="0" applyAlignment="0" applyProtection="0"/>
    <xf numFmtId="0" fontId="43" fillId="36" borderId="0" applyNumberFormat="0" applyBorder="0" applyAlignment="0" applyProtection="0"/>
    <xf numFmtId="0" fontId="45" fillId="10" borderId="0" applyNumberFormat="0" applyBorder="0" applyAlignment="0" applyProtection="0"/>
    <xf numFmtId="0" fontId="30" fillId="10" borderId="0" applyNumberFormat="0" applyBorder="0" applyAlignment="0" applyProtection="0"/>
    <xf numFmtId="0" fontId="46" fillId="10" borderId="0" applyNumberFormat="0" applyBorder="0" applyAlignment="0" applyProtection="0"/>
    <xf numFmtId="0" fontId="45" fillId="10" borderId="0" applyNumberFormat="0" applyBorder="0" applyAlignment="0" applyProtection="0"/>
    <xf numFmtId="0" fontId="47" fillId="13" borderId="18" applyNumberFormat="0" applyAlignment="0" applyProtection="0"/>
    <xf numFmtId="0" fontId="34" fillId="13" borderId="18" applyNumberFormat="0" applyAlignment="0" applyProtection="0"/>
    <xf numFmtId="0" fontId="48" fillId="13" borderId="18" applyNumberFormat="0" applyAlignment="0" applyProtection="0"/>
    <xf numFmtId="0" fontId="47" fillId="13" borderId="18" applyNumberFormat="0" applyAlignment="0" applyProtection="0"/>
    <xf numFmtId="0" fontId="49" fillId="14" borderId="21" applyNumberFormat="0" applyAlignment="0" applyProtection="0"/>
    <xf numFmtId="0" fontId="36" fillId="14" borderId="21" applyNumberFormat="0" applyAlignment="0" applyProtection="0"/>
    <xf numFmtId="0" fontId="50" fillId="14" borderId="21" applyNumberFormat="0" applyAlignment="0" applyProtection="0"/>
    <xf numFmtId="0" fontId="49" fillId="14" borderId="21" applyNumberFormat="0" applyAlignment="0" applyProtection="0"/>
    <xf numFmtId="0" fontId="5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6" fillId="9" borderId="0" applyNumberFormat="0" applyBorder="0" applyAlignment="0" applyProtection="0"/>
    <xf numFmtId="0" fontId="29" fillId="9" borderId="0" applyNumberFormat="0" applyBorder="0" applyAlignment="0" applyProtection="0"/>
    <xf numFmtId="0" fontId="57" fillId="9" borderId="0" applyNumberFormat="0" applyBorder="0" applyAlignment="0" applyProtection="0"/>
    <xf numFmtId="0" fontId="56" fillId="9" borderId="0" applyNumberFormat="0" applyBorder="0" applyAlignment="0" applyProtection="0"/>
    <xf numFmtId="0" fontId="58" fillId="0" borderId="15" applyNumberFormat="0" applyFill="0" applyAlignment="0" applyProtection="0"/>
    <xf numFmtId="0" fontId="26" fillId="0" borderId="15" applyNumberFormat="0" applyFill="0" applyAlignment="0" applyProtection="0"/>
    <xf numFmtId="0" fontId="59" fillId="0" borderId="15" applyNumberFormat="0" applyFill="0" applyAlignment="0" applyProtection="0"/>
    <xf numFmtId="0" fontId="58" fillId="0" borderId="15" applyNumberFormat="0" applyFill="0" applyAlignment="0" applyProtection="0"/>
    <xf numFmtId="0" fontId="60" fillId="0" borderId="16" applyNumberFormat="0" applyFill="0" applyAlignment="0" applyProtection="0"/>
    <xf numFmtId="0" fontId="27" fillId="0" borderId="16" applyNumberFormat="0" applyFill="0" applyAlignment="0" applyProtection="0"/>
    <xf numFmtId="0" fontId="61" fillId="0" borderId="16" applyNumberFormat="0" applyFill="0" applyAlignment="0" applyProtection="0"/>
    <xf numFmtId="0" fontId="60" fillId="0" borderId="16" applyNumberFormat="0" applyFill="0" applyAlignment="0" applyProtection="0"/>
    <xf numFmtId="0" fontId="62" fillId="0" borderId="17" applyNumberFormat="0" applyFill="0" applyAlignment="0" applyProtection="0"/>
    <xf numFmtId="0" fontId="28" fillId="0" borderId="17" applyNumberFormat="0" applyFill="0" applyAlignment="0" applyProtection="0"/>
    <xf numFmtId="0" fontId="63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4" fillId="12" borderId="18" applyNumberFormat="0" applyAlignment="0" applyProtection="0"/>
    <xf numFmtId="0" fontId="32" fillId="12" borderId="18" applyNumberFormat="0" applyAlignment="0" applyProtection="0"/>
    <xf numFmtId="0" fontId="65" fillId="12" borderId="18" applyNumberFormat="0" applyAlignment="0" applyProtection="0"/>
    <xf numFmtId="0" fontId="64" fillId="12" borderId="18" applyNumberFormat="0" applyAlignment="0" applyProtection="0"/>
    <xf numFmtId="0" fontId="66" fillId="0" borderId="20" applyNumberFormat="0" applyFill="0" applyAlignment="0" applyProtection="0"/>
    <xf numFmtId="0" fontId="35" fillId="0" borderId="20" applyNumberFormat="0" applyFill="0" applyAlignment="0" applyProtection="0"/>
    <xf numFmtId="0" fontId="67" fillId="0" borderId="20" applyNumberFormat="0" applyFill="0" applyAlignment="0" applyProtection="0"/>
    <xf numFmtId="0" fontId="66" fillId="0" borderId="20" applyNumberFormat="0" applyFill="0" applyAlignment="0" applyProtection="0"/>
    <xf numFmtId="0" fontId="68" fillId="11" borderId="0" applyNumberFormat="0" applyBorder="0" applyAlignment="0" applyProtection="0"/>
    <xf numFmtId="0" fontId="31" fillId="11" borderId="0" applyNumberFormat="0" applyBorder="0" applyAlignment="0" applyProtection="0"/>
    <xf numFmtId="0" fontId="69" fillId="11" borderId="0" applyNumberFormat="0" applyBorder="0" applyAlignment="0" applyProtection="0"/>
    <xf numFmtId="0" fontId="68" fillId="11" borderId="0" applyNumberFormat="0" applyBorder="0" applyAlignment="0" applyProtection="0"/>
    <xf numFmtId="0" fontId="3" fillId="0" borderId="0"/>
    <xf numFmtId="0" fontId="22" fillId="0" borderId="0"/>
    <xf numFmtId="0" fontId="41" fillId="0" borderId="0"/>
    <xf numFmtId="0" fontId="42" fillId="15" borderId="22" applyNumberFormat="0" applyFont="0" applyAlignment="0" applyProtection="0"/>
    <xf numFmtId="0" fontId="42" fillId="15" borderId="22" applyNumberFormat="0" applyFont="0" applyAlignment="0" applyProtection="0"/>
    <xf numFmtId="0" fontId="42" fillId="15" borderId="22" applyNumberFormat="0" applyFont="0" applyAlignment="0" applyProtection="0"/>
    <xf numFmtId="0" fontId="3" fillId="15" borderId="22" applyNumberFormat="0" applyFont="0" applyAlignment="0" applyProtection="0"/>
    <xf numFmtId="0" fontId="22" fillId="15" borderId="22" applyNumberFormat="0" applyFont="0" applyAlignment="0" applyProtection="0"/>
    <xf numFmtId="0" fontId="42" fillId="15" borderId="22" applyNumberFormat="0" applyFont="0" applyAlignment="0" applyProtection="0"/>
    <xf numFmtId="0" fontId="70" fillId="13" borderId="19" applyNumberFormat="0" applyAlignment="0" applyProtection="0"/>
    <xf numFmtId="0" fontId="33" fillId="13" borderId="19" applyNumberFormat="0" applyAlignment="0" applyProtection="0"/>
    <xf numFmtId="0" fontId="71" fillId="13" borderId="19" applyNumberFormat="0" applyAlignment="0" applyProtection="0"/>
    <xf numFmtId="0" fontId="70" fillId="13" borderId="19" applyNumberFormat="0" applyAlignment="0" applyProtection="0"/>
    <xf numFmtId="0" fontId="72" fillId="0" borderId="23" applyNumberFormat="0" applyFill="0" applyAlignment="0" applyProtection="0"/>
    <xf numFmtId="0" fontId="39" fillId="0" borderId="23" applyNumberFormat="0" applyFill="0" applyAlignment="0" applyProtection="0"/>
    <xf numFmtId="0" fontId="73" fillId="0" borderId="23" applyNumberFormat="0" applyFill="0" applyAlignment="0" applyProtection="0"/>
    <xf numFmtId="0" fontId="72" fillId="0" borderId="23" applyNumberFormat="0" applyFill="0" applyAlignment="0" applyProtection="0"/>
    <xf numFmtId="0" fontId="2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" fillId="29" borderId="0" applyNumberFormat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6" fillId="14" borderId="21" applyNumberFormat="0" applyAlignment="0" applyProtection="0"/>
    <xf numFmtId="0" fontId="49" fillId="14" borderId="21" applyNumberFormat="0" applyAlignment="0" applyProtection="0"/>
    <xf numFmtId="0" fontId="34" fillId="13" borderId="18" applyNumberFormat="0" applyAlignment="0" applyProtection="0"/>
    <xf numFmtId="0" fontId="30" fillId="10" borderId="0" applyNumberFormat="0" applyBorder="0" applyAlignment="0" applyProtection="0"/>
    <xf numFmtId="0" fontId="45" fillId="10" borderId="0" applyNumberFormat="0" applyBorder="0" applyAlignment="0" applyProtection="0"/>
    <xf numFmtId="0" fontId="40" fillId="36" borderId="0" applyNumberFormat="0" applyBorder="0" applyAlignment="0" applyProtection="0"/>
    <xf numFmtId="0" fontId="43" fillId="36" borderId="0" applyNumberFormat="0" applyBorder="0" applyAlignment="0" applyProtection="0"/>
    <xf numFmtId="0" fontId="40" fillId="32" borderId="0" applyNumberFormat="0" applyBorder="0" applyAlignment="0" applyProtection="0"/>
    <xf numFmtId="0" fontId="43" fillId="32" borderId="0" applyNumberFormat="0" applyBorder="0" applyAlignment="0" applyProtection="0"/>
    <xf numFmtId="0" fontId="40" fillId="28" borderId="0" applyNumberFormat="0" applyBorder="0" applyAlignment="0" applyProtection="0"/>
    <xf numFmtId="0" fontId="43" fillId="28" borderId="0" applyNumberFormat="0" applyBorder="0" applyAlignment="0" applyProtection="0"/>
    <xf numFmtId="0" fontId="40" fillId="24" borderId="0" applyNumberFormat="0" applyBorder="0" applyAlignment="0" applyProtection="0"/>
    <xf numFmtId="0" fontId="43" fillId="24" borderId="0" applyNumberFormat="0" applyBorder="0" applyAlignment="0" applyProtection="0"/>
    <xf numFmtId="0" fontId="40" fillId="20" borderId="0" applyNumberFormat="0" applyBorder="0" applyAlignment="0" applyProtection="0"/>
    <xf numFmtId="0" fontId="43" fillId="20" borderId="0" applyNumberFormat="0" applyBorder="0" applyAlignment="0" applyProtection="0"/>
    <xf numFmtId="0" fontId="40" fillId="16" borderId="0" applyNumberFormat="0" applyBorder="0" applyAlignment="0" applyProtection="0"/>
    <xf numFmtId="0" fontId="43" fillId="16" borderId="0" applyNumberFormat="0" applyBorder="0" applyAlignment="0" applyProtection="0"/>
    <xf numFmtId="0" fontId="40" fillId="39" borderId="0" applyNumberFormat="0" applyBorder="0" applyAlignment="0" applyProtection="0"/>
    <xf numFmtId="0" fontId="43" fillId="39" borderId="0" applyNumberFormat="0" applyBorder="0" applyAlignment="0" applyProtection="0"/>
    <xf numFmtId="0" fontId="40" fillId="35" borderId="0" applyNumberFormat="0" applyBorder="0" applyAlignment="0" applyProtection="0"/>
    <xf numFmtId="0" fontId="43" fillId="35" borderId="0" applyNumberFormat="0" applyBorder="0" applyAlignment="0" applyProtection="0"/>
    <xf numFmtId="0" fontId="40" fillId="31" borderId="0" applyNumberFormat="0" applyBorder="0" applyAlignment="0" applyProtection="0"/>
    <xf numFmtId="0" fontId="43" fillId="31" borderId="0" applyNumberFormat="0" applyBorder="0" applyAlignment="0" applyProtection="0"/>
    <xf numFmtId="0" fontId="40" fillId="27" borderId="0" applyNumberFormat="0" applyBorder="0" applyAlignment="0" applyProtection="0"/>
    <xf numFmtId="0" fontId="43" fillId="27" borderId="0" applyNumberFormat="0" applyBorder="0" applyAlignment="0" applyProtection="0"/>
    <xf numFmtId="0" fontId="40" fillId="23" borderId="0" applyNumberFormat="0" applyBorder="0" applyAlignment="0" applyProtection="0"/>
    <xf numFmtId="0" fontId="43" fillId="23" borderId="0" applyNumberFormat="0" applyBorder="0" applyAlignment="0" applyProtection="0"/>
    <xf numFmtId="0" fontId="40" fillId="19" borderId="0" applyNumberFormat="0" applyBorder="0" applyAlignment="0" applyProtection="0"/>
    <xf numFmtId="0" fontId="43" fillId="19" borderId="0" applyNumberFormat="0" applyBorder="0" applyAlignment="0" applyProtection="0"/>
    <xf numFmtId="0" fontId="3" fillId="38" borderId="0" applyNumberFormat="0" applyBorder="0" applyAlignment="0" applyProtection="0"/>
    <xf numFmtId="0" fontId="41" fillId="38" borderId="0" applyNumberFormat="0" applyBorder="0" applyAlignment="0" applyProtection="0"/>
    <xf numFmtId="0" fontId="3" fillId="34" borderId="0" applyNumberFormat="0" applyBorder="0" applyAlignment="0" applyProtection="0"/>
    <xf numFmtId="0" fontId="41" fillId="34" borderId="0" applyNumberFormat="0" applyBorder="0" applyAlignment="0" applyProtection="0"/>
    <xf numFmtId="0" fontId="3" fillId="30" borderId="0" applyNumberFormat="0" applyBorder="0" applyAlignment="0" applyProtection="0"/>
    <xf numFmtId="0" fontId="41" fillId="30" borderId="0" applyNumberFormat="0" applyBorder="0" applyAlignment="0" applyProtection="0"/>
    <xf numFmtId="0" fontId="3" fillId="26" borderId="0" applyNumberFormat="0" applyBorder="0" applyAlignment="0" applyProtection="0"/>
    <xf numFmtId="0" fontId="41" fillId="26" borderId="0" applyNumberFormat="0" applyBorder="0" applyAlignment="0" applyProtection="0"/>
    <xf numFmtId="0" fontId="3" fillId="22" borderId="0" applyNumberFormat="0" applyBorder="0" applyAlignment="0" applyProtection="0"/>
    <xf numFmtId="0" fontId="41" fillId="22" borderId="0" applyNumberFormat="0" applyBorder="0" applyAlignment="0" applyProtection="0"/>
    <xf numFmtId="0" fontId="3" fillId="18" borderId="0" applyNumberFormat="0" applyBorder="0" applyAlignment="0" applyProtection="0"/>
    <xf numFmtId="0" fontId="41" fillId="18" borderId="0" applyNumberFormat="0" applyBorder="0" applyAlignment="0" applyProtection="0"/>
    <xf numFmtId="0" fontId="3" fillId="37" borderId="0" applyNumberFormat="0" applyBorder="0" applyAlignment="0" applyProtection="0"/>
    <xf numFmtId="0" fontId="41" fillId="37" borderId="0" applyNumberFormat="0" applyBorder="0" applyAlignment="0" applyProtection="0"/>
    <xf numFmtId="0" fontId="3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29" borderId="0" applyNumberFormat="0" applyBorder="0" applyAlignment="0" applyProtection="0"/>
    <xf numFmtId="0" fontId="3" fillId="25" borderId="0" applyNumberFormat="0" applyBorder="0" applyAlignment="0" applyProtection="0"/>
    <xf numFmtId="0" fontId="41" fillId="25" borderId="0" applyNumberFormat="0" applyBorder="0" applyAlignment="0" applyProtection="0"/>
    <xf numFmtId="0" fontId="3" fillId="21" borderId="0" applyNumberFormat="0" applyBorder="0" applyAlignment="0" applyProtection="0"/>
    <xf numFmtId="0" fontId="41" fillId="21" borderId="0" applyNumberFormat="0" applyBorder="0" applyAlignment="0" applyProtection="0"/>
    <xf numFmtId="0" fontId="3" fillId="17" borderId="0" applyNumberFormat="0" applyBorder="0" applyAlignment="0" applyProtection="0"/>
    <xf numFmtId="0" fontId="41" fillId="17" borderId="0" applyNumberFormat="0" applyBorder="0" applyAlignment="0" applyProtection="0"/>
    <xf numFmtId="0" fontId="47" fillId="13" borderId="18" applyNumberFormat="0" applyAlignment="0" applyProtection="0"/>
    <xf numFmtId="0" fontId="56" fillId="9" borderId="0" applyNumberFormat="0" applyBorder="0" applyAlignment="0" applyProtection="0"/>
    <xf numFmtId="0" fontId="29" fillId="9" borderId="0" applyNumberFormat="0" applyBorder="0" applyAlignment="0" applyProtection="0"/>
    <xf numFmtId="0" fontId="58" fillId="0" borderId="15" applyNumberFormat="0" applyFill="0" applyAlignment="0" applyProtection="0"/>
    <xf numFmtId="0" fontId="26" fillId="0" borderId="15" applyNumberFormat="0" applyFill="0" applyAlignment="0" applyProtection="0"/>
    <xf numFmtId="0" fontId="60" fillId="0" borderId="16" applyNumberFormat="0" applyFill="0" applyAlignment="0" applyProtection="0"/>
    <xf numFmtId="0" fontId="27" fillId="0" borderId="16" applyNumberFormat="0" applyFill="0" applyAlignment="0" applyProtection="0"/>
    <xf numFmtId="0" fontId="62" fillId="0" borderId="17" applyNumberFormat="0" applyFill="0" applyAlignment="0" applyProtection="0"/>
    <xf numFmtId="0" fontId="28" fillId="0" borderId="17" applyNumberFormat="0" applyFill="0" applyAlignment="0" applyProtection="0"/>
    <xf numFmtId="0" fontId="6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4" fillId="12" borderId="18" applyNumberFormat="0" applyAlignment="0" applyProtection="0"/>
    <xf numFmtId="0" fontId="32" fillId="12" borderId="18" applyNumberFormat="0" applyAlignment="0" applyProtection="0"/>
    <xf numFmtId="0" fontId="66" fillId="0" borderId="20" applyNumberFormat="0" applyFill="0" applyAlignment="0" applyProtection="0"/>
    <xf numFmtId="0" fontId="35" fillId="0" borderId="20" applyNumberFormat="0" applyFill="0" applyAlignment="0" applyProtection="0"/>
    <xf numFmtId="0" fontId="68" fillId="11" borderId="0" applyNumberFormat="0" applyBorder="0" applyAlignment="0" applyProtection="0"/>
    <xf numFmtId="0" fontId="31" fillId="11" borderId="0" applyNumberFormat="0" applyBorder="0" applyAlignment="0" applyProtection="0"/>
    <xf numFmtId="0" fontId="41" fillId="0" borderId="0"/>
    <xf numFmtId="0" fontId="3" fillId="0" borderId="0"/>
    <xf numFmtId="0" fontId="22" fillId="15" borderId="22" applyNumberFormat="0" applyFont="0" applyAlignment="0" applyProtection="0"/>
    <xf numFmtId="0" fontId="42" fillId="15" borderId="22" applyNumberFormat="0" applyFont="0" applyAlignment="0" applyProtection="0"/>
    <xf numFmtId="0" fontId="42" fillId="15" borderId="22" applyNumberFormat="0" applyFont="0" applyAlignment="0" applyProtection="0"/>
    <xf numFmtId="0" fontId="3" fillId="15" borderId="22" applyNumberFormat="0" applyFont="0" applyAlignment="0" applyProtection="0"/>
    <xf numFmtId="0" fontId="70" fillId="13" borderId="19" applyNumberFormat="0" applyAlignment="0" applyProtection="0"/>
    <xf numFmtId="0" fontId="33" fillId="13" borderId="19" applyNumberFormat="0" applyAlignment="0" applyProtection="0"/>
    <xf numFmtId="0" fontId="72" fillId="0" borderId="23" applyNumberFormat="0" applyFill="0" applyAlignment="0" applyProtection="0"/>
    <xf numFmtId="0" fontId="39" fillId="0" borderId="23" applyNumberFormat="0" applyFill="0" applyAlignment="0" applyProtection="0"/>
    <xf numFmtId="0" fontId="2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6" fillId="0" borderId="0"/>
    <xf numFmtId="0" fontId="2" fillId="17" borderId="0" applyNumberFormat="0" applyBorder="0" applyAlignment="0" applyProtection="0"/>
    <xf numFmtId="0" fontId="41" fillId="17" borderId="0" applyNumberFormat="0" applyBorder="0" applyAlignment="0" applyProtection="0"/>
    <xf numFmtId="0" fontId="2" fillId="21" borderId="0" applyNumberFormat="0" applyBorder="0" applyAlignment="0" applyProtection="0"/>
    <xf numFmtId="0" fontId="41" fillId="21" borderId="0" applyNumberFormat="0" applyBorder="0" applyAlignment="0" applyProtection="0"/>
    <xf numFmtId="0" fontId="2" fillId="25" borderId="0" applyNumberFormat="0" applyBorder="0" applyAlignment="0" applyProtection="0"/>
    <xf numFmtId="0" fontId="41" fillId="25" borderId="0" applyNumberFormat="0" applyBorder="0" applyAlignment="0" applyProtection="0"/>
    <xf numFmtId="0" fontId="2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33" borderId="0" applyNumberFormat="0" applyBorder="0" applyAlignment="0" applyProtection="0"/>
    <xf numFmtId="0" fontId="41" fillId="33" borderId="0" applyNumberFormat="0" applyBorder="0" applyAlignment="0" applyProtection="0"/>
    <xf numFmtId="0" fontId="2" fillId="37" borderId="0" applyNumberFormat="0" applyBorder="0" applyAlignment="0" applyProtection="0"/>
    <xf numFmtId="0" fontId="41" fillId="37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2" fillId="22" borderId="0" applyNumberFormat="0" applyBorder="0" applyAlignment="0" applyProtection="0"/>
    <xf numFmtId="0" fontId="41" fillId="22" borderId="0" applyNumberFormat="0" applyBorder="0" applyAlignment="0" applyProtection="0"/>
    <xf numFmtId="0" fontId="2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34" borderId="0" applyNumberFormat="0" applyBorder="0" applyAlignment="0" applyProtection="0"/>
    <xf numFmtId="0" fontId="41" fillId="34" borderId="0" applyNumberFormat="0" applyBorder="0" applyAlignment="0" applyProtection="0"/>
    <xf numFmtId="0" fontId="2" fillId="38" borderId="0" applyNumberFormat="0" applyBorder="0" applyAlignment="0" applyProtection="0"/>
    <xf numFmtId="0" fontId="41" fillId="38" borderId="0" applyNumberFormat="0" applyBorder="0" applyAlignment="0" applyProtection="0"/>
    <xf numFmtId="0" fontId="43" fillId="19" borderId="0" applyNumberFormat="0" applyBorder="0" applyAlignment="0" applyProtection="0"/>
    <xf numFmtId="0" fontId="43" fillId="23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5" borderId="0" applyNumberFormat="0" applyBorder="0" applyAlignment="0" applyProtection="0"/>
    <xf numFmtId="0" fontId="43" fillId="39" borderId="0" applyNumberFormat="0" applyBorder="0" applyAlignment="0" applyProtection="0"/>
    <xf numFmtId="0" fontId="43" fillId="16" borderId="0" applyNumberFormat="0" applyBorder="0" applyAlignment="0" applyProtection="0"/>
    <xf numFmtId="0" fontId="43" fillId="20" borderId="0" applyNumberFormat="0" applyBorder="0" applyAlignment="0" applyProtection="0"/>
    <xf numFmtId="0" fontId="43" fillId="24" borderId="0" applyNumberFormat="0" applyBorder="0" applyAlignment="0" applyProtection="0"/>
    <xf numFmtId="0" fontId="43" fillId="28" borderId="0" applyNumberFormat="0" applyBorder="0" applyAlignment="0" applyProtection="0"/>
    <xf numFmtId="0" fontId="43" fillId="32" borderId="0" applyNumberFormat="0" applyBorder="0" applyAlignment="0" applyProtection="0"/>
    <xf numFmtId="0" fontId="43" fillId="36" borderId="0" applyNumberFormat="0" applyBorder="0" applyAlignment="0" applyProtection="0"/>
    <xf numFmtId="0" fontId="45" fillId="10" borderId="0" applyNumberFormat="0" applyBorder="0" applyAlignment="0" applyProtection="0"/>
    <xf numFmtId="0" fontId="47" fillId="13" borderId="18" applyNumberFormat="0" applyAlignment="0" applyProtection="0"/>
    <xf numFmtId="0" fontId="49" fillId="14" borderId="21" applyNumberFormat="0" applyAlignment="0" applyProtection="0"/>
    <xf numFmtId="0" fontId="5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6" fillId="9" borderId="0" applyNumberFormat="0" applyBorder="0" applyAlignment="0" applyProtection="0"/>
    <xf numFmtId="0" fontId="58" fillId="0" borderId="15" applyNumberFormat="0" applyFill="0" applyAlignment="0" applyProtection="0"/>
    <xf numFmtId="0" fontId="60" fillId="0" borderId="16" applyNumberFormat="0" applyFill="0" applyAlignment="0" applyProtection="0"/>
    <xf numFmtId="0" fontId="62" fillId="0" borderId="17" applyNumberFormat="0" applyFill="0" applyAlignment="0" applyProtection="0"/>
    <xf numFmtId="0" fontId="6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4" fillId="12" borderId="18" applyNumberFormat="0" applyAlignment="0" applyProtection="0"/>
    <xf numFmtId="0" fontId="66" fillId="0" borderId="20" applyNumberFormat="0" applyFill="0" applyAlignment="0" applyProtection="0"/>
    <xf numFmtId="0" fontId="68" fillId="11" borderId="0" applyNumberFormat="0" applyBorder="0" applyAlignment="0" applyProtection="0"/>
    <xf numFmtId="0" fontId="2" fillId="0" borderId="0"/>
    <xf numFmtId="0" fontId="41" fillId="0" borderId="0"/>
    <xf numFmtId="0" fontId="2" fillId="15" borderId="22" applyNumberFormat="0" applyFont="0" applyAlignment="0" applyProtection="0"/>
    <xf numFmtId="0" fontId="70" fillId="13" borderId="19" applyNumberFormat="0" applyAlignment="0" applyProtection="0"/>
    <xf numFmtId="0" fontId="72" fillId="0" borderId="23" applyNumberFormat="0" applyFill="0" applyAlignment="0" applyProtection="0"/>
    <xf numFmtId="0" fontId="24" fillId="0" borderId="0" applyNumberForma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22" applyNumberFormat="0" applyFont="0" applyAlignment="0" applyProtection="0"/>
  </cellStyleXfs>
  <cellXfs count="249">
    <xf numFmtId="0" fontId="0" fillId="0" borderId="0" xfId="0" applyNumberFormat="1" applyAlignment="1">
      <alignment horizontal="left" wrapText="1"/>
    </xf>
    <xf numFmtId="37" fontId="5" fillId="0" borderId="0" xfId="0" applyFont="1"/>
    <xf numFmtId="37" fontId="10" fillId="0" borderId="0" xfId="0" applyFont="1" applyAlignment="1">
      <alignment horizontal="centerContinuous"/>
    </xf>
    <xf numFmtId="37" fontId="10" fillId="0" borderId="0" xfId="0" applyFont="1" applyAlignment="1">
      <alignment horizontal="center"/>
    </xf>
    <xf numFmtId="37" fontId="10" fillId="0" borderId="0" xfId="0" applyFont="1"/>
    <xf numFmtId="37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37" fontId="10" fillId="0" borderId="0" xfId="0" applyFont="1" applyAlignment="1">
      <alignment horizontal="left"/>
    </xf>
    <xf numFmtId="37" fontId="10" fillId="0" borderId="1" xfId="0" applyFont="1" applyBorder="1" applyAlignment="1">
      <alignment horizontal="center"/>
    </xf>
    <xf numFmtId="37" fontId="10" fillId="0" borderId="1" xfId="0" applyFont="1" applyBorder="1"/>
    <xf numFmtId="37" fontId="10" fillId="0" borderId="1" xfId="0" applyFont="1" applyBorder="1" applyAlignment="1">
      <alignment horizontal="right"/>
    </xf>
    <xf numFmtId="37" fontId="12" fillId="0" borderId="0" xfId="0" applyFont="1" applyAlignment="1">
      <alignment horizontal="right"/>
    </xf>
    <xf numFmtId="0" fontId="14" fillId="0" borderId="0" xfId="0" applyNumberFormat="1" applyFont="1" applyAlignment="1">
      <alignment horizontal="left" wrapText="1"/>
    </xf>
    <xf numFmtId="0" fontId="10" fillId="0" borderId="0" xfId="0" applyNumberFormat="1" applyFont="1" applyAlignment="1">
      <alignment horizontal="left" wrapText="1"/>
    </xf>
    <xf numFmtId="0" fontId="10" fillId="0" borderId="2" xfId="0" applyNumberFormat="1" applyFont="1" applyBorder="1" applyAlignment="1">
      <alignment horizontal="left" wrapText="1"/>
    </xf>
    <xf numFmtId="3" fontId="16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left"/>
    </xf>
    <xf numFmtId="0" fontId="10" fillId="0" borderId="0" xfId="0" applyNumberFormat="1" applyFont="1"/>
    <xf numFmtId="0" fontId="10" fillId="0" borderId="0" xfId="0" applyNumberFormat="1" applyFont="1" applyAlignment="1">
      <alignment wrapText="1"/>
    </xf>
    <xf numFmtId="37" fontId="10" fillId="0" borderId="3" xfId="0" applyFont="1" applyBorder="1" applyAlignment="1">
      <alignment horizontal="right"/>
    </xf>
    <xf numFmtId="37" fontId="10" fillId="0" borderId="3" xfId="0" applyFont="1" applyBorder="1" applyAlignment="1">
      <alignment horizontal="center"/>
    </xf>
    <xf numFmtId="37" fontId="10" fillId="0" borderId="3" xfId="0" applyFont="1" applyBorder="1"/>
    <xf numFmtId="165" fontId="10" fillId="0" borderId="4" xfId="0" applyNumberFormat="1" applyFont="1" applyBorder="1" applyAlignment="1">
      <alignment horizontal="right"/>
    </xf>
    <xf numFmtId="37" fontId="10" fillId="0" borderId="4" xfId="0" applyFont="1" applyBorder="1" applyAlignment="1">
      <alignment horizontal="right"/>
    </xf>
    <xf numFmtId="37" fontId="10" fillId="0" borderId="4" xfId="0" quotePrefix="1" applyFont="1" applyBorder="1" applyAlignment="1">
      <alignment horizontal="right"/>
    </xf>
    <xf numFmtId="165" fontId="10" fillId="0" borderId="0" xfId="0" applyNumberFormat="1" applyFont="1" applyAlignment="1">
      <alignment horizontal="center"/>
    </xf>
    <xf numFmtId="3" fontId="10" fillId="0" borderId="5" xfId="0" applyNumberFormat="1" applyFont="1" applyBorder="1" applyAlignment="1">
      <alignment wrapText="1"/>
    </xf>
    <xf numFmtId="166" fontId="10" fillId="0" borderId="0" xfId="0" applyNumberFormat="1" applyFont="1" applyAlignment="1">
      <alignment horizontal="right"/>
    </xf>
    <xf numFmtId="37" fontId="10" fillId="0" borderId="6" xfId="0" applyFont="1" applyBorder="1" applyAlignment="1">
      <alignment horizontal="right"/>
    </xf>
    <xf numFmtId="0" fontId="10" fillId="0" borderId="0" xfId="0" applyNumberFormat="1" applyFont="1" applyAlignment="1">
      <alignment horizontal="centerContinuous"/>
    </xf>
    <xf numFmtId="3" fontId="10" fillId="0" borderId="0" xfId="0" applyNumberFormat="1" applyFont="1"/>
    <xf numFmtId="0" fontId="10" fillId="0" borderId="5" xfId="0" applyNumberFormat="1" applyFont="1" applyBorder="1"/>
    <xf numFmtId="0" fontId="10" fillId="0" borderId="2" xfId="0" applyNumberFormat="1" applyFont="1" applyBorder="1" applyAlignment="1">
      <alignment horizontal="centerContinuous"/>
    </xf>
    <xf numFmtId="37" fontId="17" fillId="0" borderId="0" xfId="0" applyFont="1"/>
    <xf numFmtId="37" fontId="10" fillId="0" borderId="0" xfId="0" quotePrefix="1" applyFont="1" applyAlignment="1">
      <alignment horizontal="right"/>
    </xf>
    <xf numFmtId="37" fontId="8" fillId="0" borderId="0" xfId="1" applyNumberFormat="1" applyAlignment="1" applyProtection="1"/>
    <xf numFmtId="37" fontId="17" fillId="0" borderId="0" xfId="0" applyFont="1" applyAlignment="1">
      <alignment horizontal="centerContinuous"/>
    </xf>
    <xf numFmtId="37" fontId="10" fillId="2" borderId="0" xfId="0" applyFont="1" applyFill="1"/>
    <xf numFmtId="167" fontId="10" fillId="2" borderId="0" xfId="0" applyNumberFormat="1" applyFont="1" applyFill="1" applyAlignment="1">
      <alignment horizontal="right"/>
    </xf>
    <xf numFmtId="166" fontId="10" fillId="2" borderId="3" xfId="0" applyNumberFormat="1" applyFont="1" applyFill="1" applyBorder="1" applyAlignment="1">
      <alignment horizontal="right"/>
    </xf>
    <xf numFmtId="3" fontId="10" fillId="2" borderId="0" xfId="0" applyNumberFormat="1" applyFont="1" applyFill="1" applyAlignment="1">
      <alignment horizontal="right"/>
    </xf>
    <xf numFmtId="3" fontId="10" fillId="0" borderId="0" xfId="0" applyNumberFormat="1" applyFont="1" applyAlignment="1">
      <alignment horizontal="left" wrapText="1"/>
    </xf>
    <xf numFmtId="0" fontId="10" fillId="3" borderId="0" xfId="0" applyNumberFormat="1" applyFont="1" applyFill="1" applyAlignment="1">
      <alignment horizontal="left" wrapText="1"/>
    </xf>
    <xf numFmtId="3" fontId="10" fillId="3" borderId="5" xfId="0" applyNumberFormat="1" applyFont="1" applyFill="1" applyBorder="1" applyAlignment="1">
      <alignment wrapText="1"/>
    </xf>
    <xf numFmtId="0" fontId="10" fillId="3" borderId="2" xfId="0" applyNumberFormat="1" applyFont="1" applyFill="1" applyBorder="1" applyAlignment="1">
      <alignment horizontal="left" wrapText="1"/>
    </xf>
    <xf numFmtId="37" fontId="10" fillId="0" borderId="9" xfId="0" applyFont="1" applyBorder="1" applyAlignment="1">
      <alignment horizontal="right"/>
    </xf>
    <xf numFmtId="0" fontId="10" fillId="0" borderId="0" xfId="0" applyNumberFormat="1" applyFont="1" applyAlignment="1">
      <alignment horizontal="right"/>
    </xf>
    <xf numFmtId="168" fontId="10" fillId="0" borderId="0" xfId="0" applyNumberFormat="1" applyFont="1"/>
    <xf numFmtId="3" fontId="10" fillId="4" borderId="0" xfId="0" applyNumberFormat="1" applyFont="1" applyFill="1"/>
    <xf numFmtId="3" fontId="10" fillId="0" borderId="8" xfId="0" applyNumberFormat="1" applyFont="1" applyBorder="1"/>
    <xf numFmtId="0" fontId="0" fillId="0" borderId="0" xfId="0" applyNumberFormat="1"/>
    <xf numFmtId="37" fontId="19" fillId="0" borderId="0" xfId="0" applyFont="1"/>
    <xf numFmtId="37" fontId="19" fillId="0" borderId="0" xfId="0" applyFont="1" applyAlignment="1">
      <alignment horizontal="centerContinuous"/>
    </xf>
    <xf numFmtId="37" fontId="10" fillId="0" borderId="10" xfId="0" applyFont="1" applyBorder="1" applyAlignment="1">
      <alignment horizontal="right"/>
    </xf>
    <xf numFmtId="37" fontId="19" fillId="0" borderId="10" xfId="0" applyFont="1" applyBorder="1" applyAlignment="1">
      <alignment horizontal="right"/>
    </xf>
    <xf numFmtId="0" fontId="10" fillId="0" borderId="11" xfId="0" applyNumberFormat="1" applyFont="1" applyBorder="1"/>
    <xf numFmtId="37" fontId="10" fillId="0" borderId="11" xfId="0" applyFont="1" applyBorder="1"/>
    <xf numFmtId="3" fontId="16" fillId="0" borderId="11" xfId="0" applyNumberFormat="1" applyFont="1" applyBorder="1" applyAlignment="1">
      <alignment horizontal="right"/>
    </xf>
    <xf numFmtId="3" fontId="10" fillId="4" borderId="11" xfId="0" applyNumberFormat="1" applyFont="1" applyFill="1" applyBorder="1"/>
    <xf numFmtId="168" fontId="10" fillId="4" borderId="0" xfId="0" applyNumberFormat="1" applyFont="1" applyFill="1"/>
    <xf numFmtId="168" fontId="10" fillId="0" borderId="3" xfId="0" applyNumberFormat="1" applyFont="1" applyBorder="1"/>
    <xf numFmtId="168" fontId="10" fillId="4" borderId="3" xfId="0" applyNumberFormat="1" applyFont="1" applyFill="1" applyBorder="1"/>
    <xf numFmtId="164" fontId="19" fillId="0" borderId="5" xfId="0" applyNumberFormat="1" applyFont="1" applyBorder="1" applyAlignment="1">
      <alignment wrapText="1"/>
    </xf>
    <xf numFmtId="164" fontId="19" fillId="0" borderId="2" xfId="0" applyNumberFormat="1" applyFont="1" applyBorder="1" applyAlignment="1">
      <alignment horizontal="left" wrapText="1"/>
    </xf>
    <xf numFmtId="3" fontId="10" fillId="3" borderId="5" xfId="0" applyNumberFormat="1" applyFont="1" applyFill="1" applyBorder="1" applyAlignment="1">
      <alignment horizontal="right" wrapText="1"/>
    </xf>
    <xf numFmtId="37" fontId="18" fillId="0" borderId="0" xfId="0" applyFont="1" applyAlignment="1">
      <alignment horizontal="left" vertical="center" wrapText="1"/>
    </xf>
    <xf numFmtId="0" fontId="10" fillId="0" borderId="0" xfId="0" quotePrefix="1" applyNumberFormat="1" applyFont="1"/>
    <xf numFmtId="0" fontId="14" fillId="0" borderId="0" xfId="0" applyNumberFormat="1" applyFont="1" applyAlignment="1">
      <alignment horizontal="right" wrapText="1"/>
    </xf>
    <xf numFmtId="0" fontId="10" fillId="0" borderId="13" xfId="0" applyNumberFormat="1" applyFont="1" applyBorder="1" applyAlignment="1">
      <alignment horizontal="right" wrapText="1"/>
    </xf>
    <xf numFmtId="0" fontId="10" fillId="0" borderId="11" xfId="0" applyNumberFormat="1" applyFont="1" applyBorder="1" applyAlignment="1">
      <alignment horizontal="right" wrapText="1"/>
    </xf>
    <xf numFmtId="0" fontId="10" fillId="0" borderId="12" xfId="0" applyNumberFormat="1" applyFont="1" applyBorder="1" applyAlignment="1">
      <alignment horizontal="right" wrapText="1"/>
    </xf>
    <xf numFmtId="169" fontId="10" fillId="3" borderId="5" xfId="3" applyNumberFormat="1" applyFont="1" applyFill="1" applyBorder="1" applyAlignment="1">
      <alignment wrapText="1"/>
    </xf>
    <xf numFmtId="0" fontId="10" fillId="5" borderId="0" xfId="0" applyNumberFormat="1" applyFont="1" applyFill="1" applyAlignment="1">
      <alignment horizontal="left"/>
    </xf>
    <xf numFmtId="3" fontId="10" fillId="5" borderId="5" xfId="0" applyNumberFormat="1" applyFont="1" applyFill="1" applyBorder="1"/>
    <xf numFmtId="3" fontId="10" fillId="6" borderId="7" xfId="0" applyNumberFormat="1" applyFont="1" applyFill="1" applyBorder="1" applyAlignment="1">
      <alignment horizontal="right"/>
    </xf>
    <xf numFmtId="3" fontId="24" fillId="5" borderId="5" xfId="0" applyNumberFormat="1" applyFont="1" applyFill="1" applyBorder="1"/>
    <xf numFmtId="3" fontId="10" fillId="6" borderId="5" xfId="0" applyNumberFormat="1" applyFont="1" applyFill="1" applyBorder="1"/>
    <xf numFmtId="0" fontId="10" fillId="7" borderId="0" xfId="0" applyNumberFormat="1" applyFont="1" applyFill="1" applyAlignment="1">
      <alignment horizontal="left"/>
    </xf>
    <xf numFmtId="3" fontId="10" fillId="7" borderId="5" xfId="0" applyNumberFormat="1" applyFont="1" applyFill="1" applyBorder="1"/>
    <xf numFmtId="3" fontId="10" fillId="7" borderId="7" xfId="0" applyNumberFormat="1" applyFont="1" applyFill="1" applyBorder="1" applyAlignment="1">
      <alignment horizontal="right"/>
    </xf>
    <xf numFmtId="0" fontId="10" fillId="8" borderId="0" xfId="0" applyNumberFormat="1" applyFont="1" applyFill="1" applyAlignment="1">
      <alignment horizontal="left"/>
    </xf>
    <xf numFmtId="3" fontId="10" fillId="8" borderId="5" xfId="0" applyNumberFormat="1" applyFont="1" applyFill="1" applyBorder="1"/>
    <xf numFmtId="3" fontId="10" fillId="8" borderId="7" xfId="0" applyNumberFormat="1" applyFont="1" applyFill="1" applyBorder="1" applyAlignment="1">
      <alignment horizontal="right"/>
    </xf>
    <xf numFmtId="0" fontId="10" fillId="3" borderId="0" xfId="0" applyNumberFormat="1" applyFont="1" applyFill="1" applyAlignment="1">
      <alignment horizontal="left"/>
    </xf>
    <xf numFmtId="3" fontId="10" fillId="3" borderId="5" xfId="0" applyNumberFormat="1" applyFont="1" applyFill="1" applyBorder="1"/>
    <xf numFmtId="3" fontId="10" fillId="3" borderId="7" xfId="0" applyNumberFormat="1" applyFont="1" applyFill="1" applyBorder="1" applyAlignment="1">
      <alignment horizontal="right"/>
    </xf>
    <xf numFmtId="3" fontId="19" fillId="3" borderId="5" xfId="0" applyNumberFormat="1" applyFont="1" applyFill="1" applyBorder="1"/>
    <xf numFmtId="37" fontId="10" fillId="0" borderId="14" xfId="0" applyFont="1" applyBorder="1" applyAlignment="1">
      <alignment horizontal="centerContinuous"/>
    </xf>
    <xf numFmtId="37" fontId="19" fillId="0" borderId="0" xfId="0" applyFont="1" applyAlignment="1">
      <alignment horizontal="right"/>
    </xf>
    <xf numFmtId="0" fontId="0" fillId="0" borderId="11" xfId="0" applyNumberFormat="1" applyBorder="1"/>
    <xf numFmtId="17" fontId="10" fillId="0" borderId="0" xfId="0" applyNumberFormat="1" applyFont="1" applyAlignment="1">
      <alignment horizontal="left" wrapText="1"/>
    </xf>
    <xf numFmtId="37" fontId="10" fillId="41" borderId="0" xfId="0" applyFont="1" applyFill="1"/>
    <xf numFmtId="37" fontId="19" fillId="41" borderId="10" xfId="0" applyFont="1" applyFill="1" applyBorder="1" applyAlignment="1">
      <alignment horizontal="right"/>
    </xf>
    <xf numFmtId="37" fontId="18" fillId="41" borderId="0" xfId="0" applyFont="1" applyFill="1" applyAlignment="1">
      <alignment horizontal="left" vertical="center" wrapText="1"/>
    </xf>
    <xf numFmtId="49" fontId="10" fillId="0" borderId="0" xfId="0" applyNumberFormat="1" applyFont="1" applyAlignment="1">
      <alignment horizontal="right"/>
    </xf>
    <xf numFmtId="0" fontId="10" fillId="0" borderId="5" xfId="0" applyNumberFormat="1" applyFont="1" applyBorder="1" applyAlignment="1">
      <alignment wrapText="1"/>
    </xf>
    <xf numFmtId="3" fontId="75" fillId="6" borderId="0" xfId="0" applyNumberFormat="1" applyFont="1" applyFill="1" applyAlignment="1">
      <alignment horizontal="right" vertical="center"/>
    </xf>
    <xf numFmtId="3" fontId="75" fillId="7" borderId="0" xfId="0" applyNumberFormat="1" applyFont="1" applyFill="1" applyAlignment="1">
      <alignment horizontal="right" vertical="center"/>
    </xf>
    <xf numFmtId="3" fontId="75" fillId="8" borderId="0" xfId="0" applyNumberFormat="1" applyFont="1" applyFill="1" applyAlignment="1">
      <alignment horizontal="right" vertical="center"/>
    </xf>
    <xf numFmtId="3" fontId="75" fillId="3" borderId="0" xfId="0" applyNumberFormat="1" applyFont="1" applyFill="1" applyAlignment="1">
      <alignment horizontal="right" vertical="center"/>
    </xf>
    <xf numFmtId="3" fontId="10" fillId="0" borderId="0" xfId="0" applyNumberFormat="1" applyFont="1" applyAlignment="1">
      <alignment horizontal="right" wrapText="1"/>
    </xf>
    <xf numFmtId="3" fontId="10" fillId="3" borderId="0" xfId="0" applyNumberFormat="1" applyFont="1" applyFill="1" applyAlignment="1">
      <alignment horizontal="right" wrapText="1"/>
    </xf>
    <xf numFmtId="3" fontId="10" fillId="3" borderId="0" xfId="0" applyNumberFormat="1" applyFont="1" applyFill="1" applyAlignment="1">
      <alignment horizontal="left" wrapText="1"/>
    </xf>
    <xf numFmtId="3" fontId="10" fillId="0" borderId="0" xfId="0" applyNumberFormat="1" applyFont="1" applyAlignment="1">
      <alignment horizontal="left"/>
    </xf>
    <xf numFmtId="37" fontId="5" fillId="0" borderId="0" xfId="0" applyFont="1" applyAlignment="1">
      <alignment vertical="center"/>
    </xf>
    <xf numFmtId="0" fontId="10" fillId="0" borderId="0" xfId="0" applyNumberFormat="1" applyFont="1" applyAlignment="1">
      <alignment horizontal="left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3" fontId="10" fillId="0" borderId="0" xfId="0" applyNumberFormat="1" applyFont="1" applyAlignment="1">
      <alignment horizontal="left" vertical="center" wrapText="1"/>
    </xf>
    <xf numFmtId="37" fontId="10" fillId="3" borderId="0" xfId="0" applyFont="1" applyFill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10" fillId="5" borderId="0" xfId="0" applyNumberFormat="1" applyFont="1" applyFill="1" applyAlignment="1">
      <alignment horizontal="left" vertical="center"/>
    </xf>
    <xf numFmtId="0" fontId="10" fillId="7" borderId="0" xfId="0" applyNumberFormat="1" applyFont="1" applyFill="1" applyAlignment="1">
      <alignment horizontal="left" vertical="center"/>
    </xf>
    <xf numFmtId="0" fontId="10" fillId="8" borderId="0" xfId="0" applyNumberFormat="1" applyFont="1" applyFill="1" applyAlignment="1">
      <alignment horizontal="left" vertical="center"/>
    </xf>
    <xf numFmtId="0" fontId="10" fillId="3" borderId="0" xfId="0" applyNumberFormat="1" applyFont="1" applyFill="1" applyAlignment="1">
      <alignment horizontal="left" vertical="center"/>
    </xf>
    <xf numFmtId="0" fontId="10" fillId="0" borderId="0" xfId="0" applyNumberFormat="1" applyFont="1" applyAlignment="1">
      <alignment horizontal="left" vertical="center"/>
    </xf>
    <xf numFmtId="0" fontId="10" fillId="6" borderId="0" xfId="0" applyNumberFormat="1" applyFont="1" applyFill="1" applyAlignment="1">
      <alignment horizontal="left" vertical="center"/>
    </xf>
    <xf numFmtId="3" fontId="10" fillId="8" borderId="0" xfId="0" applyNumberFormat="1" applyFont="1" applyFill="1" applyAlignment="1">
      <alignment horizontal="left" wrapText="1"/>
    </xf>
    <xf numFmtId="3" fontId="10" fillId="44" borderId="0" xfId="0" applyNumberFormat="1" applyFont="1" applyFill="1" applyAlignment="1">
      <alignment horizontal="left" wrapText="1"/>
    </xf>
    <xf numFmtId="3" fontId="10" fillId="6" borderId="0" xfId="0" applyNumberFormat="1" applyFont="1" applyFill="1" applyAlignment="1">
      <alignment horizontal="left" wrapText="1"/>
    </xf>
    <xf numFmtId="3" fontId="10" fillId="7" borderId="0" xfId="0" applyNumberFormat="1" applyFont="1" applyFill="1" applyAlignment="1">
      <alignment horizontal="left" wrapText="1"/>
    </xf>
    <xf numFmtId="0" fontId="10" fillId="44" borderId="0" xfId="0" applyNumberFormat="1" applyFont="1" applyFill="1" applyAlignment="1">
      <alignment horizontal="left" vertical="center"/>
    </xf>
    <xf numFmtId="0" fontId="10" fillId="44" borderId="0" xfId="0" applyNumberFormat="1" applyFont="1" applyFill="1" applyAlignment="1">
      <alignment horizontal="left"/>
    </xf>
    <xf numFmtId="0" fontId="10" fillId="43" borderId="0" xfId="0" applyNumberFormat="1" applyFont="1" applyFill="1" applyAlignment="1">
      <alignment horizontal="left" vertical="center"/>
    </xf>
    <xf numFmtId="0" fontId="10" fillId="43" borderId="0" xfId="0" applyNumberFormat="1" applyFont="1" applyFill="1" applyAlignment="1">
      <alignment horizontal="left"/>
    </xf>
    <xf numFmtId="3" fontId="10" fillId="43" borderId="0" xfId="0" applyNumberFormat="1" applyFont="1" applyFill="1"/>
    <xf numFmtId="3" fontId="10" fillId="43" borderId="0" xfId="0" applyNumberFormat="1" applyFont="1" applyFill="1" applyAlignment="1">
      <alignment horizontal="right"/>
    </xf>
    <xf numFmtId="0" fontId="10" fillId="43" borderId="0" xfId="0" applyNumberFormat="1" applyFont="1" applyFill="1" applyAlignment="1">
      <alignment horizontal="left" wrapText="1"/>
    </xf>
    <xf numFmtId="3" fontId="10" fillId="44" borderId="5" xfId="0" applyNumberFormat="1" applyFont="1" applyFill="1" applyBorder="1"/>
    <xf numFmtId="3" fontId="10" fillId="44" borderId="7" xfId="0" applyNumberFormat="1" applyFont="1" applyFill="1" applyBorder="1" applyAlignment="1">
      <alignment horizontal="right"/>
    </xf>
    <xf numFmtId="3" fontId="75" fillId="44" borderId="0" xfId="0" applyNumberFormat="1" applyFont="1" applyFill="1" applyAlignment="1">
      <alignment horizontal="right" vertical="center"/>
    </xf>
    <xf numFmtId="3" fontId="75" fillId="8" borderId="0" xfId="268" applyNumberFormat="1" applyFont="1" applyFill="1" applyAlignment="1">
      <alignment horizontal="right" vertical="center"/>
    </xf>
    <xf numFmtId="3" fontId="75" fillId="7" borderId="0" xfId="268" applyNumberFormat="1" applyFont="1" applyFill="1" applyAlignment="1">
      <alignment horizontal="right" vertical="center"/>
    </xf>
    <xf numFmtId="3" fontId="75" fillId="6" borderId="0" xfId="268" applyNumberFormat="1" applyFont="1" applyFill="1" applyAlignment="1">
      <alignment horizontal="right" vertical="center"/>
    </xf>
    <xf numFmtId="168" fontId="75" fillId="42" borderId="0" xfId="268" applyNumberFormat="1" applyFont="1" applyFill="1" applyAlignment="1">
      <alignment horizontal="right" vertical="center"/>
    </xf>
    <xf numFmtId="0" fontId="10" fillId="5" borderId="2" xfId="0" applyNumberFormat="1" applyFont="1" applyFill="1" applyBorder="1" applyAlignment="1">
      <alignment horizontal="left"/>
    </xf>
    <xf numFmtId="0" fontId="10" fillId="7" borderId="7" xfId="0" applyNumberFormat="1" applyFont="1" applyFill="1" applyBorder="1" applyAlignment="1">
      <alignment horizontal="left"/>
    </xf>
    <xf numFmtId="3" fontId="10" fillId="7" borderId="0" xfId="0" applyNumberFormat="1" applyFont="1" applyFill="1" applyAlignment="1">
      <alignment horizontal="right"/>
    </xf>
    <xf numFmtId="3" fontId="10" fillId="7" borderId="3" xfId="0" applyNumberFormat="1" applyFont="1" applyFill="1" applyBorder="1"/>
    <xf numFmtId="3" fontId="10" fillId="44" borderId="0" xfId="0" applyNumberFormat="1" applyFont="1" applyFill="1"/>
    <xf numFmtId="168" fontId="75" fillId="43" borderId="24" xfId="268" applyNumberFormat="1" applyFont="1" applyFill="1" applyBorder="1" applyAlignment="1">
      <alignment horizontal="right" vertical="center"/>
    </xf>
    <xf numFmtId="3" fontId="75" fillId="3" borderId="0" xfId="268" applyNumberFormat="1" applyFont="1" applyFill="1" applyAlignment="1">
      <alignment horizontal="right" vertical="center"/>
    </xf>
    <xf numFmtId="3" fontId="75" fillId="44" borderId="0" xfId="268" applyNumberFormat="1" applyFont="1" applyFill="1" applyAlignment="1">
      <alignment horizontal="right" vertical="center"/>
    </xf>
    <xf numFmtId="3" fontId="75" fillId="43" borderId="24" xfId="268" applyNumberFormat="1" applyFont="1" applyFill="1" applyBorder="1" applyAlignment="1">
      <alignment horizontal="right" vertical="center"/>
    </xf>
    <xf numFmtId="3" fontId="75" fillId="42" borderId="0" xfId="268" applyNumberFormat="1" applyFont="1" applyFill="1" applyAlignment="1">
      <alignment horizontal="right" vertical="center"/>
    </xf>
    <xf numFmtId="3" fontId="10" fillId="6" borderId="0" xfId="0" applyNumberFormat="1" applyFont="1" applyFill="1" applyAlignment="1">
      <alignment horizontal="right"/>
    </xf>
    <xf numFmtId="3" fontId="10" fillId="8" borderId="0" xfId="0" applyNumberFormat="1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3" fontId="10" fillId="44" borderId="0" xfId="0" applyNumberFormat="1" applyFont="1" applyFill="1" applyAlignment="1">
      <alignment horizontal="right"/>
    </xf>
    <xf numFmtId="0" fontId="10" fillId="0" borderId="7" xfId="0" applyNumberFormat="1" applyFont="1" applyBorder="1" applyAlignment="1">
      <alignment horizontal="left" wrapText="1"/>
    </xf>
    <xf numFmtId="0" fontId="10" fillId="3" borderId="7" xfId="0" applyNumberFormat="1" applyFont="1" applyFill="1" applyBorder="1" applyAlignment="1">
      <alignment horizontal="left" wrapText="1"/>
    </xf>
    <xf numFmtId="3" fontId="10" fillId="0" borderId="13" xfId="0" applyNumberFormat="1" applyFont="1" applyBorder="1" applyAlignment="1">
      <alignment horizontal="right" wrapText="1"/>
    </xf>
    <xf numFmtId="3" fontId="10" fillId="0" borderId="7" xfId="0" applyNumberFormat="1" applyFont="1" applyBorder="1" applyAlignment="1">
      <alignment horizontal="left" wrapText="1"/>
    </xf>
    <xf numFmtId="3" fontId="10" fillId="3" borderId="7" xfId="0" applyNumberFormat="1" applyFont="1" applyFill="1" applyBorder="1" applyAlignment="1">
      <alignment horizontal="left" wrapText="1"/>
    </xf>
    <xf numFmtId="0" fontId="10" fillId="0" borderId="25" xfId="0" applyNumberFormat="1" applyFont="1" applyBorder="1" applyAlignment="1">
      <alignment horizontal="left" wrapText="1"/>
    </xf>
    <xf numFmtId="3" fontId="10" fillId="0" borderId="25" xfId="0" applyNumberFormat="1" applyFont="1" applyBorder="1" applyAlignment="1">
      <alignment horizontal="left" wrapText="1"/>
    </xf>
    <xf numFmtId="0" fontId="10" fillId="43" borderId="0" xfId="0" applyNumberFormat="1" applyFont="1" applyFill="1" applyAlignment="1">
      <alignment horizontal="right" wrapText="1"/>
    </xf>
    <xf numFmtId="3" fontId="10" fillId="7" borderId="0" xfId="0" applyNumberFormat="1" applyFont="1" applyFill="1" applyAlignment="1">
      <alignment horizontal="right" wrapText="1"/>
    </xf>
    <xf numFmtId="3" fontId="10" fillId="7" borderId="5" xfId="0" applyNumberFormat="1" applyFont="1" applyFill="1" applyBorder="1" applyAlignment="1">
      <alignment horizontal="right"/>
    </xf>
    <xf numFmtId="170" fontId="10" fillId="0" borderId="0" xfId="0" applyNumberFormat="1" applyFont="1"/>
    <xf numFmtId="165" fontId="10" fillId="0" borderId="0" xfId="0" applyNumberFormat="1" applyFont="1"/>
    <xf numFmtId="37" fontId="15" fillId="2" borderId="0" xfId="0" applyFont="1" applyFill="1"/>
    <xf numFmtId="37" fontId="10" fillId="0" borderId="7" xfId="0" applyFont="1" applyBorder="1" applyAlignment="1">
      <alignment horizontal="center"/>
    </xf>
    <xf numFmtId="0" fontId="10" fillId="0" borderId="26" xfId="0" applyNumberFormat="1" applyFont="1" applyBorder="1"/>
    <xf numFmtId="0" fontId="0" fillId="0" borderId="8" xfId="0" applyNumberFormat="1" applyBorder="1" applyAlignment="1">
      <alignment horizontal="left" wrapText="1"/>
    </xf>
    <xf numFmtId="0" fontId="10" fillId="0" borderId="3" xfId="0" applyNumberFormat="1" applyFont="1" applyBorder="1" applyAlignment="1">
      <alignment horizontal="left" wrapText="1"/>
    </xf>
    <xf numFmtId="3" fontId="10" fillId="3" borderId="3" xfId="0" applyNumberFormat="1" applyFont="1" applyFill="1" applyBorder="1" applyAlignment="1">
      <alignment horizontal="left" wrapText="1"/>
    </xf>
    <xf numFmtId="0" fontId="10" fillId="45" borderId="27" xfId="0" applyNumberFormat="1" applyFont="1" applyFill="1" applyBorder="1" applyAlignment="1">
      <alignment horizontal="right" wrapText="1"/>
    </xf>
    <xf numFmtId="3" fontId="10" fillId="0" borderId="3" xfId="0" applyNumberFormat="1" applyFont="1" applyBorder="1" applyAlignment="1">
      <alignment horizontal="left" wrapText="1"/>
    </xf>
    <xf numFmtId="168" fontId="10" fillId="0" borderId="0" xfId="0" applyNumberFormat="1" applyFont="1" applyAlignment="1">
      <alignment horizontal="left" wrapText="1"/>
    </xf>
    <xf numFmtId="0" fontId="10" fillId="3" borderId="2" xfId="0" applyNumberFormat="1" applyFont="1" applyFill="1" applyBorder="1" applyAlignment="1">
      <alignment horizontal="left"/>
    </xf>
    <xf numFmtId="3" fontId="75" fillId="3" borderId="3" xfId="0" applyNumberFormat="1" applyFont="1" applyFill="1" applyBorder="1" applyAlignment="1">
      <alignment horizontal="right" vertical="center"/>
    </xf>
    <xf numFmtId="3" fontId="75" fillId="3" borderId="3" xfId="268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/>
    </xf>
    <xf numFmtId="37" fontId="10" fillId="0" borderId="7" xfId="0" applyFont="1" applyBorder="1"/>
    <xf numFmtId="37" fontId="11" fillId="0" borderId="8" xfId="0" applyFont="1" applyBorder="1" applyAlignment="1">
      <alignment horizontal="left" vertical="top"/>
    </xf>
    <xf numFmtId="0" fontId="10" fillId="46" borderId="26" xfId="0" applyNumberFormat="1" applyFont="1" applyFill="1" applyBorder="1"/>
    <xf numFmtId="0" fontId="10" fillId="46" borderId="27" xfId="0" applyNumberFormat="1" applyFont="1" applyFill="1" applyBorder="1" applyAlignment="1">
      <alignment horizontal="right" wrapText="1"/>
    </xf>
    <xf numFmtId="0" fontId="10" fillId="46" borderId="13" xfId="0" applyNumberFormat="1" applyFont="1" applyFill="1" applyBorder="1" applyAlignment="1">
      <alignment horizontal="right" wrapText="1"/>
    </xf>
    <xf numFmtId="0" fontId="10" fillId="0" borderId="27" xfId="0" applyNumberFormat="1" applyFont="1" applyBorder="1" applyAlignment="1">
      <alignment horizontal="right" wrapText="1"/>
    </xf>
    <xf numFmtId="3" fontId="10" fillId="3" borderId="0" xfId="0" applyNumberFormat="1" applyFont="1" applyFill="1"/>
    <xf numFmtId="3" fontId="10" fillId="7" borderId="0" xfId="0" applyNumberFormat="1" applyFont="1" applyFill="1"/>
    <xf numFmtId="3" fontId="10" fillId="3" borderId="5" xfId="0" applyNumberFormat="1" applyFont="1" applyFill="1" applyBorder="1" applyAlignment="1">
      <alignment horizontal="left" wrapText="1"/>
    </xf>
    <xf numFmtId="3" fontId="10" fillId="3" borderId="5" xfId="0" applyNumberFormat="1" applyFont="1" applyFill="1" applyBorder="1" applyAlignment="1">
      <alignment horizontal="right"/>
    </xf>
    <xf numFmtId="37" fontId="8" fillId="0" borderId="0" xfId="1" applyNumberFormat="1" applyAlignment="1" applyProtection="1">
      <alignment horizontal="left"/>
    </xf>
    <xf numFmtId="37" fontId="10" fillId="0" borderId="0" xfId="0" applyFont="1" applyAlignment="1">
      <alignment horizontal="left" vertical="top" wrapText="1"/>
    </xf>
    <xf numFmtId="37" fontId="18" fillId="40" borderId="0" xfId="0" applyFont="1" applyFill="1" applyAlignment="1">
      <alignment vertical="center"/>
    </xf>
    <xf numFmtId="0" fontId="10" fillId="0" borderId="28" xfId="0" applyNumberFormat="1" applyFont="1" applyBorder="1" applyAlignment="1">
      <alignment horizontal="left" wrapText="1"/>
    </xf>
    <xf numFmtId="37" fontId="77" fillId="0" borderId="29" xfId="0" applyFont="1" applyBorder="1" applyAlignment="1">
      <alignment horizontal="left" indent="2"/>
    </xf>
    <xf numFmtId="37" fontId="77" fillId="0" borderId="30" xfId="0" applyFont="1" applyBorder="1" applyAlignment="1">
      <alignment horizontal="left" indent="2"/>
    </xf>
    <xf numFmtId="0" fontId="0" fillId="0" borderId="0" xfId="0" applyNumberFormat="1" applyAlignment="1">
      <alignment horizontal="left"/>
    </xf>
    <xf numFmtId="0" fontId="24" fillId="0" borderId="0" xfId="0" applyNumberFormat="1" applyFont="1" applyAlignment="1">
      <alignment horizontal="left"/>
    </xf>
    <xf numFmtId="0" fontId="24" fillId="0" borderId="0" xfId="0" applyNumberFormat="1" applyFont="1" applyAlignment="1">
      <alignment horizontal="left" wrapText="1"/>
    </xf>
    <xf numFmtId="3" fontId="0" fillId="0" borderId="0" xfId="0" applyNumberFormat="1" applyAlignment="1">
      <alignment horizontal="left"/>
    </xf>
    <xf numFmtId="3" fontId="10" fillId="6" borderId="3" xfId="0" applyNumberFormat="1" applyFont="1" applyFill="1" applyBorder="1" applyAlignment="1">
      <alignment horizontal="right"/>
    </xf>
    <xf numFmtId="3" fontId="10" fillId="8" borderId="3" xfId="0" applyNumberFormat="1" applyFont="1" applyFill="1" applyBorder="1" applyAlignment="1">
      <alignment horizontal="right"/>
    </xf>
    <xf numFmtId="3" fontId="10" fillId="7" borderId="3" xfId="0" applyNumberFormat="1" applyFont="1" applyFill="1" applyBorder="1" applyAlignment="1">
      <alignment horizontal="right"/>
    </xf>
    <xf numFmtId="3" fontId="10" fillId="3" borderId="3" xfId="0" applyNumberFormat="1" applyFont="1" applyFill="1" applyBorder="1"/>
    <xf numFmtId="3" fontId="10" fillId="44" borderId="3" xfId="0" applyNumberFormat="1" applyFont="1" applyFill="1" applyBorder="1" applyAlignment="1">
      <alignment horizontal="right"/>
    </xf>
    <xf numFmtId="0" fontId="10" fillId="43" borderId="3" xfId="0" applyNumberFormat="1" applyFont="1" applyFill="1" applyBorder="1" applyAlignment="1">
      <alignment horizontal="left" wrapText="1"/>
    </xf>
    <xf numFmtId="0" fontId="10" fillId="45" borderId="0" xfId="0" applyNumberFormat="1" applyFont="1" applyFill="1"/>
    <xf numFmtId="37" fontId="10" fillId="0" borderId="9" xfId="0" applyFont="1" applyBorder="1"/>
    <xf numFmtId="37" fontId="10" fillId="0" borderId="8" xfId="0" applyFont="1" applyBorder="1"/>
    <xf numFmtId="37" fontId="10" fillId="0" borderId="25" xfId="0" applyFont="1" applyBorder="1" applyAlignment="1">
      <alignment horizontal="center"/>
    </xf>
    <xf numFmtId="0" fontId="10" fillId="0" borderId="31" xfId="0" applyNumberFormat="1" applyFont="1" applyBorder="1" applyAlignment="1">
      <alignment horizontal="centerContinuous"/>
    </xf>
    <xf numFmtId="0" fontId="10" fillId="0" borderId="32" xfId="0" applyNumberFormat="1" applyFont="1" applyBorder="1" applyAlignment="1">
      <alignment horizontal="centerContinuous"/>
    </xf>
    <xf numFmtId="0" fontId="10" fillId="0" borderId="31" xfId="0" applyNumberFormat="1" applyFont="1" applyBorder="1" applyAlignment="1">
      <alignment horizontal="right"/>
    </xf>
    <xf numFmtId="37" fontId="10" fillId="0" borderId="32" xfId="0" applyFont="1" applyBorder="1" applyAlignment="1">
      <alignment horizontal="centerContinuous"/>
    </xf>
    <xf numFmtId="0" fontId="10" fillId="0" borderId="31" xfId="0" applyNumberFormat="1" applyFont="1" applyBorder="1"/>
    <xf numFmtId="37" fontId="10" fillId="0" borderId="31" xfId="0" applyFont="1" applyBorder="1" applyAlignment="1">
      <alignment horizontal="right"/>
    </xf>
    <xf numFmtId="37" fontId="10" fillId="0" borderId="33" xfId="0" applyFont="1" applyBorder="1" applyAlignment="1">
      <alignment horizontal="right"/>
    </xf>
    <xf numFmtId="3" fontId="10" fillId="0" borderId="32" xfId="0" applyNumberFormat="1" applyFont="1" applyBorder="1"/>
    <xf numFmtId="167" fontId="10" fillId="0" borderId="32" xfId="0" applyNumberFormat="1" applyFont="1" applyBorder="1"/>
    <xf numFmtId="168" fontId="10" fillId="0" borderId="34" xfId="0" applyNumberFormat="1" applyFont="1" applyBorder="1"/>
    <xf numFmtId="168" fontId="10" fillId="0" borderId="32" xfId="0" applyNumberFormat="1" applyFont="1" applyBorder="1"/>
    <xf numFmtId="3" fontId="10" fillId="4" borderId="32" xfId="0" applyNumberFormat="1" applyFont="1" applyFill="1" applyBorder="1"/>
    <xf numFmtId="168" fontId="10" fillId="4" borderId="34" xfId="0" applyNumberFormat="1" applyFont="1" applyFill="1" applyBorder="1"/>
    <xf numFmtId="168" fontId="10" fillId="4" borderId="32" xfId="0" applyNumberFormat="1" applyFont="1" applyFill="1" applyBorder="1"/>
    <xf numFmtId="37" fontId="10" fillId="0" borderId="31" xfId="0" applyFont="1" applyBorder="1"/>
    <xf numFmtId="37" fontId="10" fillId="0" borderId="32" xfId="0" applyFont="1" applyBorder="1"/>
    <xf numFmtId="37" fontId="10" fillId="0" borderId="32" xfId="0" applyFont="1" applyBorder="1" applyAlignment="1">
      <alignment horizontal="left" vertical="top"/>
    </xf>
    <xf numFmtId="0" fontId="0" fillId="0" borderId="32" xfId="0" applyNumberFormat="1" applyBorder="1" applyAlignment="1">
      <alignment horizontal="left" wrapText="1"/>
    </xf>
    <xf numFmtId="37" fontId="10" fillId="0" borderId="34" xfId="0" applyFont="1" applyBorder="1"/>
    <xf numFmtId="1" fontId="10" fillId="0" borderId="32" xfId="0" applyNumberFormat="1" applyFont="1" applyBorder="1"/>
    <xf numFmtId="3" fontId="16" fillId="0" borderId="32" xfId="0" applyNumberFormat="1" applyFont="1" applyBorder="1" applyAlignment="1">
      <alignment horizontal="right"/>
    </xf>
    <xf numFmtId="3" fontId="75" fillId="41" borderId="32" xfId="268" applyNumberFormat="1" applyFont="1" applyFill="1" applyBorder="1" applyAlignment="1">
      <alignment horizontal="right" vertical="center"/>
    </xf>
    <xf numFmtId="3" fontId="75" fillId="42" borderId="32" xfId="268" applyNumberFormat="1" applyFont="1" applyFill="1" applyBorder="1" applyAlignment="1">
      <alignment horizontal="right" vertical="center"/>
    </xf>
    <xf numFmtId="0" fontId="10" fillId="0" borderId="32" xfId="0" applyNumberFormat="1" applyFont="1" applyBorder="1" applyAlignment="1">
      <alignment horizontal="left" wrapText="1"/>
    </xf>
    <xf numFmtId="3" fontId="10" fillId="0" borderId="32" xfId="0" applyNumberFormat="1" applyFont="1" applyBorder="1" applyAlignment="1">
      <alignment horizontal="left" wrapText="1"/>
    </xf>
    <xf numFmtId="0" fontId="10" fillId="0" borderId="35" xfId="0" applyNumberFormat="1" applyFont="1" applyBorder="1" applyAlignment="1">
      <alignment horizontal="right" wrapText="1"/>
    </xf>
    <xf numFmtId="0" fontId="10" fillId="0" borderId="32" xfId="0" applyNumberFormat="1" applyFont="1" applyBorder="1" applyAlignment="1">
      <alignment horizontal="right" wrapText="1"/>
    </xf>
    <xf numFmtId="0" fontId="15" fillId="0" borderId="32" xfId="0" applyNumberFormat="1" applyFont="1" applyBorder="1" applyAlignment="1">
      <alignment horizontal="left" vertical="center" wrapText="1"/>
    </xf>
    <xf numFmtId="0" fontId="15" fillId="0" borderId="32" xfId="0" applyNumberFormat="1" applyFont="1" applyBorder="1" applyAlignment="1">
      <alignment horizontal="left" wrapText="1"/>
    </xf>
    <xf numFmtId="0" fontId="10" fillId="0" borderId="35" xfId="0" applyNumberFormat="1" applyFont="1" applyBorder="1" applyAlignment="1">
      <alignment wrapText="1"/>
    </xf>
    <xf numFmtId="0" fontId="10" fillId="0" borderId="36" xfId="0" applyNumberFormat="1" applyFont="1" applyBorder="1" applyAlignment="1">
      <alignment horizontal="center" wrapText="1"/>
    </xf>
    <xf numFmtId="0" fontId="10" fillId="0" borderId="32" xfId="0" applyNumberFormat="1" applyFont="1" applyBorder="1" applyAlignment="1">
      <alignment horizontal="center" wrapText="1"/>
    </xf>
    <xf numFmtId="0" fontId="10" fillId="0" borderId="34" xfId="0" applyNumberFormat="1" applyFont="1" applyBorder="1" applyAlignment="1">
      <alignment wrapText="1"/>
    </xf>
    <xf numFmtId="0" fontId="10" fillId="0" borderId="37" xfId="0" applyNumberFormat="1" applyFont="1" applyBorder="1" applyAlignment="1">
      <alignment horizontal="center" wrapText="1"/>
    </xf>
    <xf numFmtId="0" fontId="10" fillId="3" borderId="32" xfId="0" applyNumberFormat="1" applyFont="1" applyFill="1" applyBorder="1" applyAlignment="1">
      <alignment horizontal="left" vertical="center"/>
    </xf>
    <xf numFmtId="0" fontId="10" fillId="3" borderId="32" xfId="0" applyNumberFormat="1" applyFont="1" applyFill="1" applyBorder="1" applyAlignment="1">
      <alignment horizontal="left"/>
    </xf>
    <xf numFmtId="3" fontId="10" fillId="3" borderId="35" xfId="0" applyNumberFormat="1" applyFont="1" applyFill="1" applyBorder="1"/>
    <xf numFmtId="3" fontId="10" fillId="3" borderId="37" xfId="0" applyNumberFormat="1" applyFont="1" applyFill="1" applyBorder="1" applyAlignment="1">
      <alignment horizontal="right"/>
    </xf>
    <xf numFmtId="3" fontId="75" fillId="3" borderId="32" xfId="0" applyNumberFormat="1" applyFont="1" applyFill="1" applyBorder="1" applyAlignment="1">
      <alignment horizontal="right" vertical="center"/>
    </xf>
    <xf numFmtId="3" fontId="75" fillId="3" borderId="32" xfId="268" applyNumberFormat="1" applyFont="1" applyFill="1" applyBorder="1" applyAlignment="1">
      <alignment horizontal="right" vertical="center"/>
    </xf>
    <xf numFmtId="3" fontId="10" fillId="3" borderId="32" xfId="0" applyNumberFormat="1" applyFont="1" applyFill="1" applyBorder="1" applyAlignment="1">
      <alignment horizontal="right"/>
    </xf>
    <xf numFmtId="3" fontId="10" fillId="3" borderId="34" xfId="0" applyNumberFormat="1" applyFont="1" applyFill="1" applyBorder="1" applyAlignment="1">
      <alignment horizontal="right"/>
    </xf>
    <xf numFmtId="37" fontId="77" fillId="0" borderId="38" xfId="0" applyFont="1" applyBorder="1" applyAlignment="1">
      <alignment horizontal="left" indent="2"/>
    </xf>
    <xf numFmtId="37" fontId="10" fillId="0" borderId="0" xfId="0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37" fontId="10" fillId="0" borderId="39" xfId="0" applyFont="1" applyBorder="1"/>
  </cellXfs>
  <cellStyles count="339">
    <cellStyle name="20% - Accent1 2" xfId="7" xr:uid="{00000000-0005-0000-0000-000000000000}"/>
    <cellStyle name="20% - Accent1 2 2" xfId="8" xr:uid="{00000000-0005-0000-0000-000001000000}"/>
    <cellStyle name="20% - Accent1 2 2 2" xfId="236" xr:uid="{00000000-0005-0000-0000-000002000000}"/>
    <cellStyle name="20% - Accent1 2 3" xfId="325" xr:uid="{00000000-0005-0000-0000-000003000000}"/>
    <cellStyle name="20% - Accent1 3" xfId="9" xr:uid="{00000000-0005-0000-0000-000004000000}"/>
    <cellStyle name="20% - Accent1 3 2" xfId="235" xr:uid="{00000000-0005-0000-0000-000005000000}"/>
    <cellStyle name="20% - Accent1 3 2 2" xfId="269" xr:uid="{00000000-0005-0000-0000-000006000000}"/>
    <cellStyle name="20% - Accent1 4" xfId="6" xr:uid="{00000000-0005-0000-0000-000007000000}"/>
    <cellStyle name="20% - Accent1 5" xfId="270" xr:uid="{00000000-0005-0000-0000-000008000000}"/>
    <cellStyle name="20% - Accent2 2" xfId="11" xr:uid="{00000000-0005-0000-0000-000009000000}"/>
    <cellStyle name="20% - Accent2 2 2" xfId="12" xr:uid="{00000000-0005-0000-0000-00000A000000}"/>
    <cellStyle name="20% - Accent2 2 2 2" xfId="234" xr:uid="{00000000-0005-0000-0000-00000B000000}"/>
    <cellStyle name="20% - Accent2 2 3" xfId="326" xr:uid="{00000000-0005-0000-0000-00000C000000}"/>
    <cellStyle name="20% - Accent2 3" xfId="13" xr:uid="{00000000-0005-0000-0000-00000D000000}"/>
    <cellStyle name="20% - Accent2 3 2" xfId="233" xr:uid="{00000000-0005-0000-0000-00000E000000}"/>
    <cellStyle name="20% - Accent2 3 2 2" xfId="271" xr:uid="{00000000-0005-0000-0000-00000F000000}"/>
    <cellStyle name="20% - Accent2 4" xfId="10" xr:uid="{00000000-0005-0000-0000-000010000000}"/>
    <cellStyle name="20% - Accent2 5" xfId="272" xr:uid="{00000000-0005-0000-0000-000011000000}"/>
    <cellStyle name="20% - Accent3 2" xfId="15" xr:uid="{00000000-0005-0000-0000-000012000000}"/>
    <cellStyle name="20% - Accent3 2 2" xfId="16" xr:uid="{00000000-0005-0000-0000-000013000000}"/>
    <cellStyle name="20% - Accent3 2 2 2" xfId="232" xr:uid="{00000000-0005-0000-0000-000014000000}"/>
    <cellStyle name="20% - Accent3 2 3" xfId="327" xr:uid="{00000000-0005-0000-0000-000015000000}"/>
    <cellStyle name="20% - Accent3 3" xfId="17" xr:uid="{00000000-0005-0000-0000-000016000000}"/>
    <cellStyle name="20% - Accent3 3 2" xfId="231" xr:uid="{00000000-0005-0000-0000-000017000000}"/>
    <cellStyle name="20% - Accent3 3 2 2" xfId="273" xr:uid="{00000000-0005-0000-0000-000018000000}"/>
    <cellStyle name="20% - Accent3 4" xfId="14" xr:uid="{00000000-0005-0000-0000-000019000000}"/>
    <cellStyle name="20% - Accent3 5" xfId="274" xr:uid="{00000000-0005-0000-0000-00001A000000}"/>
    <cellStyle name="20% - Accent4 2" xfId="19" xr:uid="{00000000-0005-0000-0000-00001B000000}"/>
    <cellStyle name="20% - Accent4 2 2" xfId="20" xr:uid="{00000000-0005-0000-0000-00001C000000}"/>
    <cellStyle name="20% - Accent4 2 2 2" xfId="230" xr:uid="{00000000-0005-0000-0000-00001D000000}"/>
    <cellStyle name="20% - Accent4 2 3" xfId="328" xr:uid="{00000000-0005-0000-0000-00001E000000}"/>
    <cellStyle name="20% - Accent4 3" xfId="21" xr:uid="{00000000-0005-0000-0000-00001F000000}"/>
    <cellStyle name="20% - Accent4 3 2" xfId="179" xr:uid="{00000000-0005-0000-0000-000020000000}"/>
    <cellStyle name="20% - Accent4 3 2 2" xfId="275" xr:uid="{00000000-0005-0000-0000-000021000000}"/>
    <cellStyle name="20% - Accent4 4" xfId="18" xr:uid="{00000000-0005-0000-0000-000022000000}"/>
    <cellStyle name="20% - Accent4 5" xfId="276" xr:uid="{00000000-0005-0000-0000-000023000000}"/>
    <cellStyle name="20% - Accent5 2" xfId="23" xr:uid="{00000000-0005-0000-0000-000024000000}"/>
    <cellStyle name="20% - Accent5 2 2" xfId="24" xr:uid="{00000000-0005-0000-0000-000025000000}"/>
    <cellStyle name="20% - Accent5 2 2 2" xfId="229" xr:uid="{00000000-0005-0000-0000-000026000000}"/>
    <cellStyle name="20% - Accent5 2 3" xfId="329" xr:uid="{00000000-0005-0000-0000-000027000000}"/>
    <cellStyle name="20% - Accent5 3" xfId="25" xr:uid="{00000000-0005-0000-0000-000028000000}"/>
    <cellStyle name="20% - Accent5 3 2" xfId="228" xr:uid="{00000000-0005-0000-0000-000029000000}"/>
    <cellStyle name="20% - Accent5 3 2 2" xfId="277" xr:uid="{00000000-0005-0000-0000-00002A000000}"/>
    <cellStyle name="20% - Accent5 4" xfId="22" xr:uid="{00000000-0005-0000-0000-00002B000000}"/>
    <cellStyle name="20% - Accent5 5" xfId="278" xr:uid="{00000000-0005-0000-0000-00002C000000}"/>
    <cellStyle name="20% - Accent6 2" xfId="27" xr:uid="{00000000-0005-0000-0000-00002D000000}"/>
    <cellStyle name="20% - Accent6 2 2" xfId="28" xr:uid="{00000000-0005-0000-0000-00002E000000}"/>
    <cellStyle name="20% - Accent6 2 2 2" xfId="227" xr:uid="{00000000-0005-0000-0000-00002F000000}"/>
    <cellStyle name="20% - Accent6 2 3" xfId="330" xr:uid="{00000000-0005-0000-0000-000030000000}"/>
    <cellStyle name="20% - Accent6 3" xfId="29" xr:uid="{00000000-0005-0000-0000-000031000000}"/>
    <cellStyle name="20% - Accent6 3 2" xfId="226" xr:uid="{00000000-0005-0000-0000-000032000000}"/>
    <cellStyle name="20% - Accent6 3 2 2" xfId="279" xr:uid="{00000000-0005-0000-0000-000033000000}"/>
    <cellStyle name="20% - Accent6 4" xfId="26" xr:uid="{00000000-0005-0000-0000-000034000000}"/>
    <cellStyle name="20% - Accent6 5" xfId="280" xr:uid="{00000000-0005-0000-0000-000035000000}"/>
    <cellStyle name="40% - Accent1 2" xfId="31" xr:uid="{00000000-0005-0000-0000-000036000000}"/>
    <cellStyle name="40% - Accent1 2 2" xfId="32" xr:uid="{00000000-0005-0000-0000-000037000000}"/>
    <cellStyle name="40% - Accent1 2 2 2" xfId="225" xr:uid="{00000000-0005-0000-0000-000038000000}"/>
    <cellStyle name="40% - Accent1 2 3" xfId="331" xr:uid="{00000000-0005-0000-0000-000039000000}"/>
    <cellStyle name="40% - Accent1 3" xfId="33" xr:uid="{00000000-0005-0000-0000-00003A000000}"/>
    <cellStyle name="40% - Accent1 3 2" xfId="224" xr:uid="{00000000-0005-0000-0000-00003B000000}"/>
    <cellStyle name="40% - Accent1 3 2 2" xfId="281" xr:uid="{00000000-0005-0000-0000-00003C000000}"/>
    <cellStyle name="40% - Accent1 4" xfId="30" xr:uid="{00000000-0005-0000-0000-00003D000000}"/>
    <cellStyle name="40% - Accent1 5" xfId="282" xr:uid="{00000000-0005-0000-0000-00003E000000}"/>
    <cellStyle name="40% - Accent2 2" xfId="35" xr:uid="{00000000-0005-0000-0000-00003F000000}"/>
    <cellStyle name="40% - Accent2 2 2" xfId="36" xr:uid="{00000000-0005-0000-0000-000040000000}"/>
    <cellStyle name="40% - Accent2 2 2 2" xfId="223" xr:uid="{00000000-0005-0000-0000-000041000000}"/>
    <cellStyle name="40% - Accent2 2 3" xfId="332" xr:uid="{00000000-0005-0000-0000-000042000000}"/>
    <cellStyle name="40% - Accent2 3" xfId="37" xr:uid="{00000000-0005-0000-0000-000043000000}"/>
    <cellStyle name="40% - Accent2 3 2" xfId="222" xr:uid="{00000000-0005-0000-0000-000044000000}"/>
    <cellStyle name="40% - Accent2 3 2 2" xfId="283" xr:uid="{00000000-0005-0000-0000-000045000000}"/>
    <cellStyle name="40% - Accent2 4" xfId="34" xr:uid="{00000000-0005-0000-0000-000046000000}"/>
    <cellStyle name="40% - Accent2 5" xfId="284" xr:uid="{00000000-0005-0000-0000-000047000000}"/>
    <cellStyle name="40% - Accent3 2" xfId="39" xr:uid="{00000000-0005-0000-0000-000048000000}"/>
    <cellStyle name="40% - Accent3 2 2" xfId="40" xr:uid="{00000000-0005-0000-0000-000049000000}"/>
    <cellStyle name="40% - Accent3 2 2 2" xfId="221" xr:uid="{00000000-0005-0000-0000-00004A000000}"/>
    <cellStyle name="40% - Accent3 2 3" xfId="333" xr:uid="{00000000-0005-0000-0000-00004B000000}"/>
    <cellStyle name="40% - Accent3 3" xfId="41" xr:uid="{00000000-0005-0000-0000-00004C000000}"/>
    <cellStyle name="40% - Accent3 3 2" xfId="220" xr:uid="{00000000-0005-0000-0000-00004D000000}"/>
    <cellStyle name="40% - Accent3 3 2 2" xfId="285" xr:uid="{00000000-0005-0000-0000-00004E000000}"/>
    <cellStyle name="40% - Accent3 4" xfId="38" xr:uid="{00000000-0005-0000-0000-00004F000000}"/>
    <cellStyle name="40% - Accent3 5" xfId="286" xr:uid="{00000000-0005-0000-0000-000050000000}"/>
    <cellStyle name="40% - Accent4 2" xfId="43" xr:uid="{00000000-0005-0000-0000-000051000000}"/>
    <cellStyle name="40% - Accent4 2 2" xfId="44" xr:uid="{00000000-0005-0000-0000-000052000000}"/>
    <cellStyle name="40% - Accent4 2 2 2" xfId="219" xr:uid="{00000000-0005-0000-0000-000053000000}"/>
    <cellStyle name="40% - Accent4 2 3" xfId="334" xr:uid="{00000000-0005-0000-0000-000054000000}"/>
    <cellStyle name="40% - Accent4 3" xfId="45" xr:uid="{00000000-0005-0000-0000-000055000000}"/>
    <cellStyle name="40% - Accent4 3 2" xfId="218" xr:uid="{00000000-0005-0000-0000-000056000000}"/>
    <cellStyle name="40% - Accent4 3 2 2" xfId="287" xr:uid="{00000000-0005-0000-0000-000057000000}"/>
    <cellStyle name="40% - Accent4 4" xfId="42" xr:uid="{00000000-0005-0000-0000-000058000000}"/>
    <cellStyle name="40% - Accent4 5" xfId="288" xr:uid="{00000000-0005-0000-0000-000059000000}"/>
    <cellStyle name="40% - Accent5 2" xfId="47" xr:uid="{00000000-0005-0000-0000-00005A000000}"/>
    <cellStyle name="40% - Accent5 2 2" xfId="48" xr:uid="{00000000-0005-0000-0000-00005B000000}"/>
    <cellStyle name="40% - Accent5 2 2 2" xfId="217" xr:uid="{00000000-0005-0000-0000-00005C000000}"/>
    <cellStyle name="40% - Accent5 2 3" xfId="335" xr:uid="{00000000-0005-0000-0000-00005D000000}"/>
    <cellStyle name="40% - Accent5 3" xfId="49" xr:uid="{00000000-0005-0000-0000-00005E000000}"/>
    <cellStyle name="40% - Accent5 3 2" xfId="216" xr:uid="{00000000-0005-0000-0000-00005F000000}"/>
    <cellStyle name="40% - Accent5 3 2 2" xfId="289" xr:uid="{00000000-0005-0000-0000-000060000000}"/>
    <cellStyle name="40% - Accent5 4" xfId="46" xr:uid="{00000000-0005-0000-0000-000061000000}"/>
    <cellStyle name="40% - Accent5 5" xfId="290" xr:uid="{00000000-0005-0000-0000-000062000000}"/>
    <cellStyle name="40% - Accent6 2" xfId="51" xr:uid="{00000000-0005-0000-0000-000063000000}"/>
    <cellStyle name="40% - Accent6 2 2" xfId="52" xr:uid="{00000000-0005-0000-0000-000064000000}"/>
    <cellStyle name="40% - Accent6 2 2 2" xfId="215" xr:uid="{00000000-0005-0000-0000-000065000000}"/>
    <cellStyle name="40% - Accent6 2 3" xfId="336" xr:uid="{00000000-0005-0000-0000-000066000000}"/>
    <cellStyle name="40% - Accent6 3" xfId="53" xr:uid="{00000000-0005-0000-0000-000067000000}"/>
    <cellStyle name="40% - Accent6 3 2" xfId="214" xr:uid="{00000000-0005-0000-0000-000068000000}"/>
    <cellStyle name="40% - Accent6 3 2 2" xfId="291" xr:uid="{00000000-0005-0000-0000-000069000000}"/>
    <cellStyle name="40% - Accent6 4" xfId="50" xr:uid="{00000000-0005-0000-0000-00006A000000}"/>
    <cellStyle name="40% - Accent6 5" xfId="292" xr:uid="{00000000-0005-0000-0000-00006B000000}"/>
    <cellStyle name="60% - Accent1 2" xfId="55" xr:uid="{00000000-0005-0000-0000-00006C000000}"/>
    <cellStyle name="60% - Accent1 2 2" xfId="56" xr:uid="{00000000-0005-0000-0000-00006D000000}"/>
    <cellStyle name="60% - Accent1 2 2 2" xfId="213" xr:uid="{00000000-0005-0000-0000-00006E000000}"/>
    <cellStyle name="60% - Accent1 3" xfId="57" xr:uid="{00000000-0005-0000-0000-00006F000000}"/>
    <cellStyle name="60% - Accent1 3 2" xfId="212" xr:uid="{00000000-0005-0000-0000-000070000000}"/>
    <cellStyle name="60% - Accent1 4" xfId="54" xr:uid="{00000000-0005-0000-0000-000071000000}"/>
    <cellStyle name="60% - Accent1 5" xfId="293" xr:uid="{00000000-0005-0000-0000-000072000000}"/>
    <cellStyle name="60% - Accent2 2" xfId="59" xr:uid="{00000000-0005-0000-0000-000073000000}"/>
    <cellStyle name="60% - Accent2 2 2" xfId="60" xr:uid="{00000000-0005-0000-0000-000074000000}"/>
    <cellStyle name="60% - Accent2 2 2 2" xfId="211" xr:uid="{00000000-0005-0000-0000-000075000000}"/>
    <cellStyle name="60% - Accent2 3" xfId="61" xr:uid="{00000000-0005-0000-0000-000076000000}"/>
    <cellStyle name="60% - Accent2 3 2" xfId="210" xr:uid="{00000000-0005-0000-0000-000077000000}"/>
    <cellStyle name="60% - Accent2 4" xfId="58" xr:uid="{00000000-0005-0000-0000-000078000000}"/>
    <cellStyle name="60% - Accent2 5" xfId="294" xr:uid="{00000000-0005-0000-0000-000079000000}"/>
    <cellStyle name="60% - Accent3 2" xfId="63" xr:uid="{00000000-0005-0000-0000-00007A000000}"/>
    <cellStyle name="60% - Accent3 2 2" xfId="64" xr:uid="{00000000-0005-0000-0000-00007B000000}"/>
    <cellStyle name="60% - Accent3 2 2 2" xfId="209" xr:uid="{00000000-0005-0000-0000-00007C000000}"/>
    <cellStyle name="60% - Accent3 3" xfId="65" xr:uid="{00000000-0005-0000-0000-00007D000000}"/>
    <cellStyle name="60% - Accent3 3 2" xfId="208" xr:uid="{00000000-0005-0000-0000-00007E000000}"/>
    <cellStyle name="60% - Accent3 4" xfId="62" xr:uid="{00000000-0005-0000-0000-00007F000000}"/>
    <cellStyle name="60% - Accent3 5" xfId="295" xr:uid="{00000000-0005-0000-0000-000080000000}"/>
    <cellStyle name="60% - Accent4 2" xfId="67" xr:uid="{00000000-0005-0000-0000-000081000000}"/>
    <cellStyle name="60% - Accent4 2 2" xfId="68" xr:uid="{00000000-0005-0000-0000-000082000000}"/>
    <cellStyle name="60% - Accent4 2 2 2" xfId="207" xr:uid="{00000000-0005-0000-0000-000083000000}"/>
    <cellStyle name="60% - Accent4 3" xfId="69" xr:uid="{00000000-0005-0000-0000-000084000000}"/>
    <cellStyle name="60% - Accent4 3 2" xfId="206" xr:uid="{00000000-0005-0000-0000-000085000000}"/>
    <cellStyle name="60% - Accent4 4" xfId="66" xr:uid="{00000000-0005-0000-0000-000086000000}"/>
    <cellStyle name="60% - Accent4 5" xfId="296" xr:uid="{00000000-0005-0000-0000-000087000000}"/>
    <cellStyle name="60% - Accent5 2" xfId="71" xr:uid="{00000000-0005-0000-0000-000088000000}"/>
    <cellStyle name="60% - Accent5 2 2" xfId="72" xr:uid="{00000000-0005-0000-0000-000089000000}"/>
    <cellStyle name="60% - Accent5 2 2 2" xfId="205" xr:uid="{00000000-0005-0000-0000-00008A000000}"/>
    <cellStyle name="60% - Accent5 3" xfId="73" xr:uid="{00000000-0005-0000-0000-00008B000000}"/>
    <cellStyle name="60% - Accent5 3 2" xfId="204" xr:uid="{00000000-0005-0000-0000-00008C000000}"/>
    <cellStyle name="60% - Accent5 4" xfId="70" xr:uid="{00000000-0005-0000-0000-00008D000000}"/>
    <cellStyle name="60% - Accent5 5" xfId="297" xr:uid="{00000000-0005-0000-0000-00008E000000}"/>
    <cellStyle name="60% - Accent6 2" xfId="75" xr:uid="{00000000-0005-0000-0000-00008F000000}"/>
    <cellStyle name="60% - Accent6 2 2" xfId="76" xr:uid="{00000000-0005-0000-0000-000090000000}"/>
    <cellStyle name="60% - Accent6 2 2 2" xfId="203" xr:uid="{00000000-0005-0000-0000-000091000000}"/>
    <cellStyle name="60% - Accent6 3" xfId="77" xr:uid="{00000000-0005-0000-0000-000092000000}"/>
    <cellStyle name="60% - Accent6 3 2" xfId="202" xr:uid="{00000000-0005-0000-0000-000093000000}"/>
    <cellStyle name="60% - Accent6 4" xfId="74" xr:uid="{00000000-0005-0000-0000-000094000000}"/>
    <cellStyle name="60% - Accent6 5" xfId="298" xr:uid="{00000000-0005-0000-0000-000095000000}"/>
    <cellStyle name="Accent1 2" xfId="79" xr:uid="{00000000-0005-0000-0000-000096000000}"/>
    <cellStyle name="Accent1 2 2" xfId="80" xr:uid="{00000000-0005-0000-0000-000097000000}"/>
    <cellStyle name="Accent1 2 2 2" xfId="201" xr:uid="{00000000-0005-0000-0000-000098000000}"/>
    <cellStyle name="Accent1 3" xfId="81" xr:uid="{00000000-0005-0000-0000-000099000000}"/>
    <cellStyle name="Accent1 3 2" xfId="200" xr:uid="{00000000-0005-0000-0000-00009A000000}"/>
    <cellStyle name="Accent1 4" xfId="78" xr:uid="{00000000-0005-0000-0000-00009B000000}"/>
    <cellStyle name="Accent1 5" xfId="299" xr:uid="{00000000-0005-0000-0000-00009C000000}"/>
    <cellStyle name="Accent2 2" xfId="83" xr:uid="{00000000-0005-0000-0000-00009D000000}"/>
    <cellStyle name="Accent2 2 2" xfId="84" xr:uid="{00000000-0005-0000-0000-00009E000000}"/>
    <cellStyle name="Accent2 2 2 2" xfId="199" xr:uid="{00000000-0005-0000-0000-00009F000000}"/>
    <cellStyle name="Accent2 3" xfId="85" xr:uid="{00000000-0005-0000-0000-0000A0000000}"/>
    <cellStyle name="Accent2 3 2" xfId="198" xr:uid="{00000000-0005-0000-0000-0000A1000000}"/>
    <cellStyle name="Accent2 4" xfId="82" xr:uid="{00000000-0005-0000-0000-0000A2000000}"/>
    <cellStyle name="Accent2 5" xfId="300" xr:uid="{00000000-0005-0000-0000-0000A3000000}"/>
    <cellStyle name="Accent3 2" xfId="87" xr:uid="{00000000-0005-0000-0000-0000A4000000}"/>
    <cellStyle name="Accent3 2 2" xfId="88" xr:uid="{00000000-0005-0000-0000-0000A5000000}"/>
    <cellStyle name="Accent3 2 2 2" xfId="197" xr:uid="{00000000-0005-0000-0000-0000A6000000}"/>
    <cellStyle name="Accent3 3" xfId="89" xr:uid="{00000000-0005-0000-0000-0000A7000000}"/>
    <cellStyle name="Accent3 3 2" xfId="196" xr:uid="{00000000-0005-0000-0000-0000A8000000}"/>
    <cellStyle name="Accent3 4" xfId="86" xr:uid="{00000000-0005-0000-0000-0000A9000000}"/>
    <cellStyle name="Accent3 5" xfId="301" xr:uid="{00000000-0005-0000-0000-0000AA000000}"/>
    <cellStyle name="Accent4 2" xfId="91" xr:uid="{00000000-0005-0000-0000-0000AB000000}"/>
    <cellStyle name="Accent4 2 2" xfId="92" xr:uid="{00000000-0005-0000-0000-0000AC000000}"/>
    <cellStyle name="Accent4 2 2 2" xfId="195" xr:uid="{00000000-0005-0000-0000-0000AD000000}"/>
    <cellStyle name="Accent4 3" xfId="93" xr:uid="{00000000-0005-0000-0000-0000AE000000}"/>
    <cellStyle name="Accent4 3 2" xfId="194" xr:uid="{00000000-0005-0000-0000-0000AF000000}"/>
    <cellStyle name="Accent4 4" xfId="90" xr:uid="{00000000-0005-0000-0000-0000B0000000}"/>
    <cellStyle name="Accent4 5" xfId="302" xr:uid="{00000000-0005-0000-0000-0000B1000000}"/>
    <cellStyle name="Accent5 2" xfId="95" xr:uid="{00000000-0005-0000-0000-0000B2000000}"/>
    <cellStyle name="Accent5 2 2" xfId="96" xr:uid="{00000000-0005-0000-0000-0000B3000000}"/>
    <cellStyle name="Accent5 2 2 2" xfId="193" xr:uid="{00000000-0005-0000-0000-0000B4000000}"/>
    <cellStyle name="Accent5 3" xfId="97" xr:uid="{00000000-0005-0000-0000-0000B5000000}"/>
    <cellStyle name="Accent5 3 2" xfId="192" xr:uid="{00000000-0005-0000-0000-0000B6000000}"/>
    <cellStyle name="Accent5 4" xfId="94" xr:uid="{00000000-0005-0000-0000-0000B7000000}"/>
    <cellStyle name="Accent5 5" xfId="303" xr:uid="{00000000-0005-0000-0000-0000B8000000}"/>
    <cellStyle name="Accent6 2" xfId="99" xr:uid="{00000000-0005-0000-0000-0000B9000000}"/>
    <cellStyle name="Accent6 2 2" xfId="100" xr:uid="{00000000-0005-0000-0000-0000BA000000}"/>
    <cellStyle name="Accent6 2 2 2" xfId="191" xr:uid="{00000000-0005-0000-0000-0000BB000000}"/>
    <cellStyle name="Accent6 3" xfId="101" xr:uid="{00000000-0005-0000-0000-0000BC000000}"/>
    <cellStyle name="Accent6 3 2" xfId="190" xr:uid="{00000000-0005-0000-0000-0000BD000000}"/>
    <cellStyle name="Accent6 4" xfId="98" xr:uid="{00000000-0005-0000-0000-0000BE000000}"/>
    <cellStyle name="Accent6 5" xfId="304" xr:uid="{00000000-0005-0000-0000-0000BF000000}"/>
    <cellStyle name="Bad 2" xfId="103" xr:uid="{00000000-0005-0000-0000-0000C0000000}"/>
    <cellStyle name="Bad 2 2" xfId="104" xr:uid="{00000000-0005-0000-0000-0000C1000000}"/>
    <cellStyle name="Bad 2 2 2" xfId="189" xr:uid="{00000000-0005-0000-0000-0000C2000000}"/>
    <cellStyle name="Bad 3" xfId="105" xr:uid="{00000000-0005-0000-0000-0000C3000000}"/>
    <cellStyle name="Bad 3 2" xfId="188" xr:uid="{00000000-0005-0000-0000-0000C4000000}"/>
    <cellStyle name="Bad 4" xfId="102" xr:uid="{00000000-0005-0000-0000-0000C5000000}"/>
    <cellStyle name="Bad 5" xfId="305" xr:uid="{00000000-0005-0000-0000-0000C6000000}"/>
    <cellStyle name="Calculation 2" xfId="107" xr:uid="{00000000-0005-0000-0000-0000C7000000}"/>
    <cellStyle name="Calculation 2 2" xfId="108" xr:uid="{00000000-0005-0000-0000-0000C8000000}"/>
    <cellStyle name="Calculation 2 2 2" xfId="237" xr:uid="{00000000-0005-0000-0000-0000C9000000}"/>
    <cellStyle name="Calculation 3" xfId="109" xr:uid="{00000000-0005-0000-0000-0000CA000000}"/>
    <cellStyle name="Calculation 3 2" xfId="187" xr:uid="{00000000-0005-0000-0000-0000CB000000}"/>
    <cellStyle name="Calculation 4" xfId="106" xr:uid="{00000000-0005-0000-0000-0000CC000000}"/>
    <cellStyle name="Calculation 5" xfId="306" xr:uid="{00000000-0005-0000-0000-0000CD000000}"/>
    <cellStyle name="Check Cell 2" xfId="111" xr:uid="{00000000-0005-0000-0000-0000CE000000}"/>
    <cellStyle name="Check Cell 2 2" xfId="112" xr:uid="{00000000-0005-0000-0000-0000CF000000}"/>
    <cellStyle name="Check Cell 2 2 2" xfId="186" xr:uid="{00000000-0005-0000-0000-0000D0000000}"/>
    <cellStyle name="Check Cell 3" xfId="113" xr:uid="{00000000-0005-0000-0000-0000D1000000}"/>
    <cellStyle name="Check Cell 3 2" xfId="185" xr:uid="{00000000-0005-0000-0000-0000D2000000}"/>
    <cellStyle name="Check Cell 4" xfId="110" xr:uid="{00000000-0005-0000-0000-0000D3000000}"/>
    <cellStyle name="Check Cell 5" xfId="307" xr:uid="{00000000-0005-0000-0000-0000D4000000}"/>
    <cellStyle name="Comma" xfId="3" builtinId="3"/>
    <cellStyle name="Explanatory Text 2" xfId="115" xr:uid="{00000000-0005-0000-0000-0000D6000000}"/>
    <cellStyle name="Explanatory Text 2 2" xfId="116" xr:uid="{00000000-0005-0000-0000-0000D7000000}"/>
    <cellStyle name="Explanatory Text 2 2 2" xfId="184" xr:uid="{00000000-0005-0000-0000-0000D8000000}"/>
    <cellStyle name="Explanatory Text 3" xfId="117" xr:uid="{00000000-0005-0000-0000-0000D9000000}"/>
    <cellStyle name="Explanatory Text 3 2" xfId="183" xr:uid="{00000000-0005-0000-0000-0000DA000000}"/>
    <cellStyle name="Explanatory Text 4" xfId="114" xr:uid="{00000000-0005-0000-0000-0000DB000000}"/>
    <cellStyle name="Explanatory Text 5" xfId="308" xr:uid="{00000000-0005-0000-0000-0000DC000000}"/>
    <cellStyle name="Followed Hyperlink" xfId="118" builtinId="9" customBuiltin="1"/>
    <cellStyle name="Followed Hyperlink 2" xfId="119" xr:uid="{00000000-0005-0000-0000-0000DE000000}"/>
    <cellStyle name="Followed Hyperlink 2 2" xfId="120" xr:uid="{00000000-0005-0000-0000-0000DF000000}"/>
    <cellStyle name="Followed Hyperlink 2 2 2" xfId="182" xr:uid="{00000000-0005-0000-0000-0000E0000000}"/>
    <cellStyle name="Followed Hyperlink 3" xfId="121" xr:uid="{00000000-0005-0000-0000-0000E1000000}"/>
    <cellStyle name="Followed Hyperlink 3 2" xfId="181" xr:uid="{00000000-0005-0000-0000-0000E2000000}"/>
    <cellStyle name="Followed Hyperlink 4" xfId="180" xr:uid="{00000000-0005-0000-0000-0000E3000000}"/>
    <cellStyle name="Followed Hyperlink 5" xfId="309" xr:uid="{00000000-0005-0000-0000-0000E4000000}"/>
    <cellStyle name="Good 2" xfId="123" xr:uid="{00000000-0005-0000-0000-0000E5000000}"/>
    <cellStyle name="Good 2 2" xfId="124" xr:uid="{00000000-0005-0000-0000-0000E6000000}"/>
    <cellStyle name="Good 2 2 2" xfId="238" xr:uid="{00000000-0005-0000-0000-0000E7000000}"/>
    <cellStyle name="Good 3" xfId="125" xr:uid="{00000000-0005-0000-0000-0000E8000000}"/>
    <cellStyle name="Good 3 2" xfId="239" xr:uid="{00000000-0005-0000-0000-0000E9000000}"/>
    <cellStyle name="Good 4" xfId="122" xr:uid="{00000000-0005-0000-0000-0000EA000000}"/>
    <cellStyle name="Good 5" xfId="310" xr:uid="{00000000-0005-0000-0000-0000EB000000}"/>
    <cellStyle name="Heading 1 2" xfId="127" xr:uid="{00000000-0005-0000-0000-0000EC000000}"/>
    <cellStyle name="Heading 1 2 2" xfId="128" xr:uid="{00000000-0005-0000-0000-0000ED000000}"/>
    <cellStyle name="Heading 1 2 2 2" xfId="240" xr:uid="{00000000-0005-0000-0000-0000EE000000}"/>
    <cellStyle name="Heading 1 3" xfId="129" xr:uid="{00000000-0005-0000-0000-0000EF000000}"/>
    <cellStyle name="Heading 1 3 2" xfId="241" xr:uid="{00000000-0005-0000-0000-0000F0000000}"/>
    <cellStyle name="Heading 1 4" xfId="126" xr:uid="{00000000-0005-0000-0000-0000F1000000}"/>
    <cellStyle name="Heading 1 5" xfId="311" xr:uid="{00000000-0005-0000-0000-0000F2000000}"/>
    <cellStyle name="Heading 2 2" xfId="131" xr:uid="{00000000-0005-0000-0000-0000F3000000}"/>
    <cellStyle name="Heading 2 2 2" xfId="132" xr:uid="{00000000-0005-0000-0000-0000F4000000}"/>
    <cellStyle name="Heading 2 2 2 2" xfId="242" xr:uid="{00000000-0005-0000-0000-0000F5000000}"/>
    <cellStyle name="Heading 2 3" xfId="133" xr:uid="{00000000-0005-0000-0000-0000F6000000}"/>
    <cellStyle name="Heading 2 3 2" xfId="243" xr:uid="{00000000-0005-0000-0000-0000F7000000}"/>
    <cellStyle name="Heading 2 4" xfId="130" xr:uid="{00000000-0005-0000-0000-0000F8000000}"/>
    <cellStyle name="Heading 2 5" xfId="312" xr:uid="{00000000-0005-0000-0000-0000F9000000}"/>
    <cellStyle name="Heading 3 2" xfId="135" xr:uid="{00000000-0005-0000-0000-0000FA000000}"/>
    <cellStyle name="Heading 3 2 2" xfId="136" xr:uid="{00000000-0005-0000-0000-0000FB000000}"/>
    <cellStyle name="Heading 3 2 2 2" xfId="244" xr:uid="{00000000-0005-0000-0000-0000FC000000}"/>
    <cellStyle name="Heading 3 3" xfId="137" xr:uid="{00000000-0005-0000-0000-0000FD000000}"/>
    <cellStyle name="Heading 3 3 2" xfId="245" xr:uid="{00000000-0005-0000-0000-0000FE000000}"/>
    <cellStyle name="Heading 3 4" xfId="134" xr:uid="{00000000-0005-0000-0000-0000FF000000}"/>
    <cellStyle name="Heading 3 5" xfId="313" xr:uid="{00000000-0005-0000-0000-000000010000}"/>
    <cellStyle name="Heading 4 2" xfId="139" xr:uid="{00000000-0005-0000-0000-000001010000}"/>
    <cellStyle name="Heading 4 2 2" xfId="140" xr:uid="{00000000-0005-0000-0000-000002010000}"/>
    <cellStyle name="Heading 4 2 2 2" xfId="246" xr:uid="{00000000-0005-0000-0000-000003010000}"/>
    <cellStyle name="Heading 4 3" xfId="141" xr:uid="{00000000-0005-0000-0000-000004010000}"/>
    <cellStyle name="Heading 4 3 2" xfId="247" xr:uid="{00000000-0005-0000-0000-000005010000}"/>
    <cellStyle name="Heading 4 4" xfId="138" xr:uid="{00000000-0005-0000-0000-000006010000}"/>
    <cellStyle name="Heading 4 5" xfId="314" xr:uid="{00000000-0005-0000-0000-000007010000}"/>
    <cellStyle name="Hyperlink" xfId="1" builtinId="8"/>
    <cellStyle name="Hyperlink 2" xfId="143" xr:uid="{00000000-0005-0000-0000-000009010000}"/>
    <cellStyle name="Hyperlink 2 2" xfId="144" xr:uid="{00000000-0005-0000-0000-00000A010000}"/>
    <cellStyle name="Hyperlink 2 2 2" xfId="248" xr:uid="{00000000-0005-0000-0000-00000B010000}"/>
    <cellStyle name="Hyperlink 3" xfId="145" xr:uid="{00000000-0005-0000-0000-00000C010000}"/>
    <cellStyle name="Hyperlink 3 2" xfId="249" xr:uid="{00000000-0005-0000-0000-00000D010000}"/>
    <cellStyle name="Hyperlink 4" xfId="142" xr:uid="{00000000-0005-0000-0000-00000E010000}"/>
    <cellStyle name="Hyperlink 5" xfId="315" xr:uid="{00000000-0005-0000-0000-00000F010000}"/>
    <cellStyle name="Input 2" xfId="147" xr:uid="{00000000-0005-0000-0000-000010010000}"/>
    <cellStyle name="Input 2 2" xfId="148" xr:uid="{00000000-0005-0000-0000-000011010000}"/>
    <cellStyle name="Input 2 2 2" xfId="250" xr:uid="{00000000-0005-0000-0000-000012010000}"/>
    <cellStyle name="Input 3" xfId="149" xr:uid="{00000000-0005-0000-0000-000013010000}"/>
    <cellStyle name="Input 3 2" xfId="251" xr:uid="{00000000-0005-0000-0000-000014010000}"/>
    <cellStyle name="Input 4" xfId="146" xr:uid="{00000000-0005-0000-0000-000015010000}"/>
    <cellStyle name="Input 5" xfId="316" xr:uid="{00000000-0005-0000-0000-000016010000}"/>
    <cellStyle name="Linked Cell 2" xfId="151" xr:uid="{00000000-0005-0000-0000-000017010000}"/>
    <cellStyle name="Linked Cell 2 2" xfId="152" xr:uid="{00000000-0005-0000-0000-000018010000}"/>
    <cellStyle name="Linked Cell 2 2 2" xfId="252" xr:uid="{00000000-0005-0000-0000-000019010000}"/>
    <cellStyle name="Linked Cell 3" xfId="153" xr:uid="{00000000-0005-0000-0000-00001A010000}"/>
    <cellStyle name="Linked Cell 3 2" xfId="253" xr:uid="{00000000-0005-0000-0000-00001B010000}"/>
    <cellStyle name="Linked Cell 4" xfId="150" xr:uid="{00000000-0005-0000-0000-00001C010000}"/>
    <cellStyle name="Linked Cell 5" xfId="317" xr:uid="{00000000-0005-0000-0000-00001D010000}"/>
    <cellStyle name="Neutral 2" xfId="155" xr:uid="{00000000-0005-0000-0000-00001E010000}"/>
    <cellStyle name="Neutral 2 2" xfId="156" xr:uid="{00000000-0005-0000-0000-00001F010000}"/>
    <cellStyle name="Neutral 2 2 2" xfId="254" xr:uid="{00000000-0005-0000-0000-000020010000}"/>
    <cellStyle name="Neutral 3" xfId="157" xr:uid="{00000000-0005-0000-0000-000021010000}"/>
    <cellStyle name="Neutral 3 2" xfId="255" xr:uid="{00000000-0005-0000-0000-000022010000}"/>
    <cellStyle name="Neutral 4" xfId="154" xr:uid="{00000000-0005-0000-0000-000023010000}"/>
    <cellStyle name="Neutral 5" xfId="318" xr:uid="{00000000-0005-0000-0000-000024010000}"/>
    <cellStyle name="Normal" xfId="0" builtinId="0"/>
    <cellStyle name="Normal 2" xfId="2" xr:uid="{00000000-0005-0000-0000-000026010000}"/>
    <cellStyle name="Normal 2 2" xfId="159" xr:uid="{00000000-0005-0000-0000-000027010000}"/>
    <cellStyle name="Normal 2 2 2" xfId="256" xr:uid="{00000000-0005-0000-0000-000028010000}"/>
    <cellStyle name="Normal 2 3" xfId="158" xr:uid="{00000000-0005-0000-0000-000029010000}"/>
    <cellStyle name="Normal 2 4" xfId="337" xr:uid="{00000000-0005-0000-0000-00002A010000}"/>
    <cellStyle name="Normal 3" xfId="160" xr:uid="{00000000-0005-0000-0000-00002B010000}"/>
    <cellStyle name="Normal 3 2" xfId="257" xr:uid="{00000000-0005-0000-0000-00002C010000}"/>
    <cellStyle name="Normal 3 2 2" xfId="319" xr:uid="{00000000-0005-0000-0000-00002D010000}"/>
    <cellStyle name="Normal 4" xfId="5" xr:uid="{00000000-0005-0000-0000-00002E010000}"/>
    <cellStyle name="Normal 5" xfId="320" xr:uid="{00000000-0005-0000-0000-00002F010000}"/>
    <cellStyle name="Normal 6" xfId="268" xr:uid="{00000000-0005-0000-0000-000030010000}"/>
    <cellStyle name="Note 2" xfId="162" xr:uid="{00000000-0005-0000-0000-000031010000}"/>
    <cellStyle name="Note 3" xfId="163" xr:uid="{00000000-0005-0000-0000-000032010000}"/>
    <cellStyle name="Note 3 2" xfId="259" xr:uid="{00000000-0005-0000-0000-000033010000}"/>
    <cellStyle name="Note 3 3" xfId="258" xr:uid="{00000000-0005-0000-0000-000034010000}"/>
    <cellStyle name="Note 4" xfId="164" xr:uid="{00000000-0005-0000-0000-000035010000}"/>
    <cellStyle name="Note 4 2" xfId="165" xr:uid="{00000000-0005-0000-0000-000036010000}"/>
    <cellStyle name="Note 4 2 2" xfId="261" xr:uid="{00000000-0005-0000-0000-000037010000}"/>
    <cellStyle name="Note 4 2 3" xfId="321" xr:uid="{00000000-0005-0000-0000-000038010000}"/>
    <cellStyle name="Note 4 3" xfId="260" xr:uid="{00000000-0005-0000-0000-000039010000}"/>
    <cellStyle name="Note 4 4" xfId="338" xr:uid="{00000000-0005-0000-0000-00003A010000}"/>
    <cellStyle name="Note 5" xfId="166" xr:uid="{00000000-0005-0000-0000-00003B010000}"/>
    <cellStyle name="Note 6" xfId="161" xr:uid="{00000000-0005-0000-0000-00003C010000}"/>
    <cellStyle name="Output 2" xfId="168" xr:uid="{00000000-0005-0000-0000-00003D010000}"/>
    <cellStyle name="Output 2 2" xfId="169" xr:uid="{00000000-0005-0000-0000-00003E010000}"/>
    <cellStyle name="Output 2 2 2" xfId="262" xr:uid="{00000000-0005-0000-0000-00003F010000}"/>
    <cellStyle name="Output 3" xfId="170" xr:uid="{00000000-0005-0000-0000-000040010000}"/>
    <cellStyle name="Output 3 2" xfId="263" xr:uid="{00000000-0005-0000-0000-000041010000}"/>
    <cellStyle name="Output 4" xfId="167" xr:uid="{00000000-0005-0000-0000-000042010000}"/>
    <cellStyle name="Output 5" xfId="322" xr:uid="{00000000-0005-0000-0000-000043010000}"/>
    <cellStyle name="Title" xfId="4" builtinId="15" customBuiltin="1"/>
    <cellStyle name="Total 2" xfId="172" xr:uid="{00000000-0005-0000-0000-000045010000}"/>
    <cellStyle name="Total 2 2" xfId="173" xr:uid="{00000000-0005-0000-0000-000046010000}"/>
    <cellStyle name="Total 2 2 2" xfId="264" xr:uid="{00000000-0005-0000-0000-000047010000}"/>
    <cellStyle name="Total 3" xfId="174" xr:uid="{00000000-0005-0000-0000-000048010000}"/>
    <cellStyle name="Total 3 2" xfId="265" xr:uid="{00000000-0005-0000-0000-000049010000}"/>
    <cellStyle name="Total 4" xfId="171" xr:uid="{00000000-0005-0000-0000-00004A010000}"/>
    <cellStyle name="Total 5" xfId="323" xr:uid="{00000000-0005-0000-0000-00004B010000}"/>
    <cellStyle name="Warning Text 2" xfId="176" xr:uid="{00000000-0005-0000-0000-00004C010000}"/>
    <cellStyle name="Warning Text 2 2" xfId="177" xr:uid="{00000000-0005-0000-0000-00004D010000}"/>
    <cellStyle name="Warning Text 2 2 2" xfId="266" xr:uid="{00000000-0005-0000-0000-00004E010000}"/>
    <cellStyle name="Warning Text 3" xfId="178" xr:uid="{00000000-0005-0000-0000-00004F010000}"/>
    <cellStyle name="Warning Text 3 2" xfId="267" xr:uid="{00000000-0005-0000-0000-000050010000}"/>
    <cellStyle name="Warning Text 4" xfId="175" xr:uid="{00000000-0005-0000-0000-000051010000}"/>
    <cellStyle name="Warning Text 5" xfId="324" xr:uid="{00000000-0005-0000-0000-000052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FF"/>
      <color rgb="FF0066CC"/>
      <color rgb="FF003399"/>
      <color rgb="FF990033"/>
      <color rgb="FF00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Change in Federal Support for Research and Development at Universities 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100'!$D$5:$E$6</c:f>
              <c:multiLvlStrCache>
                <c:ptCount val="2"/>
                <c:lvl>
                  <c:pt idx="0">
                    <c:v>2012-13</c:v>
                  </c:pt>
                  <c:pt idx="1">
                    <c:v>2017-18</c:v>
                  </c:pt>
                </c:lvl>
                <c:lvl>
                  <c:pt idx="0">
                    <c:v>2007-08 to </c:v>
                  </c:pt>
                  <c:pt idx="1">
                    <c:v>2012-13 to </c:v>
                  </c:pt>
                </c:lvl>
              </c:multiLvlStrCache>
            </c:multiLvlStrRef>
          </c:cat>
          <c:val>
            <c:numRef>
              <c:f>'Table 100'!$D$10:$E$10</c:f>
              <c:numCache>
                <c:formatCode>#,##0.0</c:formatCode>
                <c:ptCount val="2"/>
                <c:pt idx="0">
                  <c:v>-2.287906700567889</c:v>
                </c:pt>
                <c:pt idx="1">
                  <c:v>37.824198467144946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1-4E34-A1D2-9D7C0544ACA0}"/>
            </c:ext>
          </c:extLst>
        </c:ser>
        <c:ser>
          <c:idx val="1"/>
          <c:order val="1"/>
          <c:tx>
            <c:strRef>
              <c:f>'Table 100'!$A$8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100'!$D$5:$E$6</c:f>
              <c:multiLvlStrCache>
                <c:ptCount val="2"/>
                <c:lvl>
                  <c:pt idx="0">
                    <c:v>2012-13</c:v>
                  </c:pt>
                  <c:pt idx="1">
                    <c:v>2017-18</c:v>
                  </c:pt>
                </c:lvl>
                <c:lvl>
                  <c:pt idx="0">
                    <c:v>2007-08 to </c:v>
                  </c:pt>
                  <c:pt idx="1">
                    <c:v>2012-13 to </c:v>
                  </c:pt>
                </c:lvl>
              </c:multiLvlStrCache>
            </c:multiLvlStrRef>
          </c:cat>
          <c:val>
            <c:numRef>
              <c:f>'Table 100'!$D$8:$E$8</c:f>
              <c:numCache>
                <c:formatCode>#,##0.0</c:formatCode>
                <c:ptCount val="2"/>
                <c:pt idx="0">
                  <c:v>0.61730354334735982</c:v>
                </c:pt>
                <c:pt idx="1">
                  <c:v>32.986580861875311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1-4E34-A1D2-9D7C0544ACA0}"/>
            </c:ext>
          </c:extLst>
        </c:ser>
        <c:ser>
          <c:idx val="0"/>
          <c:order val="2"/>
          <c:tx>
            <c:strRef>
              <c:f>'Table 100'!$A$7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100'!$D$5:$E$6</c:f>
              <c:multiLvlStrCache>
                <c:ptCount val="2"/>
                <c:lvl>
                  <c:pt idx="0">
                    <c:v>2012-13</c:v>
                  </c:pt>
                  <c:pt idx="1">
                    <c:v>2017-18</c:v>
                  </c:pt>
                </c:lvl>
                <c:lvl>
                  <c:pt idx="0">
                    <c:v>2007-08 to </c:v>
                  </c:pt>
                  <c:pt idx="1">
                    <c:v>2012-13 to </c:v>
                  </c:pt>
                </c:lvl>
              </c:multiLvlStrCache>
            </c:multiLvlStrRef>
          </c:cat>
          <c:val>
            <c:numRef>
              <c:f>'Table 100'!$D$7:$E$7</c:f>
              <c:numCache>
                <c:formatCode>#,##0.0</c:formatCode>
                <c:ptCount val="2"/>
                <c:pt idx="0">
                  <c:v>1.4556148754135567</c:v>
                </c:pt>
                <c:pt idx="1">
                  <c:v>25.028994405090639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1-4E34-A1D2-9D7C0544AC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830056"/>
        <c:axId val="215083040"/>
      </c:barChart>
      <c:catAx>
        <c:axId val="21583005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txPr>
          <a:bodyPr rot="0" vert="horz"/>
          <a:lstStyle/>
          <a:p>
            <a:pPr>
              <a:defRPr b="1"/>
            </a:pPr>
            <a:endParaRPr lang="en-US"/>
          </a:p>
        </c:txPr>
        <c:crossAx val="215083040"/>
        <c:crosses val="autoZero"/>
        <c:auto val="1"/>
        <c:lblAlgn val="ctr"/>
        <c:lblOffset val="100"/>
        <c:noMultiLvlLbl val="1"/>
      </c:catAx>
      <c:valAx>
        <c:axId val="215083040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215830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178849518810151"/>
          <c:y val="0.19737814480507013"/>
          <c:w val="0.74475612423447091"/>
          <c:h val="4.410466679469945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 Change in Federal Support for Research and Development,  </a:t>
            </a:r>
            <a:r>
              <a:rPr lang="en-US" sz="1200" b="1" i="0" u="none" strike="noStrike" baseline="0"/>
              <a:t>Top 100 </a:t>
            </a:r>
            <a:r>
              <a:rPr lang="en-US" sz="1200"/>
              <a:t>Universities, 2010-11 to 2015-16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'Table 102'!$A$24</c:f>
              <c:strCache>
                <c:ptCount val="1"/>
                <c:pt idx="0">
                  <c:v>Universities in SREB states ranked 1 to 100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0.0_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102'!$E$24</c:f>
              <c:numCache>
                <c:formatCode>0.0_)</c:formatCode>
                <c:ptCount val="1"/>
                <c:pt idx="0">
                  <c:v>34.294045283322014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2-4643-8389-6D70ADAEFA2C}"/>
            </c:ext>
          </c:extLst>
        </c:ser>
        <c:ser>
          <c:idx val="2"/>
          <c:order val="1"/>
          <c:tx>
            <c:strRef>
              <c:f>'Table 102'!$A$12</c:f>
              <c:strCache>
                <c:ptCount val="1"/>
                <c:pt idx="0">
                  <c:v>     Top 10 universities</c:v>
                </c:pt>
              </c:strCache>
            </c:strRef>
          </c:tx>
          <c:spPr>
            <a:solidFill>
              <a:srgbClr val="00CCFF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0.0_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102'!$E$12</c:f>
              <c:numCache>
                <c:formatCode>0.0_)</c:formatCode>
                <c:ptCount val="1"/>
                <c:pt idx="0">
                  <c:v>24.648451721712206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2-4643-8389-6D70ADAEFA2C}"/>
            </c:ext>
          </c:extLst>
        </c:ser>
        <c:ser>
          <c:idx val="1"/>
          <c:order val="2"/>
          <c:tx>
            <c:strRef>
              <c:f>'Table 102'!$A$11</c:f>
              <c:strCache>
                <c:ptCount val="1"/>
                <c:pt idx="0">
                  <c:v>     Top 100 universities</c:v>
                </c:pt>
              </c:strCache>
            </c:strRef>
          </c:tx>
          <c:spPr>
            <a:solidFill>
              <a:srgbClr val="0066CC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0.0_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102'!$E$11</c:f>
              <c:numCache>
                <c:formatCode>0.0_)</c:formatCode>
                <c:ptCount val="1"/>
                <c:pt idx="0">
                  <c:v>24.446454278282054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E2-4643-8389-6D70ADAEFA2C}"/>
            </c:ext>
          </c:extLst>
        </c:ser>
        <c:ser>
          <c:idx val="0"/>
          <c:order val="3"/>
          <c:tx>
            <c:strRef>
              <c:f>'Table 102'!$A$10</c:f>
              <c:strCache>
                <c:ptCount val="1"/>
                <c:pt idx="0">
                  <c:v>     All universities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0.0_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102'!$E$10</c:f>
              <c:numCache>
                <c:formatCode>0.0_)</c:formatCode>
                <c:ptCount val="1"/>
                <c:pt idx="0">
                  <c:v>24.972676615124222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E2-4643-8389-6D70ADAEFA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716672"/>
        <c:axId val="215735088"/>
      </c:barChart>
      <c:catAx>
        <c:axId val="215716672"/>
        <c:scaling>
          <c:orientation val="minMax"/>
        </c:scaling>
        <c:delete val="1"/>
        <c:axPos val="l"/>
        <c:majorTickMark val="out"/>
        <c:minorTickMark val="none"/>
        <c:tickLblPos val="none"/>
        <c:crossAx val="215735088"/>
        <c:crosses val="autoZero"/>
        <c:auto val="1"/>
        <c:lblAlgn val="ctr"/>
        <c:lblOffset val="100"/>
        <c:noMultiLvlLbl val="0"/>
      </c:catAx>
      <c:valAx>
        <c:axId val="215735088"/>
        <c:scaling>
          <c:orientation val="minMax"/>
        </c:scaling>
        <c:delete val="1"/>
        <c:axPos val="b"/>
        <c:numFmt formatCode="0.0_)" sourceLinked="1"/>
        <c:majorTickMark val="out"/>
        <c:minorTickMark val="none"/>
        <c:tickLblPos val="none"/>
        <c:crossAx val="21571667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b="1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b="1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b="1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b="1"/>
            </a:pPr>
            <a:endParaRPr lang="en-US"/>
          </a:p>
        </c:txPr>
      </c:legendEntry>
      <c:layout>
        <c:manualLayout>
          <c:xMode val="edge"/>
          <c:yMode val="edge"/>
          <c:x val="0.67039015980990557"/>
          <c:y val="0.25977150095613927"/>
          <c:w val="0.31294313210848645"/>
          <c:h val="0.6187382651006725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275167</xdr:colOff>
      <xdr:row>2</xdr:row>
      <xdr:rowOff>21167</xdr:rowOff>
    </xdr:from>
    <xdr:to>
      <xdr:col>12</xdr:col>
      <xdr:colOff>550333</xdr:colOff>
      <xdr:row>34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550334</xdr:colOff>
      <xdr:row>29</xdr:row>
      <xdr:rowOff>158749</xdr:rowOff>
    </xdr:from>
    <xdr:to>
      <xdr:col>13</xdr:col>
      <xdr:colOff>318559</xdr:colOff>
      <xdr:row>41</xdr:row>
      <xdr:rowOff>106889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89334" y="4762499"/>
          <a:ext cx="1609725" cy="1853140"/>
        </a:xfrm>
        <a:prstGeom prst="wedgeEllipseCallout">
          <a:avLst>
            <a:gd name="adj1" fmla="val -104625"/>
            <a:gd name="adj2" fmla="val -3245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635000</xdr:colOff>
      <xdr:row>0</xdr:row>
      <xdr:rowOff>116417</xdr:rowOff>
    </xdr:from>
    <xdr:to>
      <xdr:col>21</xdr:col>
      <xdr:colOff>190500</xdr:colOff>
      <xdr:row>35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sf.gov/statistics" TargetMode="External"/><Relationship Id="rId13" Type="http://schemas.openxmlformats.org/officeDocument/2006/relationships/hyperlink" Target="http://www.nsf.gov/statistics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http://www.nsf.gov/sbe/srs" TargetMode="External"/><Relationship Id="rId7" Type="http://schemas.openxmlformats.org/officeDocument/2006/relationships/hyperlink" Target="http://www.nsf.gov/statistics" TargetMode="External"/><Relationship Id="rId12" Type="http://schemas.openxmlformats.org/officeDocument/2006/relationships/hyperlink" Target="http://www.nsf.gov/statistics" TargetMode="External"/><Relationship Id="rId17" Type="http://schemas.openxmlformats.org/officeDocument/2006/relationships/hyperlink" Target="http://www.nsf.gov/statistics" TargetMode="External"/><Relationship Id="rId2" Type="http://schemas.openxmlformats.org/officeDocument/2006/relationships/hyperlink" Target="http://www.nsf.gov/sbe/srs" TargetMode="External"/><Relationship Id="rId16" Type="http://schemas.openxmlformats.org/officeDocument/2006/relationships/hyperlink" Target="http://www.nsf.gov/statistics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://www.nsf.gov/sbe/srs" TargetMode="External"/><Relationship Id="rId6" Type="http://schemas.openxmlformats.org/officeDocument/2006/relationships/hyperlink" Target="http://www.nsf.gov/sbe/srs" TargetMode="External"/><Relationship Id="rId11" Type="http://schemas.openxmlformats.org/officeDocument/2006/relationships/hyperlink" Target="http://www.nsf.gov/statistics" TargetMode="External"/><Relationship Id="rId5" Type="http://schemas.openxmlformats.org/officeDocument/2006/relationships/hyperlink" Target="http://www.nsf.gov/sbe/srs" TargetMode="External"/><Relationship Id="rId15" Type="http://schemas.openxmlformats.org/officeDocument/2006/relationships/hyperlink" Target="http://www.nsf.gov/statistics" TargetMode="External"/><Relationship Id="rId10" Type="http://schemas.openxmlformats.org/officeDocument/2006/relationships/hyperlink" Target="http://www.nsf.gov/statistics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www.nsf.gov/sbe/srs" TargetMode="External"/><Relationship Id="rId9" Type="http://schemas.openxmlformats.org/officeDocument/2006/relationships/hyperlink" Target="http://www.nsf.gov/statistics" TargetMode="External"/><Relationship Id="rId14" Type="http://schemas.openxmlformats.org/officeDocument/2006/relationships/hyperlink" Target="http://www.nsf.gov/statistics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sf.gov/statistics" TargetMode="External"/><Relationship Id="rId13" Type="http://schemas.openxmlformats.org/officeDocument/2006/relationships/hyperlink" Target="http://www.nsf.gov/statistics" TargetMode="External"/><Relationship Id="rId18" Type="http://schemas.openxmlformats.org/officeDocument/2006/relationships/comments" Target="../comments2.xml"/><Relationship Id="rId3" Type="http://schemas.openxmlformats.org/officeDocument/2006/relationships/hyperlink" Target="http://www.nsf.gov/sbe/srs" TargetMode="External"/><Relationship Id="rId7" Type="http://schemas.openxmlformats.org/officeDocument/2006/relationships/hyperlink" Target="http://www.nsf.gov/statistics" TargetMode="External"/><Relationship Id="rId12" Type="http://schemas.openxmlformats.org/officeDocument/2006/relationships/hyperlink" Target="http://www.nsf.gov/statistics" TargetMode="External"/><Relationship Id="rId17" Type="http://schemas.openxmlformats.org/officeDocument/2006/relationships/vmlDrawing" Target="../drawings/vmlDrawing2.vml"/><Relationship Id="rId2" Type="http://schemas.openxmlformats.org/officeDocument/2006/relationships/hyperlink" Target="http://www.nsf.gov/sbe/srs" TargetMode="External"/><Relationship Id="rId16" Type="http://schemas.openxmlformats.org/officeDocument/2006/relationships/printerSettings" Target="../printerSettings/printerSettings4.bin"/><Relationship Id="rId1" Type="http://schemas.openxmlformats.org/officeDocument/2006/relationships/hyperlink" Target="http://www.nsf.gov/sbe/srs" TargetMode="External"/><Relationship Id="rId6" Type="http://schemas.openxmlformats.org/officeDocument/2006/relationships/hyperlink" Target="http://www.nsf.gov/statistics" TargetMode="External"/><Relationship Id="rId11" Type="http://schemas.openxmlformats.org/officeDocument/2006/relationships/hyperlink" Target="http://www.nsf.gov/statistics" TargetMode="External"/><Relationship Id="rId5" Type="http://schemas.openxmlformats.org/officeDocument/2006/relationships/hyperlink" Target="http://www.nsf.gov/statistics" TargetMode="External"/><Relationship Id="rId15" Type="http://schemas.openxmlformats.org/officeDocument/2006/relationships/hyperlink" Target="http://www.nsf.gov/statistics" TargetMode="External"/><Relationship Id="rId10" Type="http://schemas.openxmlformats.org/officeDocument/2006/relationships/hyperlink" Target="http://www.nsf.gov/statistics" TargetMode="External"/><Relationship Id="rId4" Type="http://schemas.openxmlformats.org/officeDocument/2006/relationships/hyperlink" Target="http://www.nsf.gov/statistics" TargetMode="External"/><Relationship Id="rId9" Type="http://schemas.openxmlformats.org/officeDocument/2006/relationships/hyperlink" Target="http://www.nsf.gov/statistics" TargetMode="External"/><Relationship Id="rId14" Type="http://schemas.openxmlformats.org/officeDocument/2006/relationships/hyperlink" Target="http://www.nsf.gov/statistic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F85"/>
  <sheetViews>
    <sheetView showGridLines="0" view="pageBreakPreview" zoomScaleNormal="100" zoomScaleSheetLayoutView="100" workbookViewId="0">
      <selection activeCell="C16" sqref="C16"/>
    </sheetView>
  </sheetViews>
  <sheetFormatPr defaultRowHeight="12.6"/>
  <cols>
    <col min="1" max="1" width="8.42578125" style="17" customWidth="1"/>
    <col min="2" max="2" width="27.7109375" style="17" customWidth="1"/>
    <col min="3" max="5" width="17.7109375" style="46" customWidth="1"/>
  </cols>
  <sheetData>
    <row r="1" spans="1:5">
      <c r="A1" s="16" t="s">
        <v>0</v>
      </c>
      <c r="B1" s="29"/>
    </row>
    <row r="2" spans="1:5">
      <c r="A2" s="7" t="s">
        <v>1</v>
      </c>
      <c r="B2" s="29"/>
    </row>
    <row r="3" spans="1:5">
      <c r="A3" s="203"/>
      <c r="B3" s="204"/>
      <c r="C3" s="205"/>
      <c r="D3" s="205"/>
      <c r="E3" s="205"/>
    </row>
    <row r="4" spans="1:5">
      <c r="C4" s="5" t="s">
        <v>2</v>
      </c>
      <c r="D4" s="87" t="s">
        <v>3</v>
      </c>
      <c r="E4" s="206"/>
    </row>
    <row r="5" spans="1:5">
      <c r="C5" s="34" t="s">
        <v>4</v>
      </c>
      <c r="D5" s="19" t="s">
        <v>5</v>
      </c>
      <c r="E5" s="5" t="s">
        <v>6</v>
      </c>
    </row>
    <row r="6" spans="1:5">
      <c r="A6" s="207"/>
      <c r="B6" s="207"/>
      <c r="C6" s="208" t="s">
        <v>7</v>
      </c>
      <c r="D6" s="209" t="s">
        <v>8</v>
      </c>
      <c r="E6" s="208" t="s">
        <v>7</v>
      </c>
    </row>
    <row r="7" spans="1:5">
      <c r="A7" s="210" t="s">
        <v>9</v>
      </c>
      <c r="B7" s="210"/>
      <c r="C7" s="211">
        <f>+'By State'!AI4</f>
        <v>32236215</v>
      </c>
      <c r="D7" s="212">
        <f>(('By State'!AD4-'By State'!Y4)/'By State'!Y4)*100</f>
        <v>1.4556148754135567</v>
      </c>
      <c r="E7" s="213">
        <f>(('By State'!AI4-'By State'!AD4)/'By State'!AD4)*100</f>
        <v>25.028994405090639</v>
      </c>
    </row>
    <row r="8" spans="1:5">
      <c r="A8" s="30" t="s">
        <v>10</v>
      </c>
      <c r="B8" s="30"/>
      <c r="C8" s="30">
        <f>+'By State'!AI5</f>
        <v>10083973.6</v>
      </c>
      <c r="D8" s="60">
        <f>(('By State'!AD5-'By State'!Y5)/'By State'!Y5)*100</f>
        <v>0.61730354334735982</v>
      </c>
      <c r="E8" s="47">
        <f>(('By State'!AI5-'By State'!AD5)/'By State'!AD5)*100</f>
        <v>32.986580861875311</v>
      </c>
    </row>
    <row r="9" spans="1:5">
      <c r="A9" s="30" t="s">
        <v>11</v>
      </c>
      <c r="B9" s="30"/>
      <c r="C9" s="47">
        <f>(C8/$C$7)*100</f>
        <v>31.281506219014855</v>
      </c>
      <c r="D9" s="60"/>
      <c r="E9" s="47"/>
    </row>
    <row r="10" spans="1:5">
      <c r="A10" s="48" t="s">
        <v>12</v>
      </c>
      <c r="B10" s="48"/>
      <c r="C10" s="48">
        <f>+'By State'!AI7</f>
        <v>442266</v>
      </c>
      <c r="D10" s="61">
        <f>(('By State'!AD7-'By State'!Y7)/'By State'!Y7)*100</f>
        <v>-2.287906700567889</v>
      </c>
      <c r="E10" s="59">
        <f>(('By State'!AI7-'By State'!AD7)/'By State'!AD7)*100</f>
        <v>37.824198467144946</v>
      </c>
    </row>
    <row r="11" spans="1:5">
      <c r="A11" s="48" t="s">
        <v>13</v>
      </c>
      <c r="B11" s="48"/>
      <c r="C11" s="48">
        <f>+'By State'!AI8</f>
        <v>80354.3</v>
      </c>
      <c r="D11" s="61">
        <f>(('By State'!AD8-'By State'!Y8)/'By State'!Y8)*100</f>
        <v>-26.90677022781804</v>
      </c>
      <c r="E11" s="59">
        <f>(('By State'!AI8-'By State'!AD8)/'By State'!AD8)*100</f>
        <v>35.96604330375574</v>
      </c>
    </row>
    <row r="12" spans="1:5">
      <c r="A12" s="48" t="s">
        <v>14</v>
      </c>
      <c r="B12" s="48"/>
      <c r="C12" s="48">
        <f>+'By State'!AI9</f>
        <v>112677.5</v>
      </c>
      <c r="D12" s="61">
        <f>(('By State'!AD9-'By State'!Y9)/'By State'!Y9)*100</f>
        <v>-2.9669625365806467</v>
      </c>
      <c r="E12" s="59">
        <f>(('By State'!AI9-'By State'!AD9)/'By State'!AD9)*100</f>
        <v>40.424723175952295</v>
      </c>
    </row>
    <row r="13" spans="1:5">
      <c r="A13" s="48" t="s">
        <v>15</v>
      </c>
      <c r="B13" s="48"/>
      <c r="C13" s="48">
        <f>+'By State'!AI10</f>
        <v>804749.9</v>
      </c>
      <c r="D13" s="61">
        <f>(('By State'!AD10-'By State'!Y10)/'By State'!Y10)*100</f>
        <v>-3.5723655726369872</v>
      </c>
      <c r="E13" s="59">
        <f>(('By State'!AI10-'By State'!AD10)/'By State'!AD10)*100</f>
        <v>34.825356116573573</v>
      </c>
    </row>
    <row r="14" spans="1:5">
      <c r="A14" s="30" t="s">
        <v>16</v>
      </c>
      <c r="B14" s="30"/>
      <c r="C14" s="30">
        <f>+'By State'!AI11</f>
        <v>1124665.6000000001</v>
      </c>
      <c r="D14" s="60">
        <f>(('By State'!AD11-'By State'!Y11)/'By State'!Y11)*100</f>
        <v>22.565538442035869</v>
      </c>
      <c r="E14" s="47">
        <f>(('By State'!AI11-'By State'!AD11)/'By State'!AD11)*100</f>
        <v>45.4020793637537</v>
      </c>
    </row>
    <row r="15" spans="1:5">
      <c r="A15" s="30" t="s">
        <v>17</v>
      </c>
      <c r="B15" s="30"/>
      <c r="C15" s="30">
        <f>+'By State'!AI12</f>
        <v>248158.4</v>
      </c>
      <c r="D15" s="60">
        <f>(('By State'!AD12-'By State'!Y12)/'By State'!Y12)*100</f>
        <v>-11.937226369334473</v>
      </c>
      <c r="E15" s="47">
        <f>(('By State'!AI12-'By State'!AD12)/'By State'!AD12)*100</f>
        <v>47.929680491051499</v>
      </c>
    </row>
    <row r="16" spans="1:5">
      <c r="A16" s="30" t="s">
        <v>18</v>
      </c>
      <c r="B16" s="30"/>
      <c r="C16" s="30">
        <f>+'By State'!AI13</f>
        <v>195155.5</v>
      </c>
      <c r="D16" s="60">
        <f>(('By State'!AD13-'By State'!Y13)/'By State'!Y13)*100</f>
        <v>-7.5062609811194498</v>
      </c>
      <c r="E16" s="47">
        <f>(('By State'!AI13-'By State'!AD13)/'By State'!AD13)*100</f>
        <v>17.685919214798041</v>
      </c>
    </row>
    <row r="17" spans="1:5">
      <c r="A17" s="30" t="s">
        <v>19</v>
      </c>
      <c r="B17" s="30"/>
      <c r="C17" s="30">
        <f>+'By State'!AI14</f>
        <v>2207701.7000000002</v>
      </c>
      <c r="D17" s="60">
        <f>(('By State'!AD14-'By State'!Y14)/'By State'!Y14)*100</f>
        <v>14.727563169464117</v>
      </c>
      <c r="E17" s="47">
        <f>(('By State'!AI14-'By State'!AD14)/'By State'!AD14)*100</f>
        <v>31.815496897827344</v>
      </c>
    </row>
    <row r="18" spans="1:5">
      <c r="A18" s="48" t="s">
        <v>20</v>
      </c>
      <c r="B18" s="48"/>
      <c r="C18" s="48">
        <f>+'By State'!AI15</f>
        <v>177902.3</v>
      </c>
      <c r="D18" s="61">
        <f>(('By State'!AD15-'By State'!Y15)/'By State'!Y15)*100</f>
        <v>-32.697594941569498</v>
      </c>
      <c r="E18" s="59">
        <f>(('By State'!AI15-'By State'!AD15)/'By State'!AD15)*100</f>
        <v>69.168631083074132</v>
      </c>
    </row>
    <row r="19" spans="1:5">
      <c r="A19" s="48" t="s">
        <v>21</v>
      </c>
      <c r="B19" s="48"/>
      <c r="C19" s="48">
        <f>+'By State'!AI16</f>
        <v>1376536.9</v>
      </c>
      <c r="D19" s="61">
        <f>(('By State'!AD16-'By State'!Y16)/'By State'!Y16)*100</f>
        <v>5.3258008505970897</v>
      </c>
      <c r="E19" s="59">
        <f>(('By State'!AI16-'By State'!AD16)/'By State'!AD16)*100</f>
        <v>22.72828587818227</v>
      </c>
    </row>
    <row r="20" spans="1:5">
      <c r="A20" s="48" t="s">
        <v>22</v>
      </c>
      <c r="B20" s="48"/>
      <c r="C20" s="48">
        <f>+'By State'!AI17</f>
        <v>159981.79999999999</v>
      </c>
      <c r="D20" s="61">
        <f>(('By State'!AD17-'By State'!Y17)/'By State'!Y17)*100</f>
        <v>-9.5769699373808012E-2</v>
      </c>
      <c r="E20" s="59">
        <f>(('By State'!AI17-'By State'!AD17)/'By State'!AD17)*100</f>
        <v>51.243552510172265</v>
      </c>
    </row>
    <row r="21" spans="1:5">
      <c r="A21" s="48" t="s">
        <v>23</v>
      </c>
      <c r="B21" s="48"/>
      <c r="C21" s="48">
        <f>+'By State'!AI18</f>
        <v>247666.8</v>
      </c>
      <c r="D21" s="61">
        <f>(('By State'!AD18-'By State'!Y18)/'By State'!Y18)*100</f>
        <v>-17.134306882194466</v>
      </c>
      <c r="E21" s="59">
        <f>(('By State'!AI18-'By State'!AD18)/'By State'!AD18)*100</f>
        <v>52.500900534779106</v>
      </c>
    </row>
    <row r="22" spans="1:5">
      <c r="A22" s="30" t="s">
        <v>24</v>
      </c>
      <c r="B22" s="30"/>
      <c r="C22" s="30">
        <f>+'By State'!AI19</f>
        <v>597853.69999999995</v>
      </c>
      <c r="D22" s="60">
        <f>(('By State'!AD19-'By State'!Y19)/'By State'!Y19)*100</f>
        <v>2.4946014173180422</v>
      </c>
      <c r="E22" s="47">
        <f>(('By State'!AI19-'By State'!AD19)/'By State'!AD19)*100</f>
        <v>26.720621600173633</v>
      </c>
    </row>
    <row r="23" spans="1:5">
      <c r="A23" s="30" t="s">
        <v>25</v>
      </c>
      <c r="B23" s="30"/>
      <c r="C23" s="30">
        <f>+'By State'!AI20</f>
        <v>1720341</v>
      </c>
      <c r="D23" s="60">
        <f>(('By State'!AD20-'By State'!Y20)/'By State'!Y20)*100</f>
        <v>-13.597369160253306</v>
      </c>
      <c r="E23" s="47">
        <f>(('By State'!AI20-'By State'!AD20)/'By State'!AD20)*100</f>
        <v>32.532099344550666</v>
      </c>
    </row>
    <row r="24" spans="1:5">
      <c r="A24" s="30" t="s">
        <v>26</v>
      </c>
      <c r="B24" s="30"/>
      <c r="C24" s="30">
        <f>+'By State'!AI21</f>
        <v>535945.4</v>
      </c>
      <c r="D24" s="60">
        <f>(('By State'!AD21-'By State'!Y21)/'By State'!Y21)*100</f>
        <v>5.4398555167732665</v>
      </c>
      <c r="E24" s="47">
        <f>(('By State'!AI21-'By State'!AD21)/'By State'!AD21)*100</f>
        <v>21.268306082519285</v>
      </c>
    </row>
    <row r="25" spans="1:5">
      <c r="A25" s="210" t="s">
        <v>27</v>
      </c>
      <c r="B25" s="210"/>
      <c r="C25" s="210">
        <f>+'By State'!AI22</f>
        <v>52016.800000000003</v>
      </c>
      <c r="D25" s="212">
        <f>(('By State'!AD22-'By State'!Y22)/'By State'!Y22)*100</f>
        <v>-38.1755772482963</v>
      </c>
      <c r="E25" s="213">
        <f>(('By State'!AI22-'By State'!AD22)/'By State'!AD22)*100</f>
        <v>40.877600654327608</v>
      </c>
    </row>
    <row r="26" spans="1:5">
      <c r="A26" s="30" t="s">
        <v>28</v>
      </c>
      <c r="B26" s="30"/>
      <c r="C26" s="30">
        <f>+'By State'!AI23</f>
        <v>7738325</v>
      </c>
      <c r="D26" s="60">
        <f>(('By State'!AD23-'By State'!Y23)/'By State'!Y23)*100</f>
        <v>5.1863632475772947</v>
      </c>
      <c r="E26" s="47">
        <f>(('By State'!AI23-'By State'!AD23)/'By State'!AD23)*100</f>
        <v>18.057619065788462</v>
      </c>
    </row>
    <row r="27" spans="1:5">
      <c r="A27" s="30" t="s">
        <v>11</v>
      </c>
      <c r="B27" s="30"/>
      <c r="C27" s="47">
        <f>(C26/$C$7)*100</f>
        <v>24.005066972037508</v>
      </c>
      <c r="D27" s="60"/>
      <c r="E27" s="47"/>
    </row>
    <row r="28" spans="1:5">
      <c r="A28" s="48" t="s">
        <v>29</v>
      </c>
      <c r="B28" s="48"/>
      <c r="C28" s="48">
        <f>+'By State'!AI25</f>
        <v>78244.3</v>
      </c>
      <c r="D28" s="61">
        <f>(('By State'!AD25-'By State'!Y25)/'By State'!Y25)*100</f>
        <v>-12.699546306765328</v>
      </c>
      <c r="E28" s="59">
        <f>(('By State'!AI25-'By State'!AD25)/'By State'!AD25)*100</f>
        <v>28.274180829769001</v>
      </c>
    </row>
    <row r="29" spans="1:5">
      <c r="A29" s="48" t="s">
        <v>30</v>
      </c>
      <c r="B29" s="48"/>
      <c r="C29" s="48">
        <f>+'By State'!AI26</f>
        <v>395622.8</v>
      </c>
      <c r="D29" s="61">
        <f>(('By State'!AD26-'By State'!Y26)/'By State'!Y26)*100</f>
        <v>9.6963739235641597</v>
      </c>
      <c r="E29" s="59">
        <f>(('By State'!AI26-'By State'!AD26)/'By State'!AD26)*100</f>
        <v>6.9474822429022272</v>
      </c>
    </row>
    <row r="30" spans="1:5">
      <c r="A30" s="48" t="s">
        <v>31</v>
      </c>
      <c r="B30" s="48"/>
      <c r="C30" s="48">
        <f>+'By State'!AI27</f>
        <v>4419363.8</v>
      </c>
      <c r="D30" s="61">
        <f>(('By State'!AD27-'By State'!Y27)/'By State'!Y27)*100</f>
        <v>6.0378816474190717</v>
      </c>
      <c r="E30" s="59">
        <f>(('By State'!AI27-'By State'!AD27)/'By State'!AD27)*100</f>
        <v>17.838605650225301</v>
      </c>
    </row>
    <row r="31" spans="1:5">
      <c r="A31" s="48" t="s">
        <v>32</v>
      </c>
      <c r="B31" s="48"/>
      <c r="C31" s="48">
        <f>+'By State'!AI28</f>
        <v>756505.2</v>
      </c>
      <c r="D31" s="61">
        <f>(('By State'!AD28-'By State'!Y28)/'By State'!Y28)*100</f>
        <v>0.49548441382949937</v>
      </c>
      <c r="E31" s="59">
        <f>(('By State'!AI28-'By State'!AD28)/'By State'!AD28)*100</f>
        <v>34.197465645507535</v>
      </c>
    </row>
    <row r="32" spans="1:5">
      <c r="A32" s="30" t="s">
        <v>33</v>
      </c>
      <c r="B32" s="30"/>
      <c r="C32" s="30">
        <f>+'By State'!AI29</f>
        <v>145466.5</v>
      </c>
      <c r="D32" s="60">
        <f>(('By State'!AD29-'By State'!Y29)/'By State'!Y29)*100</f>
        <v>2.2665601491245626</v>
      </c>
      <c r="E32" s="47">
        <f>(('By State'!AI29-'By State'!AD29)/'By State'!AD29)*100</f>
        <v>-5.3042484243034229</v>
      </c>
    </row>
    <row r="33" spans="1:5">
      <c r="A33" s="30" t="s">
        <v>34</v>
      </c>
      <c r="B33" s="30"/>
      <c r="C33" s="30">
        <f>+'By State'!AI30</f>
        <v>53976.800000000003</v>
      </c>
      <c r="D33" s="60">
        <f>(('By State'!AD30-'By State'!Y30)/'By State'!Y30)*100</f>
        <v>-4.368086948158119</v>
      </c>
      <c r="E33" s="47">
        <f>(('By State'!AI30-'By State'!AD30)/'By State'!AD30)*100</f>
        <v>35.7176262339269</v>
      </c>
    </row>
    <row r="34" spans="1:5">
      <c r="A34" s="30" t="s">
        <v>35</v>
      </c>
      <c r="B34" s="30"/>
      <c r="C34" s="30">
        <f>+'By State'!AI31</f>
        <v>91331.4</v>
      </c>
      <c r="D34" s="60">
        <f>(('By State'!AD31-'By State'!Y31)/'By State'!Y31)*100</f>
        <v>-11.444606522115361</v>
      </c>
      <c r="E34" s="47">
        <f>(('By State'!AI31-'By State'!AD31)/'By State'!AD31)*100</f>
        <v>27.493718242224574</v>
      </c>
    </row>
    <row r="35" spans="1:5">
      <c r="A35" s="30" t="s">
        <v>36</v>
      </c>
      <c r="B35" s="30"/>
      <c r="C35" s="30">
        <f>+'By State'!AI32</f>
        <v>63934.6</v>
      </c>
      <c r="D35" s="60">
        <f>(('By State'!AD32-'By State'!Y32)/'By State'!Y32)*100</f>
        <v>-3.6987443149903112</v>
      </c>
      <c r="E35" s="47">
        <f>(('By State'!AI32-'By State'!AD32)/'By State'!AD32)*100</f>
        <v>20.296080545348154</v>
      </c>
    </row>
    <row r="36" spans="1:5">
      <c r="A36" s="48" t="s">
        <v>37</v>
      </c>
      <c r="B36" s="48"/>
      <c r="C36" s="48">
        <f>+'By State'!AI33</f>
        <v>150258.70000000001</v>
      </c>
      <c r="D36" s="61">
        <f>(('By State'!AD33-'By State'!Y33)/'By State'!Y33)*100</f>
        <v>6.6347476748665422</v>
      </c>
      <c r="E36" s="59">
        <f>(('By State'!AI33-'By State'!AD33)/'By State'!AD33)*100</f>
        <v>-13.837251576070555</v>
      </c>
    </row>
    <row r="37" spans="1:5">
      <c r="A37" s="48" t="s">
        <v>38</v>
      </c>
      <c r="B37" s="48"/>
      <c r="C37" s="48">
        <f>+'By State'!AI34</f>
        <v>402111.5</v>
      </c>
      <c r="D37" s="61">
        <f>(('By State'!AD34-'By State'!Y34)/'By State'!Y34)*100</f>
        <v>2.5756158403492431</v>
      </c>
      <c r="E37" s="59">
        <f>(('By State'!AI34-'By State'!AD34)/'By State'!AD34)*100</f>
        <v>17.535771241768924</v>
      </c>
    </row>
    <row r="38" spans="1:5">
      <c r="A38" s="48" t="s">
        <v>39</v>
      </c>
      <c r="B38" s="48"/>
      <c r="C38" s="48">
        <f>+'By State'!AI35</f>
        <v>370100.5</v>
      </c>
      <c r="D38" s="61">
        <f>(('By State'!AD35-'By State'!Y35)/'By State'!Y35)*100</f>
        <v>9.1322726613955183</v>
      </c>
      <c r="E38" s="59">
        <f>(('By State'!AI35-'By State'!AD35)/'By State'!AD35)*100</f>
        <v>36.528045943598975</v>
      </c>
    </row>
    <row r="39" spans="1:5">
      <c r="A39" s="48" t="s">
        <v>40</v>
      </c>
      <c r="B39" s="48"/>
      <c r="C39" s="48">
        <f>+'By State'!AI36</f>
        <v>777223.4</v>
      </c>
      <c r="D39" s="61">
        <f>(('By State'!AD36-'By State'!Y36)/'By State'!Y36)*100</f>
        <v>7.7677892834892948</v>
      </c>
      <c r="E39" s="59">
        <f>(('By State'!AI36-'By State'!AD36)/'By State'!AD36)*100</f>
        <v>14.91225489290137</v>
      </c>
    </row>
    <row r="40" spans="1:5">
      <c r="A40" s="214" t="s">
        <v>41</v>
      </c>
      <c r="B40" s="214"/>
      <c r="C40" s="214">
        <f>+'By State'!AI37</f>
        <v>34185.5</v>
      </c>
      <c r="D40" s="215">
        <f>(('By State'!AD37-'By State'!Y37)/'By State'!Y37)*100</f>
        <v>7.2767579340385815</v>
      </c>
      <c r="E40" s="216">
        <f>(('By State'!AI37-'By State'!AD37)/'By State'!AD37)*100</f>
        <v>23.936845158249646</v>
      </c>
    </row>
    <row r="41" spans="1:5">
      <c r="A41" s="30" t="s">
        <v>42</v>
      </c>
      <c r="B41" s="30"/>
      <c r="C41" s="30">
        <f>+'By State'!AI38</f>
        <v>5884229.7000000002</v>
      </c>
      <c r="D41" s="60">
        <f>(('By State'!AD38-'By State'!Y38)/'By State'!Y38)*100</f>
        <v>-3.4041287920958361</v>
      </c>
      <c r="E41" s="47">
        <f>(('By State'!AI38-'By State'!AD38)/'By State'!AD38)*100</f>
        <v>19.397911040178574</v>
      </c>
    </row>
    <row r="42" spans="1:5">
      <c r="A42" s="30" t="s">
        <v>11</v>
      </c>
      <c r="B42" s="30"/>
      <c r="C42" s="47">
        <f>(C41/$C$7)*100</f>
        <v>18.253475788022879</v>
      </c>
      <c r="D42" s="60"/>
      <c r="E42" s="47"/>
    </row>
    <row r="43" spans="1:5">
      <c r="A43" s="48" t="s">
        <v>43</v>
      </c>
      <c r="B43" s="48"/>
      <c r="C43" s="48">
        <f>+'By State'!AI40</f>
        <v>1177731.8999999999</v>
      </c>
      <c r="D43" s="61">
        <f>(('By State'!AD40-'By State'!Y40)/'By State'!Y40)*100</f>
        <v>2.161880226328674</v>
      </c>
      <c r="E43" s="59">
        <f>(('By State'!AI40-'By State'!AD40)/'By State'!AD40)*100</f>
        <v>14.095614514715859</v>
      </c>
    </row>
    <row r="44" spans="1:5">
      <c r="A44" s="48" t="s">
        <v>44</v>
      </c>
      <c r="B44" s="48"/>
      <c r="C44" s="48">
        <f>+'By State'!AI41</f>
        <v>470535.1</v>
      </c>
      <c r="D44" s="61">
        <f>(('By State'!AD41-'By State'!Y41)/'By State'!Y41)*100</f>
        <v>0.11241008427328987</v>
      </c>
      <c r="E44" s="59">
        <f>(('By State'!AI41-'By State'!AD41)/'By State'!AD41)*100</f>
        <v>28.893632746018483</v>
      </c>
    </row>
    <row r="45" spans="1:5">
      <c r="A45" s="48" t="s">
        <v>45</v>
      </c>
      <c r="B45" s="48"/>
      <c r="C45" s="48">
        <f>+'By State'!AI42</f>
        <v>273514.7</v>
      </c>
      <c r="D45" s="61">
        <f>(('By State'!AD42-'By State'!Y42)/'By State'!Y42)*100</f>
        <v>-14.169469769278875</v>
      </c>
      <c r="E45" s="59">
        <f>(('By State'!AI42-'By State'!AD42)/'By State'!AD42)*100</f>
        <v>4.8837540153747163</v>
      </c>
    </row>
    <row r="46" spans="1:5">
      <c r="A46" s="48" t="s">
        <v>46</v>
      </c>
      <c r="B46" s="48"/>
      <c r="C46" s="48">
        <f>+'By State'!AI43</f>
        <v>198638.5</v>
      </c>
      <c r="D46" s="61">
        <f>(('By State'!AD43-'By State'!Y43)/'By State'!Y43)*100</f>
        <v>-10.568634460218565</v>
      </c>
      <c r="E46" s="59">
        <f>(('By State'!AI43-'By State'!AD43)/'By State'!AD43)*100</f>
        <v>41.783773829475592</v>
      </c>
    </row>
    <row r="47" spans="1:5">
      <c r="A47" s="30" t="s">
        <v>47</v>
      </c>
      <c r="B47" s="30"/>
      <c r="C47" s="30">
        <f>+'By State'!AI44</f>
        <v>1025402.8</v>
      </c>
      <c r="D47" s="60">
        <f>(('By State'!AD44-'By State'!Y44)/'By State'!Y44)*100</f>
        <v>8.3606584437384548</v>
      </c>
      <c r="E47" s="47">
        <f>(('By State'!AI44-'By State'!AD44)/'By State'!AD44)*100</f>
        <v>20.155186549967805</v>
      </c>
    </row>
    <row r="48" spans="1:5">
      <c r="A48" s="30" t="s">
        <v>48</v>
      </c>
      <c r="B48" s="30"/>
      <c r="C48" s="30">
        <f>+'By State'!AI45</f>
        <v>403328.4</v>
      </c>
      <c r="D48" s="60">
        <f>(('By State'!AD45-'By State'!Y45)/'By State'!Y45)*100</f>
        <v>5.705262806124435</v>
      </c>
      <c r="E48" s="47">
        <f>(('By State'!AI45-'By State'!AD45)/'By State'!AD45)*100</f>
        <v>6.2585095665442934</v>
      </c>
    </row>
    <row r="49" spans="1:5">
      <c r="A49" s="30" t="s">
        <v>49</v>
      </c>
      <c r="B49" s="30"/>
      <c r="C49" s="30">
        <f>+'By State'!AI46</f>
        <v>632660</v>
      </c>
      <c r="D49" s="60">
        <f>(('By State'!AD46-'By State'!Y46)/'By State'!Y46)*100</f>
        <v>-17.874495592727779</v>
      </c>
      <c r="E49" s="47">
        <f>(('By State'!AI46-'By State'!AD46)/'By State'!AD46)*100</f>
        <v>34.862971240203855</v>
      </c>
    </row>
    <row r="50" spans="1:5">
      <c r="A50" s="30" t="s">
        <v>50</v>
      </c>
      <c r="B50" s="30"/>
      <c r="C50" s="30">
        <f>+'By State'!AI47</f>
        <v>180255.6</v>
      </c>
      <c r="D50" s="60">
        <f>(('By State'!AD47-'By State'!Y47)/'By State'!Y47)*100</f>
        <v>-11.211083944580279</v>
      </c>
      <c r="E50" s="47">
        <f>(('By State'!AI47-'By State'!AD47)/'By State'!AD47)*100</f>
        <v>57.578205316492884</v>
      </c>
    </row>
    <row r="51" spans="1:5">
      <c r="A51" s="48" t="s">
        <v>51</v>
      </c>
      <c r="B51" s="48"/>
      <c r="C51" s="48">
        <f>+'By State'!AI48</f>
        <v>50624.9</v>
      </c>
      <c r="D51" s="61">
        <f>(('By State'!AD48-'By State'!Y48)/'By State'!Y48)*100</f>
        <v>-40.709668022363395</v>
      </c>
      <c r="E51" s="59">
        <f>(('By State'!AI48-'By State'!AD48)/'By State'!AD48)*100</f>
        <v>-4.3340312632279128</v>
      </c>
    </row>
    <row r="52" spans="1:5">
      <c r="A52" s="48" t="s">
        <v>52</v>
      </c>
      <c r="B52" s="48"/>
      <c r="C52" s="48">
        <f>+'By State'!AI49</f>
        <v>840954.5</v>
      </c>
      <c r="D52" s="61">
        <f>(('By State'!AD49-'By State'!Y49)/'By State'!Y49)*100</f>
        <v>-5.1979985062691769</v>
      </c>
      <c r="E52" s="59">
        <f>(('By State'!AI49-'By State'!AD49)/'By State'!AD49)*100</f>
        <v>17.052557353984685</v>
      </c>
    </row>
    <row r="53" spans="1:5">
      <c r="A53" s="48" t="s">
        <v>53</v>
      </c>
      <c r="B53" s="48"/>
      <c r="C53" s="48">
        <f>+'By State'!AI50</f>
        <v>34169.699999999997</v>
      </c>
      <c r="D53" s="61">
        <f>(('By State'!AD50-'By State'!Y50)/'By State'!Y50)*100</f>
        <v>-48.705753583082071</v>
      </c>
      <c r="E53" s="59">
        <f>(('By State'!AI50-'By State'!AD50)/'By State'!AD50)*100</f>
        <v>37.571916884413596</v>
      </c>
    </row>
    <row r="54" spans="1:5">
      <c r="A54" s="48" t="s">
        <v>54</v>
      </c>
      <c r="B54" s="48"/>
      <c r="C54" s="214">
        <f>+'By State'!AI51</f>
        <v>596413.6</v>
      </c>
      <c r="D54" s="215">
        <f>(('By State'!AD51-'By State'!Y51)/'By State'!Y51)*100</f>
        <v>-1.296587035274231</v>
      </c>
      <c r="E54" s="216">
        <f>(('By State'!AI51-'By State'!AD51)/'By State'!AD51)*100</f>
        <v>15.269007066346965</v>
      </c>
    </row>
    <row r="55" spans="1:5">
      <c r="A55" s="49" t="s">
        <v>55</v>
      </c>
      <c r="B55" s="49"/>
      <c r="C55" s="30">
        <f>+'By State'!AI52</f>
        <v>8012857.4999999991</v>
      </c>
      <c r="D55" s="60">
        <f>(('By State'!AD52-'By State'!Y52)/'By State'!Y52)*100</f>
        <v>2.2592420256842294</v>
      </c>
      <c r="E55" s="47">
        <f>(('By State'!AI52-'By State'!AD52)/'By State'!AD52)*100</f>
        <v>24.566502649374353</v>
      </c>
    </row>
    <row r="56" spans="1:5">
      <c r="A56" s="30" t="s">
        <v>11</v>
      </c>
      <c r="B56" s="30"/>
      <c r="C56" s="47">
        <f>(C55/$C$7)*100</f>
        <v>24.856694559209259</v>
      </c>
      <c r="D56" s="60"/>
      <c r="E56" s="47"/>
    </row>
    <row r="57" spans="1:5">
      <c r="A57" s="48" t="s">
        <v>56</v>
      </c>
      <c r="B57" s="48"/>
      <c r="C57" s="48">
        <f>+'By State'!AI54</f>
        <v>595892.69999999995</v>
      </c>
      <c r="D57" s="61">
        <f>(('By State'!AD54-'By State'!Y54)/'By State'!Y54)*100</f>
        <v>-3.7568659368145276</v>
      </c>
      <c r="E57" s="59">
        <f>(('By State'!AI54-'By State'!AD54)/'By State'!AD54)*100</f>
        <v>22.907656628225663</v>
      </c>
    </row>
    <row r="58" spans="1:5">
      <c r="A58" s="48" t="s">
        <v>57</v>
      </c>
      <c r="B58" s="48"/>
      <c r="C58" s="48">
        <f>+'By State'!AI55</f>
        <v>43469.3</v>
      </c>
      <c r="D58" s="61">
        <f>(('By State'!AD55-'By State'!Y55)/'By State'!Y55)*100</f>
        <v>19.094581374065072</v>
      </c>
      <c r="E58" s="59">
        <f>(('By State'!AI55-'By State'!AD55)/'By State'!AD55)*100</f>
        <v>15.188605498509448</v>
      </c>
    </row>
    <row r="59" spans="1:5">
      <c r="A59" s="48" t="s">
        <v>58</v>
      </c>
      <c r="B59" s="48"/>
      <c r="C59" s="48">
        <f>+'By State'!AI56</f>
        <v>1736283.4</v>
      </c>
      <c r="D59" s="61">
        <f>(('By State'!AD56-'By State'!Y56)/'By State'!Y56)*100</f>
        <v>-2.3239361793968247</v>
      </c>
      <c r="E59" s="59">
        <f>(('By State'!AI56-'By State'!AD56)/'By State'!AD56)*100</f>
        <v>18.046170683082728</v>
      </c>
    </row>
    <row r="60" spans="1:5">
      <c r="A60" s="48" t="s">
        <v>59</v>
      </c>
      <c r="B60" s="48"/>
      <c r="C60" s="48">
        <f>+'By State'!AI57</f>
        <v>143701.9</v>
      </c>
      <c r="D60" s="61">
        <f>(('By State'!AD57-'By State'!Y57)/'By State'!Y57)*100</f>
        <v>15.659479439396268</v>
      </c>
      <c r="E60" s="59">
        <f>(('By State'!AI57-'By State'!AD57)/'By State'!AD57)*100</f>
        <v>-4.323368092498173</v>
      </c>
    </row>
    <row r="61" spans="1:5">
      <c r="A61" s="30" t="s">
        <v>60</v>
      </c>
      <c r="B61" s="30"/>
      <c r="C61" s="30">
        <f>+'By State'!AI58</f>
        <v>442325.8</v>
      </c>
      <c r="D61" s="60">
        <f>(('By State'!AD58-'By State'!Y58)/'By State'!Y58)*100</f>
        <v>-9.6913608991782265</v>
      </c>
      <c r="E61" s="47">
        <f>(('By State'!AI58-'By State'!AD58)/'By State'!AD58)*100</f>
        <v>20.042412692760916</v>
      </c>
    </row>
    <row r="62" spans="1:5">
      <c r="A62" s="30" t="s">
        <v>61</v>
      </c>
      <c r="B62" s="30"/>
      <c r="C62" s="30">
        <f>+'By State'!AI59</f>
        <v>2726205</v>
      </c>
      <c r="D62" s="60">
        <f>(('By State'!AD59-'By State'!Y59)/'By State'!Y59)*100</f>
        <v>5.814393701025244</v>
      </c>
      <c r="E62" s="47">
        <f>(('By State'!AI59-'By State'!AD59)/'By State'!AD59)*100</f>
        <v>29.705052621512625</v>
      </c>
    </row>
    <row r="63" spans="1:5">
      <c r="A63" s="30" t="s">
        <v>62</v>
      </c>
      <c r="B63" s="30"/>
      <c r="C63" s="30">
        <f>+'By State'!AI60</f>
        <v>2076520.8</v>
      </c>
      <c r="D63" s="60">
        <f>(('By State'!AD60-'By State'!Y60)/'By State'!Y60)*100</f>
        <v>6.9005396510577564</v>
      </c>
      <c r="E63" s="47">
        <f>(('By State'!AI60-'By State'!AD60)/'By State'!AD60)*100</f>
        <v>28.164932327248181</v>
      </c>
    </row>
    <row r="64" spans="1:5">
      <c r="A64" s="30" t="s">
        <v>63</v>
      </c>
      <c r="B64" s="30"/>
      <c r="C64" s="30">
        <f>+'By State'!AI61</f>
        <v>174035.8</v>
      </c>
      <c r="D64" s="60">
        <f>(('By State'!AD61-'By State'!Y61)/'By State'!Y61)*100</f>
        <v>-1.2309898220623885</v>
      </c>
      <c r="E64" s="47">
        <f>(('By State'!AI61-'By State'!AD61)/'By State'!AD61)*100</f>
        <v>38.060208840540732</v>
      </c>
    </row>
    <row r="65" spans="1:6">
      <c r="A65" s="210" t="s">
        <v>64</v>
      </c>
      <c r="B65" s="210"/>
      <c r="C65" s="210">
        <f>+'By State'!AI62</f>
        <v>74422.8</v>
      </c>
      <c r="D65" s="212">
        <f>(('By State'!AD62-'By State'!Y62)/'By State'!Y62)*100</f>
        <v>-11.398450788678272</v>
      </c>
      <c r="E65" s="213">
        <f>(('By State'!AI62-'By State'!AD62)/'By State'!AD62)*100</f>
        <v>2.7878178505972713</v>
      </c>
    </row>
    <row r="66" spans="1:6">
      <c r="A66" s="58" t="s">
        <v>65</v>
      </c>
      <c r="B66" s="58"/>
      <c r="C66" s="214">
        <f>+'By State'!AI63</f>
        <v>516829.2</v>
      </c>
      <c r="D66" s="215">
        <f>(('By State'!AD63-'By State'!Y63)/'By State'!Y63)*100</f>
        <v>12.556665006443238</v>
      </c>
      <c r="E66" s="216">
        <f>(('By State'!AI63-'By State'!AD63)/'By State'!AD63)*100</f>
        <v>81.506871445047423</v>
      </c>
    </row>
    <row r="67" spans="1:6">
      <c r="A67"/>
      <c r="B67"/>
      <c r="C67"/>
      <c r="D67"/>
      <c r="E67"/>
    </row>
    <row r="68" spans="1:6" s="4" customFormat="1" ht="57" customHeight="1">
      <c r="A68" s="246" t="s">
        <v>66</v>
      </c>
      <c r="B68" s="247"/>
      <c r="C68" s="247"/>
      <c r="D68" s="247"/>
      <c r="E68" s="247"/>
      <c r="F68" s="184"/>
    </row>
    <row r="69" spans="1:6">
      <c r="E69" s="94" t="s">
        <v>67</v>
      </c>
    </row>
    <row r="70" spans="1:6">
      <c r="C70" s="17"/>
      <c r="D70" s="17"/>
      <c r="E70" s="17"/>
    </row>
    <row r="71" spans="1:6">
      <c r="C71" s="17"/>
      <c r="D71" s="17"/>
      <c r="E71" s="17"/>
    </row>
    <row r="72" spans="1:6">
      <c r="C72" s="17"/>
      <c r="D72" s="17"/>
      <c r="E72" s="17"/>
    </row>
    <row r="73" spans="1:6">
      <c r="C73" s="17"/>
      <c r="D73" s="17"/>
      <c r="E73" s="17"/>
    </row>
    <row r="74" spans="1:6">
      <c r="C74" s="17"/>
      <c r="D74" s="17"/>
      <c r="E74" s="17"/>
    </row>
    <row r="75" spans="1:6">
      <c r="C75" s="17"/>
      <c r="D75" s="17"/>
      <c r="E75" s="17"/>
    </row>
    <row r="76" spans="1:6">
      <c r="C76" s="17"/>
      <c r="D76" s="17"/>
      <c r="E76" s="17"/>
    </row>
    <row r="77" spans="1:6">
      <c r="C77" s="17"/>
      <c r="D77" s="17"/>
      <c r="E77" s="17"/>
    </row>
    <row r="78" spans="1:6">
      <c r="C78" s="17"/>
      <c r="D78" s="17"/>
      <c r="E78" s="17"/>
    </row>
    <row r="79" spans="1:6">
      <c r="C79" s="17"/>
      <c r="D79" s="17"/>
      <c r="E79" s="17"/>
    </row>
    <row r="80" spans="1:6">
      <c r="C80" s="17"/>
      <c r="D80" s="17"/>
      <c r="E80" s="17"/>
    </row>
    <row r="81" spans="2:5">
      <c r="C81" s="17"/>
      <c r="D81" s="17"/>
      <c r="E81" s="17"/>
    </row>
    <row r="82" spans="2:5">
      <c r="C82" s="17"/>
      <c r="D82" s="17"/>
      <c r="E82" s="17"/>
    </row>
    <row r="83" spans="2:5">
      <c r="B83" s="29"/>
    </row>
    <row r="84" spans="2:5">
      <c r="B84" s="29"/>
    </row>
    <row r="85" spans="2:5">
      <c r="B85" s="29"/>
    </row>
  </sheetData>
  <mergeCells count="1">
    <mergeCell ref="A68:E68"/>
  </mergeCells>
  <pageMargins left="0.7" right="0.7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K97"/>
  <sheetViews>
    <sheetView showGridLines="0" tabSelected="1" view="pageBreakPreview" zoomScaleNormal="100" zoomScaleSheetLayoutView="100" workbookViewId="0">
      <selection activeCell="J27" sqref="J27:J28"/>
    </sheetView>
  </sheetViews>
  <sheetFormatPr defaultColWidth="9.7109375" defaultRowHeight="12.6"/>
  <cols>
    <col min="1" max="1" width="8.7109375" style="4" customWidth="1"/>
    <col min="2" max="2" width="1.85546875" style="4" customWidth="1"/>
    <col min="3" max="3" width="52.140625" style="4" customWidth="1"/>
    <col min="4" max="4" width="11.7109375" style="3" customWidth="1"/>
    <col min="5" max="5" width="9.85546875" style="4" customWidth="1"/>
    <col min="6" max="6" width="3.140625" style="4" customWidth="1"/>
    <col min="7" max="7" width="11.42578125" style="4" customWidth="1"/>
    <col min="8" max="8" width="1.7109375" style="4" customWidth="1"/>
    <col min="9" max="9" width="44.7109375" style="4" customWidth="1"/>
    <col min="10" max="11" width="10.85546875" style="4" customWidth="1"/>
    <col min="12" max="16384" width="9.7109375" style="4"/>
  </cols>
  <sheetData>
    <row r="1" spans="1:11" ht="12.75" customHeight="1">
      <c r="A1" s="7" t="s">
        <v>68</v>
      </c>
      <c r="B1" s="2"/>
      <c r="C1" s="2"/>
      <c r="E1" s="2"/>
      <c r="F1" s="2"/>
      <c r="K1" s="5" t="s">
        <v>69</v>
      </c>
    </row>
    <row r="2" spans="1:11" ht="12.75" customHeight="1">
      <c r="A2" s="7" t="s">
        <v>70</v>
      </c>
      <c r="B2" s="2"/>
      <c r="C2" s="2"/>
      <c r="E2" s="36"/>
      <c r="F2" s="2"/>
      <c r="K2" s="11" t="s">
        <v>71</v>
      </c>
    </row>
    <row r="3" spans="1:11" ht="12.75" customHeight="1"/>
    <row r="4" spans="1:11" ht="12.75" customHeight="1">
      <c r="A4" s="8"/>
      <c r="B4" s="9"/>
      <c r="C4" s="9"/>
      <c r="D4" s="10"/>
      <c r="E4" s="28" t="s">
        <v>72</v>
      </c>
      <c r="F4" s="3"/>
      <c r="G4" s="8"/>
      <c r="H4" s="9"/>
      <c r="I4" s="9"/>
      <c r="J4" s="8"/>
      <c r="K4" s="45" t="s">
        <v>72</v>
      </c>
    </row>
    <row r="5" spans="1:11" ht="12.75" customHeight="1">
      <c r="A5" s="5" t="s">
        <v>73</v>
      </c>
      <c r="D5" s="5" t="s">
        <v>2</v>
      </c>
      <c r="E5" s="19" t="s">
        <v>74</v>
      </c>
      <c r="F5" s="2"/>
      <c r="G5" s="5" t="s">
        <v>73</v>
      </c>
      <c r="J5" s="5" t="s">
        <v>2</v>
      </c>
      <c r="K5" s="19" t="s">
        <v>74</v>
      </c>
    </row>
    <row r="6" spans="1:11" ht="12.75" customHeight="1">
      <c r="A6" s="5" t="s">
        <v>75</v>
      </c>
      <c r="D6" s="34" t="s">
        <v>4</v>
      </c>
      <c r="E6" s="19" t="s">
        <v>76</v>
      </c>
      <c r="F6" s="3"/>
      <c r="G6" s="5" t="s">
        <v>75</v>
      </c>
      <c r="J6" s="34" t="s">
        <v>4</v>
      </c>
      <c r="K6" s="19" t="s">
        <v>76</v>
      </c>
    </row>
    <row r="7" spans="1:11" ht="12.75" customHeight="1">
      <c r="A7" s="208" t="s">
        <v>7</v>
      </c>
      <c r="B7" s="217"/>
      <c r="C7" s="217"/>
      <c r="D7" s="208" t="s">
        <v>7</v>
      </c>
      <c r="E7" s="209" t="s">
        <v>7</v>
      </c>
      <c r="F7" s="5"/>
      <c r="G7" s="208" t="s">
        <v>7</v>
      </c>
      <c r="H7" s="217"/>
      <c r="I7" s="217"/>
      <c r="J7" s="208" t="s">
        <v>7</v>
      </c>
      <c r="K7" s="209" t="s">
        <v>7</v>
      </c>
    </row>
    <row r="8" spans="1:11" ht="12.75" customHeight="1">
      <c r="E8" s="19"/>
      <c r="F8" s="5"/>
      <c r="K8" s="21"/>
    </row>
    <row r="9" spans="1:11" ht="12.75" customHeight="1">
      <c r="A9" s="160" t="s">
        <v>77</v>
      </c>
      <c r="B9" s="37"/>
      <c r="C9" s="37"/>
      <c r="D9" s="38"/>
      <c r="E9" s="39"/>
      <c r="F9" s="5"/>
      <c r="G9" s="37" t="s">
        <v>78</v>
      </c>
      <c r="H9" s="37"/>
      <c r="I9" s="37"/>
      <c r="J9" s="38">
        <f>+'By Top 100'!CB13</f>
        <v>4926093.4000000004</v>
      </c>
      <c r="K9" s="39">
        <f>(('By Top 100'!CB13-'By Top 100'!BR13)/'By Top 100'!BR13)*100</f>
        <v>22.681290982177106</v>
      </c>
    </row>
    <row r="10" spans="1:11" ht="12.75" customHeight="1">
      <c r="A10" s="37" t="s">
        <v>79</v>
      </c>
      <c r="B10" s="37"/>
      <c r="C10" s="37"/>
      <c r="D10" s="38">
        <f>+'By Top 100'!CB7</f>
        <v>32310147.999999985</v>
      </c>
      <c r="E10" s="39">
        <f>(('By Top 100'!CB7-'By Top 100'!BR7)/'By Top 100'!BR7)*100</f>
        <v>24.972676615124222</v>
      </c>
      <c r="F10" s="27"/>
      <c r="G10" s="4">
        <f>+'By Top 100'!CC102</f>
        <v>14</v>
      </c>
      <c r="I10" s="4" t="str">
        <f>+'By Top 100'!A102</f>
        <v>Washington University in St. Louis (Missouri)</v>
      </c>
      <c r="J10" s="4">
        <f>+'By Top 100'!CB102</f>
        <v>484553.6</v>
      </c>
      <c r="K10" s="21"/>
    </row>
    <row r="11" spans="1:11" ht="12.75" customHeight="1">
      <c r="A11" s="37" t="s">
        <v>80</v>
      </c>
      <c r="B11" s="37"/>
      <c r="C11" s="37"/>
      <c r="D11" s="38">
        <f>+'By Top 100'!CB6</f>
        <v>26829681.499999985</v>
      </c>
      <c r="E11" s="39">
        <f>(('By Top 100'!CB6-'By Top 100'!BR6)/'By Top 100'!BR6)*100</f>
        <v>24.446454278282054</v>
      </c>
      <c r="F11" s="27"/>
      <c r="G11" s="4">
        <f>+'By Top 100'!CC103</f>
        <v>19</v>
      </c>
      <c r="I11" s="4" t="str">
        <f>+'By Top 100'!A103</f>
        <v xml:space="preserve">University of Wisconsin-Madison              </v>
      </c>
      <c r="J11" s="4">
        <f>+'By Top 100'!CB103</f>
        <v>451401.6</v>
      </c>
      <c r="K11" s="21"/>
    </row>
    <row r="12" spans="1:11" ht="12.75" customHeight="1">
      <c r="A12" s="37" t="s">
        <v>81</v>
      </c>
      <c r="B12" s="37"/>
      <c r="C12" s="37"/>
      <c r="D12" s="38">
        <f>+'By Top 100'!CB5</f>
        <v>7197291.0999999987</v>
      </c>
      <c r="E12" s="39">
        <f>(('By Top 100'!CB5-'By Top 100'!BR5)/'By Top 100'!BR5)*100</f>
        <v>24.648451721712206</v>
      </c>
      <c r="F12" s="27"/>
      <c r="G12" s="4">
        <f>+'By Top 100'!CC104</f>
        <v>20</v>
      </c>
      <c r="I12" s="4" t="str">
        <f>+'By Top 100'!A104</f>
        <v xml:space="preserve">Northwestern University (Illinois)    </v>
      </c>
      <c r="J12" s="4">
        <f>+'By Top 100'!CB104</f>
        <v>421514.8</v>
      </c>
      <c r="K12" s="21"/>
    </row>
    <row r="13" spans="1:11" ht="13.5" customHeight="1">
      <c r="A13" s="4">
        <f>+'By Top 100'!CC17</f>
        <v>1</v>
      </c>
      <c r="C13" s="4" t="str">
        <f>+'By Top 100'!A17</f>
        <v>Johns Hopkins University (Maryland)1</v>
      </c>
      <c r="D13" s="4">
        <f>+'By Top 100'!CB17</f>
        <v>1753499.8</v>
      </c>
      <c r="E13" s="19"/>
      <c r="F13" s="5"/>
      <c r="G13" s="4">
        <f>+'By Top 100'!CC105</f>
        <v>23</v>
      </c>
      <c r="I13" s="4" t="str">
        <f>+'By Top 100'!A105</f>
        <v xml:space="preserve">University of Minnesota  (all campuses)   </v>
      </c>
      <c r="J13" s="4">
        <f>+'By Top 100'!CB105</f>
        <v>397594.9</v>
      </c>
      <c r="K13" s="21"/>
    </row>
    <row r="14" spans="1:11" ht="12.75" customHeight="1">
      <c r="A14" s="4">
        <f>+'By Top 100'!CC18</f>
        <v>2</v>
      </c>
      <c r="C14" s="4" t="str">
        <f>+'By Top 100'!A18</f>
        <v xml:space="preserve">University of Michigan                </v>
      </c>
      <c r="D14" s="4">
        <f>+'By Top 100'!CB18</f>
        <v>703766.6</v>
      </c>
      <c r="E14" s="19"/>
      <c r="F14" s="5"/>
      <c r="G14" s="4">
        <f>+'By Top 100'!CC106</f>
        <v>31</v>
      </c>
      <c r="I14" s="4" t="str">
        <f>+'By Top 100'!A106</f>
        <v xml:space="preserve">Case Western Reserve University (Ohio)       </v>
      </c>
      <c r="J14" s="4">
        <f>+'By Top 100'!CB106</f>
        <v>299101.8</v>
      </c>
      <c r="K14" s="21"/>
    </row>
    <row r="15" spans="1:11" ht="12.75" customHeight="1">
      <c r="A15" s="4">
        <f>+'By Top 100'!CC19</f>
        <v>3</v>
      </c>
      <c r="C15" s="4" t="str">
        <f>+'By Top 100'!A19</f>
        <v xml:space="preserve">University of Washington     </v>
      </c>
      <c r="D15" s="4">
        <f>+'By Top 100'!CB19</f>
        <v>665699.30000000005</v>
      </c>
      <c r="E15" s="19"/>
      <c r="F15" s="5"/>
      <c r="G15" s="4">
        <f>+'By Top 100'!CC107</f>
        <v>34</v>
      </c>
      <c r="I15" s="4" t="str">
        <f>+'By Top 100'!A107</f>
        <v xml:space="preserve">Ohio State University (all campuses) </v>
      </c>
      <c r="J15" s="4">
        <f>+'By Top 100'!CB107</f>
        <v>272198</v>
      </c>
      <c r="K15" s="21"/>
    </row>
    <row r="16" spans="1:11" ht="12.75" customHeight="1">
      <c r="A16" s="4">
        <f>+'By Top 100'!CC20</f>
        <v>4</v>
      </c>
      <c r="C16" s="4" t="str">
        <f>+'By Top 100'!A20</f>
        <v xml:space="preserve">University of California-San Diego            </v>
      </c>
      <c r="D16" s="4">
        <f>+'By Top 100'!CB20</f>
        <v>636413.4</v>
      </c>
      <c r="E16" s="19"/>
      <c r="F16" s="5"/>
      <c r="G16" s="4">
        <f>+'By Top 100'!CC108</f>
        <v>42</v>
      </c>
      <c r="I16" s="4" t="str">
        <f>+'By Top 100'!A108</f>
        <v xml:space="preserve">University of Chicago (Illinois)    </v>
      </c>
      <c r="J16" s="4">
        <f>+'By Top 100'!CB108</f>
        <v>235038.7</v>
      </c>
      <c r="K16" s="21"/>
    </row>
    <row r="17" spans="1:11" ht="12.75" customHeight="1">
      <c r="A17" s="4">
        <f>+'By Top 100'!CC21</f>
        <v>5</v>
      </c>
      <c r="C17" s="4" t="str">
        <f>+'By Top 100'!A21</f>
        <v>University of California-San Francisco</v>
      </c>
      <c r="D17" s="4">
        <f>+'By Top 100'!CB21</f>
        <v>616954</v>
      </c>
      <c r="E17" s="19"/>
      <c r="F17" s="5"/>
      <c r="G17" s="4">
        <f>+'By Top 100'!CC109</f>
        <v>43</v>
      </c>
      <c r="I17" s="4" t="str">
        <f>+'By Top 100'!A109</f>
        <v xml:space="preserve">University of Illinois-Champaign-Urbana     </v>
      </c>
      <c r="J17" s="4">
        <f>+'By Top 100'!CB109</f>
        <v>232650.9</v>
      </c>
      <c r="K17" s="21"/>
    </row>
    <row r="18" spans="1:11" ht="12.75" customHeight="1">
      <c r="A18" s="4">
        <f>+'By Top 100'!CC22</f>
        <v>6</v>
      </c>
      <c r="C18" s="4" t="str">
        <f>+'By Top 100'!A22</f>
        <v xml:space="preserve">Columbia University (New York)    </v>
      </c>
      <c r="D18" s="4">
        <f>+'By Top 100'!CB22</f>
        <v>601763.80000000005</v>
      </c>
      <c r="E18" s="19"/>
      <c r="F18" s="5"/>
      <c r="G18" s="4">
        <f>+'By Top 100'!CC110</f>
        <v>51</v>
      </c>
      <c r="I18" s="4" t="str">
        <f>+'By Top 100'!A110</f>
        <v xml:space="preserve">Michigan State University    </v>
      </c>
      <c r="J18" s="4">
        <f>+'By Top 100'!CB110</f>
        <v>205607</v>
      </c>
      <c r="K18" s="21"/>
    </row>
    <row r="19" spans="1:11" ht="12.75" customHeight="1">
      <c r="A19" s="4">
        <f>+'By Top 100'!CC23</f>
        <v>7</v>
      </c>
      <c r="C19" s="4" t="str">
        <f>+'By Top 100'!A23</f>
        <v xml:space="preserve">Stanford University (California)     </v>
      </c>
      <c r="D19" s="4">
        <f>+'By Top 100'!CB23</f>
        <v>576305.1</v>
      </c>
      <c r="E19" s="19"/>
      <c r="F19" s="5"/>
      <c r="G19" s="4">
        <f>+'By Top 100'!CC111</f>
        <v>52</v>
      </c>
      <c r="I19" s="4" t="str">
        <f>+'By Top 100'!A111</f>
        <v xml:space="preserve">University of Iowa           </v>
      </c>
      <c r="J19" s="4">
        <f>+'By Top 100'!CB111</f>
        <v>186554</v>
      </c>
      <c r="K19" s="21"/>
    </row>
    <row r="20" spans="1:11" ht="12.75" customHeight="1">
      <c r="A20" s="4">
        <f>+'By Top 100'!CC24</f>
        <v>8</v>
      </c>
      <c r="C20" s="4" t="str">
        <f>+'By Top 100'!A24</f>
        <v xml:space="preserve">University of Pittsburgh (Pennsylvania)          </v>
      </c>
      <c r="D20" s="4">
        <f>+'By Top 100'!CB24</f>
        <v>558247.69999999995</v>
      </c>
      <c r="E20" s="19"/>
      <c r="F20" s="5"/>
      <c r="G20" s="4">
        <f>+'By Top 100'!CC112</f>
        <v>58</v>
      </c>
      <c r="I20" s="4" t="str">
        <f>+'By Top 100'!A112</f>
        <v>Indiana University - Purdue University - Indianapolis)</v>
      </c>
      <c r="J20" s="4">
        <f>+'By Top 100'!CB112</f>
        <v>170874.3</v>
      </c>
      <c r="K20" s="21"/>
    </row>
    <row r="21" spans="1:11" ht="12.75" customHeight="1">
      <c r="A21" s="4">
        <f>+'By Top 100'!CC25</f>
        <v>9</v>
      </c>
      <c r="C21" s="4" t="str">
        <f>+'By Top 100'!A25</f>
        <v xml:space="preserve">Duke University (North Carolina)          </v>
      </c>
      <c r="D21" s="4">
        <f>+'By Top 100'!CB25</f>
        <v>543712.1</v>
      </c>
      <c r="E21" s="19"/>
      <c r="F21" s="5"/>
      <c r="G21" s="4">
        <f>+'By Top 100'!CC113</f>
        <v>60</v>
      </c>
      <c r="I21" s="4" t="str">
        <f>+'By Top 100'!A113</f>
        <v>Purdue University (Indiana) (all campuses)</v>
      </c>
      <c r="J21" s="4">
        <f>+'By Top 100'!CB113</f>
        <v>159990</v>
      </c>
      <c r="K21" s="21"/>
    </row>
    <row r="22" spans="1:11" ht="12.75" customHeight="1">
      <c r="A22" s="4">
        <f>+'By Top 100'!CC26</f>
        <v>10</v>
      </c>
      <c r="C22" s="4" t="str">
        <f>+'By Top 100'!A26</f>
        <v xml:space="preserve">University of Pennsylvania            </v>
      </c>
      <c r="D22" s="4">
        <f>+'By Top 100'!CB26</f>
        <v>540929.30000000005</v>
      </c>
      <c r="E22" s="19"/>
      <c r="F22" s="5"/>
      <c r="G22" s="4">
        <f>+'By Top 100'!CC114</f>
        <v>66</v>
      </c>
      <c r="I22" s="4" t="str">
        <f>+'By Top 100'!A114</f>
        <v xml:space="preserve">University of Illinois-Chicago              </v>
      </c>
      <c r="J22" s="4">
        <f>+'By Top 100'!CB114</f>
        <v>145677.9</v>
      </c>
      <c r="K22" s="21"/>
    </row>
    <row r="23" spans="1:11" ht="12.75" customHeight="1">
      <c r="D23" s="6"/>
      <c r="E23" s="19"/>
      <c r="F23" s="5"/>
      <c r="G23" s="4">
        <f>+'By Top 100'!CC115</f>
        <v>76</v>
      </c>
      <c r="I23" s="4" t="str">
        <f>+'By Top 100'!A115</f>
        <v xml:space="preserve">University of Kansas         </v>
      </c>
      <c r="J23" s="4">
        <f>+'By Top 100'!CB115</f>
        <v>125114.4</v>
      </c>
      <c r="K23" s="21"/>
    </row>
    <row r="24" spans="1:11" ht="12.75" customHeight="1">
      <c r="A24" s="37" t="s">
        <v>82</v>
      </c>
      <c r="B24" s="37"/>
      <c r="C24" s="37"/>
      <c r="D24" s="40">
        <f>'By Top 100'!CB11</f>
        <v>7983954.5</v>
      </c>
      <c r="E24" s="39">
        <f>(('By Top 100'!CB11-'By Top 100'!BR11)/'By Top 100'!BR11)*100</f>
        <v>34.294045283322014</v>
      </c>
      <c r="F24" s="27"/>
      <c r="G24" s="4">
        <f>+'By Top 100'!CC116</f>
        <v>86</v>
      </c>
      <c r="I24" s="4" t="str">
        <f>+'By Top 100'!A116</f>
        <v xml:space="preserve">Medical College of Wisconsin     </v>
      </c>
      <c r="J24" s="4">
        <f>+'By Top 100'!CB116</f>
        <v>98784</v>
      </c>
      <c r="K24" s="21"/>
    </row>
    <row r="25" spans="1:11" ht="12.75" customHeight="1">
      <c r="A25" s="4">
        <f>+'By Top 100'!CC27</f>
        <v>13</v>
      </c>
      <c r="C25" s="4" t="str">
        <f>+'By Top 100'!A27</f>
        <v>Georgia Institute of Technology (all campuses)</v>
      </c>
      <c r="D25" s="4">
        <f>+'By Top 100'!CB27</f>
        <v>485259</v>
      </c>
      <c r="E25" s="20"/>
      <c r="F25" s="27"/>
      <c r="G25" s="4">
        <f>+'By Top 100'!CC117</f>
        <v>96</v>
      </c>
      <c r="I25" s="4" t="str">
        <f>+'By Top 100'!A117</f>
        <v xml:space="preserve">University of Missouri-Columbia       </v>
      </c>
      <c r="J25" s="4">
        <f>+'By Top 100'!CB117</f>
        <v>85529.2</v>
      </c>
      <c r="K25" s="21"/>
    </row>
    <row r="26" spans="1:11" ht="12.75" customHeight="1">
      <c r="A26" s="4">
        <f>+'By Top 100'!CC28</f>
        <v>15</v>
      </c>
      <c r="C26" s="4" t="str">
        <f>+'By Top 100'!A28</f>
        <v xml:space="preserve">University of North Carolina at Chapel Hill      </v>
      </c>
      <c r="D26" s="4">
        <f>+'By Top 100'!CB28</f>
        <v>475556.8</v>
      </c>
      <c r="E26" s="20"/>
      <c r="F26" s="3"/>
      <c r="G26" s="4">
        <f>+'By Top 100'!CC118</f>
        <v>97</v>
      </c>
      <c r="I26" s="4" t="str">
        <f>+'By Top 100'!A118</f>
        <v xml:space="preserve">University of Cincinnati (Ohio)           </v>
      </c>
      <c r="J26" s="4">
        <f>+'By Top 100'!CB118</f>
        <v>84870.7</v>
      </c>
      <c r="K26" s="21"/>
    </row>
    <row r="27" spans="1:11" ht="12.75" customHeight="1">
      <c r="A27" s="4">
        <f>+'By Top 100'!CC29</f>
        <v>22</v>
      </c>
      <c r="C27" s="4" t="str">
        <f>+'By Top 100'!A29</f>
        <v>Vanderbilt University (Tennessee)</v>
      </c>
      <c r="D27" s="4">
        <f>+'By Top 100'!CB29</f>
        <v>405411.2</v>
      </c>
      <c r="E27" s="21"/>
      <c r="F27" s="3"/>
      <c r="G27" s="4">
        <f>+'By Top 100'!CC119</f>
        <v>99</v>
      </c>
      <c r="I27" s="4" t="str">
        <f>+'By Top 100'!A119</f>
        <v>University of Nebraska Medical Center</v>
      </c>
      <c r="J27" s="248">
        <f>+'By Top 100'!CB119</f>
        <v>82664.2</v>
      </c>
    </row>
    <row r="28" spans="1:11" ht="12.75" customHeight="1">
      <c r="A28" s="4">
        <f>+'By Top 100'!CC30</f>
        <v>25</v>
      </c>
      <c r="C28" s="4" t="str">
        <f>+'By Top 100'!A30</f>
        <v xml:space="preserve">Emory University (Georgia)           </v>
      </c>
      <c r="D28" s="4">
        <f>+'By Top 100'!CB30</f>
        <v>366465.8</v>
      </c>
      <c r="E28" s="21"/>
      <c r="G28" s="4">
        <f>+'By Top 100'!CC120</f>
        <v>100</v>
      </c>
      <c r="I28" s="4" t="str">
        <f>+'By Top 100'!A120</f>
        <v>Iowa State University</v>
      </c>
      <c r="J28" s="248">
        <f>+'By Top 100'!CB120</f>
        <v>82606.8</v>
      </c>
    </row>
    <row r="29" spans="1:11" ht="12.75" customHeight="1">
      <c r="A29" s="4">
        <f>+'By Top 100'!CC31</f>
        <v>30</v>
      </c>
      <c r="C29" s="4" t="str">
        <f>+'By Top 100'!A31</f>
        <v xml:space="preserve">University of Alabama at Birmingham      </v>
      </c>
      <c r="D29" s="4">
        <f>+'By Top 100'!CB31</f>
        <v>306666.59999999998</v>
      </c>
      <c r="E29" s="21"/>
      <c r="J29" s="173"/>
    </row>
    <row r="30" spans="1:11" ht="12.75" customHeight="1">
      <c r="A30" s="4">
        <f>+'By Top 100'!CC32</f>
        <v>32</v>
      </c>
      <c r="C30" s="4" t="str">
        <f>+'By Top 100'!A32</f>
        <v xml:space="preserve">University of Texas at Austin               </v>
      </c>
      <c r="D30" s="4">
        <f>+'By Top 100'!CB32</f>
        <v>284126.09999999998</v>
      </c>
      <c r="E30" s="21"/>
      <c r="G30" s="37" t="s">
        <v>83</v>
      </c>
      <c r="H30" s="37"/>
      <c r="I30" s="37"/>
      <c r="J30" s="40">
        <f>+'By Top 100'!CB14</f>
        <v>6911386.9000000013</v>
      </c>
      <c r="K30" s="39">
        <f>(('By Top 100'!CB14-'By Top 100'!BR14)/'By Top 100'!BR14)*100</f>
        <v>22.632847446286927</v>
      </c>
    </row>
    <row r="31" spans="1:11" ht="12.75" customHeight="1">
      <c r="A31" s="4">
        <f>+'By Top 100'!CC33</f>
        <v>33</v>
      </c>
      <c r="C31" s="4" t="str">
        <f>+'By Top 100'!A33</f>
        <v xml:space="preserve">University of Florida        </v>
      </c>
      <c r="D31" s="4">
        <f>+'By Top 100'!CB33</f>
        <v>275399.90000000002</v>
      </c>
      <c r="E31" s="21"/>
      <c r="G31" s="4">
        <f>+'By Top 100'!CC125</f>
        <v>16</v>
      </c>
      <c r="I31" s="4" t="str">
        <f>+'By Top 100'!A125</f>
        <v>Yale University (Connecticut)</v>
      </c>
      <c r="J31" s="5">
        <f>+'By Top 100'!CB125</f>
        <v>466892.3</v>
      </c>
      <c r="K31" s="21"/>
    </row>
    <row r="32" spans="1:11" ht="12.75" customHeight="1">
      <c r="A32" s="4">
        <f>+'By Top 100'!CC34</f>
        <v>35</v>
      </c>
      <c r="C32" s="4" t="str">
        <f>+'By Top 100'!A34</f>
        <v>Baylor College of Medicine (Texas)</v>
      </c>
      <c r="D32" s="4">
        <f>+'By Top 100'!CB34</f>
        <v>266011.90000000002</v>
      </c>
      <c r="E32" s="21"/>
      <c r="G32" s="4">
        <f>+'By Top 100'!CC126</f>
        <v>17</v>
      </c>
      <c r="I32" s="4" t="str">
        <f>+'By Top 100'!A126</f>
        <v xml:space="preserve">Harvard University (Massachusetts)     </v>
      </c>
      <c r="J32" s="5">
        <f>+'By Top 100'!CB126</f>
        <v>463810.1</v>
      </c>
      <c r="K32" s="21"/>
    </row>
    <row r="33" spans="1:11" ht="12.75" customHeight="1">
      <c r="A33" s="4">
        <f>+'By Top 100'!CC35</f>
        <v>46</v>
      </c>
      <c r="C33" s="4" t="str">
        <f>+'By Top 100'!A35</f>
        <v xml:space="preserve">University of Maryland, College Park         </v>
      </c>
      <c r="D33" s="4">
        <f>+'By Top 100'!CB35</f>
        <v>230319.6</v>
      </c>
      <c r="E33" s="21"/>
      <c r="G33" s="4">
        <f>+'By Top 100'!CC127</f>
        <v>18</v>
      </c>
      <c r="I33" s="4" t="str">
        <f>+'By Top 100'!A127</f>
        <v>Pennsylvania State University (all campuses)</v>
      </c>
      <c r="J33" s="5">
        <f>+'By Top 100'!CB127</f>
        <v>459041.9</v>
      </c>
      <c r="K33" s="21"/>
    </row>
    <row r="34" spans="1:11" ht="12.75" customHeight="1">
      <c r="A34" s="4">
        <f>+'By Top 100'!CC36</f>
        <v>49</v>
      </c>
      <c r="C34" s="4" t="str">
        <f>+'By Top 100'!A36</f>
        <v>Texas A&amp;M University (main campus)</v>
      </c>
      <c r="D34" s="4">
        <f>+'By Top 100'!CB36</f>
        <v>220551.3</v>
      </c>
      <c r="E34" s="21"/>
      <c r="G34" s="4">
        <f>+'By Top 100'!CC128</f>
        <v>24</v>
      </c>
      <c r="I34" s="4" t="str">
        <f>+'By Top 100'!A128</f>
        <v xml:space="preserve">Cornell University (New York)    </v>
      </c>
      <c r="J34" s="5">
        <f>+'By Top 100'!CB128</f>
        <v>378104.5</v>
      </c>
      <c r="K34" s="21"/>
    </row>
    <row r="35" spans="1:11" ht="12.75" customHeight="1">
      <c r="A35" s="4">
        <f>+'By Top 100'!CC37</f>
        <v>54</v>
      </c>
      <c r="C35" s="4" t="str">
        <f>+'By Top 100'!A37</f>
        <v>University of Maryland, Baltimore</v>
      </c>
      <c r="D35" s="4">
        <f>+'By Top 100'!CB37</f>
        <v>176835.8</v>
      </c>
      <c r="E35" s="21"/>
      <c r="G35" s="4">
        <f>+'By Top 100'!CC129</f>
        <v>26</v>
      </c>
      <c r="I35" s="4" t="str">
        <f>+'By Top 100'!A129</f>
        <v xml:space="preserve">New York University                </v>
      </c>
      <c r="J35" s="5">
        <f>+'By Top 100'!CB129</f>
        <v>356173.4</v>
      </c>
      <c r="K35" s="21"/>
    </row>
    <row r="36" spans="1:11" ht="12.75" customHeight="1">
      <c r="A36" s="4">
        <f>+'By Top 100'!CC38</f>
        <v>55</v>
      </c>
      <c r="C36" s="4" t="str">
        <f>+'By Top 100'!A38</f>
        <v>University of Virginia (main campus)</v>
      </c>
      <c r="D36" s="4">
        <f>+'By Top 100'!CB38</f>
        <v>171657.7</v>
      </c>
      <c r="E36" s="21"/>
      <c r="G36" s="4">
        <f>+'By Top 100'!CC130</f>
        <v>27</v>
      </c>
      <c r="I36" s="4" t="str">
        <f>+'By Top 100'!A130</f>
        <v xml:space="preserve">Massachusetts Institute of Technology        </v>
      </c>
      <c r="J36" s="5">
        <f>+'By Top 100'!CB130</f>
        <v>332248.40000000002</v>
      </c>
      <c r="K36" s="21"/>
    </row>
    <row r="37" spans="1:11" ht="12.75" customHeight="1">
      <c r="A37" s="4">
        <f>+'By Top 100'!CC39</f>
        <v>56</v>
      </c>
      <c r="C37" s="4" t="str">
        <f>+'By Top 100'!A39</f>
        <v>University of Kentucky (all campuses)</v>
      </c>
      <c r="D37" s="4">
        <f>+'By Top 100'!CB39</f>
        <v>171054.1</v>
      </c>
      <c r="E37" s="21"/>
      <c r="G37" s="4">
        <f>+'By Top 100'!CC131</f>
        <v>29</v>
      </c>
      <c r="I37" s="4" t="str">
        <f>+'By Top 100'!A131</f>
        <v>Icahn School of Medicine at Mount Sinai</v>
      </c>
      <c r="J37" s="5">
        <f>+'By Top 100'!CB131</f>
        <v>331148.59999999998</v>
      </c>
      <c r="K37" s="21"/>
    </row>
    <row r="38" spans="1:11" ht="12.75" customHeight="1">
      <c r="A38" s="4">
        <f>+'By Top 100'!CC40</f>
        <v>57</v>
      </c>
      <c r="C38" s="4" t="str">
        <f>+'By Top 100'!A40</f>
        <v xml:space="preserve">University of Miami (Florida)     </v>
      </c>
      <c r="D38" s="4">
        <f>+'By Top 100'!CB40</f>
        <v>170947.7</v>
      </c>
      <c r="E38" s="21"/>
      <c r="G38" s="4">
        <f>+'By Top 100'!CC132</f>
        <v>36</v>
      </c>
      <c r="I38" s="4" t="str">
        <f>+'By Top 100'!A132</f>
        <v xml:space="preserve">University of Rochester (New York)   </v>
      </c>
      <c r="J38" s="5">
        <f>+'By Top 100'!CB132</f>
        <v>265203.8</v>
      </c>
      <c r="K38" s="21"/>
    </row>
    <row r="39" spans="1:11" ht="12.75" customHeight="1">
      <c r="A39" s="4">
        <f>+'By Top 100'!CC41</f>
        <v>59</v>
      </c>
      <c r="C39" s="4" t="str">
        <f>+'By Top 100'!A41</f>
        <v xml:space="preserve">University of Texas Southwestern Medical Center at Dallas      </v>
      </c>
      <c r="D39" s="4">
        <f>+'By Top 100'!CB41</f>
        <v>164779.9</v>
      </c>
      <c r="E39" s="21"/>
      <c r="G39" s="4">
        <f>+'By Top 100'!CC133</f>
        <v>38</v>
      </c>
      <c r="I39" s="4" t="str">
        <f>+'By Top 100'!A133</f>
        <v>Carnegie Mellon University (Pennsylvania)</v>
      </c>
      <c r="J39" s="5">
        <f>+'By Top 100'!CB133</f>
        <v>259936.1</v>
      </c>
      <c r="K39" s="21"/>
    </row>
    <row r="40" spans="1:11" ht="12.75" customHeight="1">
      <c r="A40" s="4">
        <f>+'By Top 100'!CC42</f>
        <v>65</v>
      </c>
      <c r="C40" s="4" t="str">
        <f>+'By Top 100'!A42</f>
        <v>North Carolina State University</v>
      </c>
      <c r="D40" s="4">
        <f>+'By Top 100'!CB42</f>
        <v>146253.9</v>
      </c>
      <c r="E40" s="21"/>
      <c r="G40" s="4">
        <f>+'By Top 100'!CC134</f>
        <v>44</v>
      </c>
      <c r="I40" s="4" t="str">
        <f>+'By Top 100'!A134</f>
        <v>Rutgers State University of New Jersey</v>
      </c>
      <c r="J40" s="5">
        <f>+'By Top 100'!CB134</f>
        <v>231992</v>
      </c>
      <c r="K40" s="21"/>
    </row>
    <row r="41" spans="1:11" ht="12.75" customHeight="1">
      <c r="A41" s="4">
        <f>+'By Top 100'!CC43</f>
        <v>68</v>
      </c>
      <c r="C41" s="4" t="str">
        <f>+'By Top 100'!A43</f>
        <v xml:space="preserve">University of Texas Anderson Cancer Center  </v>
      </c>
      <c r="D41" s="4">
        <f>+'By Top 100'!CB43</f>
        <v>141561.70000000001</v>
      </c>
      <c r="E41" s="21"/>
      <c r="G41" s="4">
        <f>+'By Top 100'!CC135</f>
        <v>47</v>
      </c>
      <c r="I41" s="4" t="str">
        <f>+'By Top 100'!A135</f>
        <v xml:space="preserve">Boston University (Massachusetts)         </v>
      </c>
      <c r="J41" s="5">
        <f>+'By Top 100'!CB135</f>
        <v>229864.7</v>
      </c>
      <c r="K41" s="21"/>
    </row>
    <row r="42" spans="1:11" ht="12.75" customHeight="1">
      <c r="A42" s="4">
        <f>+'By Top 100'!CC44</f>
        <v>69</v>
      </c>
      <c r="C42" s="4" t="str">
        <f>+'By Top 100'!A44</f>
        <v>Virginia Tech</v>
      </c>
      <c r="D42" s="4">
        <f>+'By Top 100'!CB44</f>
        <v>132981.4</v>
      </c>
      <c r="E42" s="21"/>
      <c r="G42" s="4">
        <f>+'By Top 100'!CC136</f>
        <v>61</v>
      </c>
      <c r="I42" s="4" t="str">
        <f>+'By Top 100'!A136</f>
        <v>Albert Einstein College of Medicine</v>
      </c>
      <c r="J42" s="5">
        <f>+'By Top 100'!CB136</f>
        <v>158969.79999999999</v>
      </c>
      <c r="K42" s="21"/>
    </row>
    <row r="43" spans="1:11" ht="12.75" customHeight="1">
      <c r="A43" s="4">
        <f>+'By Top 100'!CC45</f>
        <v>70</v>
      </c>
      <c r="C43" s="4" t="str">
        <f>+'By Top 100'!A45</f>
        <v xml:space="preserve">Florida State University     </v>
      </c>
      <c r="D43" s="4">
        <f>+'By Top 100'!CB45</f>
        <v>132046.70000000001</v>
      </c>
      <c r="E43" s="21"/>
      <c r="G43" s="4">
        <f>+'By Top 100'!CC137</f>
        <v>63</v>
      </c>
      <c r="I43" s="4" t="str">
        <f>+'By Top 100'!A137</f>
        <v xml:space="preserve">Princeton University (New Jersey)  </v>
      </c>
      <c r="J43" s="5">
        <f>+'By Top 100'!CB137</f>
        <v>151205.1</v>
      </c>
      <c r="K43" s="21"/>
    </row>
    <row r="44" spans="1:11" ht="12.75" customHeight="1">
      <c r="A44" s="4">
        <f>+'By Top 100'!CC46</f>
        <v>72</v>
      </c>
      <c r="C44" s="4" t="str">
        <f>+'By Top 100'!A46</f>
        <v xml:space="preserve">Wake Forest University (North Carolina)   </v>
      </c>
      <c r="D44" s="4">
        <f>+'By Top 100'!CB46</f>
        <v>130104.1</v>
      </c>
      <c r="E44" s="21"/>
      <c r="G44" s="4">
        <f>+'By Top 100'!CC138</f>
        <v>64</v>
      </c>
      <c r="I44" s="4" t="str">
        <f>+'By Top 100'!A138</f>
        <v xml:space="preserve">University of Massachusetts-Worcester (Medical School)            </v>
      </c>
      <c r="J44" s="5">
        <f>+'By Top 100'!CB138</f>
        <v>150484.20000000001</v>
      </c>
      <c r="K44" s="21"/>
    </row>
    <row r="45" spans="1:11" ht="12.75" customHeight="1">
      <c r="A45" s="4">
        <f>+'By Top 100'!CC47</f>
        <v>73</v>
      </c>
      <c r="C45" s="4" t="str">
        <f>+'By Top 100'!A47</f>
        <v xml:space="preserve">University of Georgia        </v>
      </c>
      <c r="D45" s="4">
        <f>+'By Top 100'!CB47</f>
        <v>127209.4</v>
      </c>
      <c r="E45" s="21"/>
      <c r="G45" s="4">
        <f>+'By Top 100'!CC139</f>
        <v>67</v>
      </c>
      <c r="I45" s="4" t="str">
        <f>+'By Top 100'!A139</f>
        <v xml:space="preserve">Woods Hole Oceanographic Institute (Massachusetts)        </v>
      </c>
      <c r="J45" s="5">
        <f>+'By Top 100'!CB139</f>
        <v>143192.20000000001</v>
      </c>
      <c r="K45" s="21"/>
    </row>
    <row r="46" spans="1:11" ht="12.75" customHeight="1">
      <c r="A46" s="4">
        <f>+'By Top 100'!CC48</f>
        <v>74</v>
      </c>
      <c r="C46" s="4" t="str">
        <f>+'By Top 100'!A48</f>
        <v>University of Oklahoma (all campuses)</v>
      </c>
      <c r="D46" s="4">
        <f>+'By Top 100'!CB48</f>
        <v>126054.7</v>
      </c>
      <c r="E46" s="21"/>
      <c r="G46" s="4">
        <f>+'By Top 100'!CC140</f>
        <v>71</v>
      </c>
      <c r="I46" s="4" t="str">
        <f>+'By Top 100'!A140</f>
        <v xml:space="preserve">Brown University (Rhode Island)            </v>
      </c>
      <c r="J46" s="5">
        <f>+'By Top 100'!CB140</f>
        <v>131955.29999999999</v>
      </c>
      <c r="K46" s="21"/>
    </row>
    <row r="47" spans="1:11" ht="12.75" customHeight="1">
      <c r="A47" s="4">
        <f>+'By Top 100'!CC49</f>
        <v>78</v>
      </c>
      <c r="C47" s="4" t="str">
        <f>+'By Top 100'!A49</f>
        <v xml:space="preserve">Medical University of South Carolina      </v>
      </c>
      <c r="D47" s="4">
        <f>+'By Top 100'!CB49</f>
        <v>120207.3</v>
      </c>
      <c r="E47" s="21"/>
      <c r="G47" s="4">
        <f>+'By Top 100'!CC141</f>
        <v>77</v>
      </c>
      <c r="I47" s="4" t="str">
        <f>+'By Top 100'!A141</f>
        <v xml:space="preserve">University of Connecticut             </v>
      </c>
      <c r="J47" s="5">
        <f>+'By Top 100'!CB141</f>
        <v>120491.7</v>
      </c>
      <c r="K47" s="21"/>
    </row>
    <row r="48" spans="1:11" ht="12.75" customHeight="1">
      <c r="A48" s="4">
        <f>+'By Top 100'!CC50</f>
        <v>81</v>
      </c>
      <c r="C48" s="4" t="str">
        <f>+'By Top 100'!A50</f>
        <v xml:space="preserve">University of Delaware                  </v>
      </c>
      <c r="D48" s="4">
        <f>+'By Top 100'!CB50</f>
        <v>104107.1</v>
      </c>
      <c r="E48" s="21"/>
      <c r="G48" s="4">
        <f>+'By Top 100'!CC142</f>
        <v>82</v>
      </c>
      <c r="I48" s="4" t="str">
        <f>+'By Top 100'!A142</f>
        <v xml:space="preserve">Dartmouth College (New Hampshire)        </v>
      </c>
      <c r="J48" s="5">
        <f>+'By Top 100'!CB142</f>
        <v>103967.2</v>
      </c>
      <c r="K48" s="21"/>
    </row>
    <row r="49" spans="1:11" ht="12.75" customHeight="1">
      <c r="A49" s="4">
        <f>+'By Top 100'!CC51</f>
        <v>91</v>
      </c>
      <c r="C49" s="4" t="str">
        <f>+'By Top 100'!A51</f>
        <v>Louisiana State University and A&amp;M College (all campuses)</v>
      </c>
      <c r="D49" s="4">
        <f>+'By Top 100'!CB51</f>
        <v>91309.1</v>
      </c>
      <c r="E49" s="21"/>
      <c r="G49" s="4">
        <f>+'By Top 100'!CC143</f>
        <v>84</v>
      </c>
      <c r="I49" s="4" t="str">
        <f>+'By Top 100'!A143</f>
        <v>SUNY at Stony Brook (New York) (all campuses)</v>
      </c>
      <c r="J49" s="5">
        <f>+'By Top 100'!CB143</f>
        <v>101129.9</v>
      </c>
      <c r="K49" s="21"/>
    </row>
    <row r="50" spans="1:11" ht="12.75" customHeight="1">
      <c r="A50" s="4">
        <f>+'By Top 100'!CC52</f>
        <v>93</v>
      </c>
      <c r="C50" s="4" t="str">
        <f>+'By Top 100'!A52</f>
        <v xml:space="preserve">University of Texas Health Science Center at Houston     </v>
      </c>
      <c r="D50" s="4">
        <f>+'By Top 100'!CB52</f>
        <v>88943.8</v>
      </c>
      <c r="E50" s="21"/>
      <c r="G50" s="4">
        <f>+'By Top 100'!CC144</f>
        <v>87</v>
      </c>
      <c r="I50" s="4" t="str">
        <f>+'By Top 100'!A144</f>
        <v>Temple University (Pennsylvania)</v>
      </c>
      <c r="J50" s="5">
        <f>+'By Top 100'!CB144</f>
        <v>97896.9</v>
      </c>
      <c r="K50" s="21"/>
    </row>
    <row r="51" spans="1:11" ht="12.75" customHeight="1">
      <c r="A51" s="4">
        <f>+'By Top 100'!CC53</f>
        <v>94</v>
      </c>
      <c r="C51" s="4" t="str">
        <f>+'By Top 100'!A53</f>
        <v>University of Texas Medical Branch at Galveston</v>
      </c>
      <c r="D51" s="4">
        <f>+'By Top 100'!CB53</f>
        <v>88157.8</v>
      </c>
      <c r="E51" s="21"/>
      <c r="G51" s="4">
        <f>+'By Top 100'!CC145</f>
        <v>88</v>
      </c>
      <c r="I51" s="4" t="str">
        <f>+'By Top 100'!A145</f>
        <v>Northeastern University</v>
      </c>
      <c r="J51" s="5">
        <f>+'By Top 100'!CB145</f>
        <v>97576.7</v>
      </c>
      <c r="K51" s="21"/>
    </row>
    <row r="52" spans="1:11" ht="12.75" customHeight="1">
      <c r="A52" s="4">
        <f>+'By Top 100'!CC54</f>
        <v>95</v>
      </c>
      <c r="C52" s="4" t="str">
        <f>+'By Top 100'!A54</f>
        <v xml:space="preserve">Virginia Commonwealth University </v>
      </c>
      <c r="D52" s="4">
        <f>+'By Top 100'!CB54</f>
        <v>86762.2</v>
      </c>
      <c r="E52" s="21"/>
      <c r="G52" s="4">
        <f>+'By Top 100'!CC146</f>
        <v>89</v>
      </c>
      <c r="I52" s="4" t="str">
        <f>+'By Top 100'!A146</f>
        <v xml:space="preserve">Tufts University (Massachusetts)         </v>
      </c>
      <c r="J52" s="5">
        <f>+'By Top 100'!CB146</f>
        <v>94633.4</v>
      </c>
      <c r="K52" s="21"/>
    </row>
    <row r="53" spans="1:11" ht="12.75" customHeight="1">
      <c r="D53" s="4"/>
      <c r="E53" s="21"/>
      <c r="G53" s="4">
        <f>+'By Top 100'!CC147</f>
        <v>98</v>
      </c>
      <c r="I53" s="4" t="str">
        <f>+'By Top 100'!A147</f>
        <v>University of Massachusetts-Amherst</v>
      </c>
      <c r="J53" s="5">
        <f>+'By Top 100'!CB147</f>
        <v>84527.9</v>
      </c>
      <c r="K53" s="21"/>
    </row>
    <row r="54" spans="1:11" ht="12.75" customHeight="1">
      <c r="A54" s="37" t="s">
        <v>84</v>
      </c>
      <c r="B54" s="37"/>
      <c r="C54" s="37"/>
      <c r="D54" s="40">
        <f>+'By Top 100'!CB12</f>
        <v>6622812.5999999996</v>
      </c>
      <c r="E54" s="39">
        <f>(('By Top 100'!CB12-'By Top 100'!BR12)/'By Top 100'!BR12)*100</f>
        <v>14.494095434834101</v>
      </c>
      <c r="J54" s="5"/>
      <c r="K54" s="21"/>
    </row>
    <row r="55" spans="1:11" ht="12.75" customHeight="1">
      <c r="A55" s="4">
        <f>+'By Top 100'!CC76</f>
        <v>11</v>
      </c>
      <c r="C55" s="4" t="str">
        <f>+'By Top 100'!A76</f>
        <v>University of Colorado (all campuses)</v>
      </c>
      <c r="D55" s="5">
        <f>+'By Top 100'!CB76</f>
        <v>517162.4</v>
      </c>
      <c r="E55" s="21"/>
      <c r="J55" s="5"/>
      <c r="K55" s="21"/>
    </row>
    <row r="56" spans="1:11" ht="12.75" customHeight="1">
      <c r="A56" s="4">
        <f>+'By Top 100'!CC77</f>
        <v>12</v>
      </c>
      <c r="C56" s="4" t="str">
        <f>+'By Top 100'!A77</f>
        <v xml:space="preserve">University of California-Los Angeles          </v>
      </c>
      <c r="D56" s="5">
        <f>+'By Top 100'!CB77</f>
        <v>509918.8</v>
      </c>
      <c r="E56" s="21"/>
      <c r="J56" s="161"/>
    </row>
    <row r="57" spans="1:11" ht="12.75" customHeight="1">
      <c r="A57" s="4">
        <f>+'By Top 100'!CC78</f>
        <v>21</v>
      </c>
      <c r="C57" s="4" t="str">
        <f>+'By Top 100'!A78</f>
        <v xml:space="preserve">University of Southern California     </v>
      </c>
      <c r="D57" s="5">
        <f>+'By Top 100'!CB78</f>
        <v>411099.4</v>
      </c>
      <c r="E57" s="21"/>
      <c r="J57" s="161"/>
    </row>
    <row r="58" spans="1:11" ht="12.75" customHeight="1">
      <c r="A58" s="4">
        <f>+'By Top 100'!CC79</f>
        <v>28</v>
      </c>
      <c r="C58" s="4" t="str">
        <f>+'By Top 100'!A79</f>
        <v>University of California-Davis</v>
      </c>
      <c r="D58" s="5">
        <f>+'By Top 100'!CB79</f>
        <v>331184.5</v>
      </c>
      <c r="E58" s="21"/>
      <c r="J58" s="161"/>
    </row>
    <row r="59" spans="1:11" ht="12.75" customHeight="1">
      <c r="A59" s="4">
        <f>+'By Top 100'!CC80</f>
        <v>37</v>
      </c>
      <c r="C59" s="4" t="str">
        <f>+'By Top 100'!A80</f>
        <v xml:space="preserve">University of Utah           </v>
      </c>
      <c r="D59" s="5">
        <f>+'By Top 100'!CB80</f>
        <v>261333.5</v>
      </c>
      <c r="E59" s="21"/>
      <c r="J59" s="3"/>
      <c r="K59" s="21"/>
    </row>
    <row r="60" spans="1:11" ht="12.75" customHeight="1">
      <c r="A60" s="4">
        <f>+'By Top 100'!CC81</f>
        <v>40</v>
      </c>
      <c r="C60" s="4" t="str">
        <f>+'By Top 100'!A81</f>
        <v xml:space="preserve">Oregon Health Sciences University    </v>
      </c>
      <c r="D60" s="5">
        <f>+'By Top 100'!CB81</f>
        <v>243449.8</v>
      </c>
      <c r="E60" s="21"/>
      <c r="J60" s="3"/>
      <c r="K60" s="21"/>
    </row>
    <row r="61" spans="1:11" ht="12.75" customHeight="1">
      <c r="A61" s="4">
        <f>+'By Top 100'!CC82</f>
        <v>41</v>
      </c>
      <c r="C61" s="4" t="str">
        <f>+'By Top 100'!A82</f>
        <v xml:space="preserve">University of California-Berkeley             </v>
      </c>
      <c r="D61" s="5">
        <f>+'By Top 100'!CB82</f>
        <v>238419.8</v>
      </c>
      <c r="E61" s="21"/>
      <c r="J61" s="3"/>
      <c r="K61" s="21"/>
    </row>
    <row r="62" spans="1:11" ht="12.75" customHeight="1">
      <c r="A62" s="4">
        <f>+'By Top 100'!CC83</f>
        <v>45</v>
      </c>
      <c r="C62" s="4" t="str">
        <f>+'By Top 100'!A83</f>
        <v>The Scripps Research Institute (California)</v>
      </c>
      <c r="D62" s="5">
        <f>+'By Top 100'!CB83</f>
        <v>230636.1</v>
      </c>
      <c r="E62" s="21"/>
      <c r="J62" s="3"/>
      <c r="K62" s="21"/>
    </row>
    <row r="63" spans="1:11" ht="12.75" customHeight="1">
      <c r="A63" s="4">
        <f>+'By Top 100'!CC84</f>
        <v>48</v>
      </c>
      <c r="C63" s="4" t="str">
        <f>+'By Top 100'!A84</f>
        <v xml:space="preserve">University of California-Irvine              </v>
      </c>
      <c r="D63" s="5">
        <f>+'By Top 100'!CB84</f>
        <v>221669.8</v>
      </c>
      <c r="E63" s="21"/>
      <c r="J63" s="3"/>
      <c r="K63" s="21"/>
    </row>
    <row r="64" spans="1:11" ht="12.75" customHeight="1">
      <c r="A64" s="4">
        <f>+'By Top 100'!CC85</f>
        <v>50</v>
      </c>
      <c r="C64" s="4" t="str">
        <f>+'By Top 100'!A85</f>
        <v xml:space="preserve">University of Arizona        </v>
      </c>
      <c r="D64" s="5">
        <f>+'By Top 100'!CB85</f>
        <v>214444.7</v>
      </c>
      <c r="E64" s="21"/>
      <c r="J64" s="3"/>
      <c r="K64" s="21"/>
    </row>
    <row r="65" spans="1:11" ht="12.75" customHeight="1">
      <c r="A65" s="4">
        <f>+'By Top 100'!CC86</f>
        <v>53</v>
      </c>
      <c r="C65" s="4" t="str">
        <f>+'By Top 100'!A86</f>
        <v xml:space="preserve">California Institute of Technology        </v>
      </c>
      <c r="D65" s="5">
        <f>+'By Top 100'!CB86</f>
        <v>183288.1</v>
      </c>
      <c r="E65" s="21"/>
      <c r="J65" s="3"/>
      <c r="K65" s="21"/>
    </row>
    <row r="66" spans="1:11" ht="12.75" customHeight="1">
      <c r="A66" s="4">
        <f>+'By Top 100'!CC87</f>
        <v>62</v>
      </c>
      <c r="C66" s="4" t="str">
        <f>+'By Top 100'!A87</f>
        <v>Arizona State University-Main Campus</v>
      </c>
      <c r="D66" s="5">
        <f>+'By Top 100'!CB87</f>
        <v>154743.9</v>
      </c>
      <c r="E66" s="21"/>
      <c r="J66" s="3"/>
      <c r="K66" s="21"/>
    </row>
    <row r="67" spans="1:11" ht="12.75" customHeight="1">
      <c r="A67" s="4">
        <f>+'By Top 100'!CC88</f>
        <v>79</v>
      </c>
      <c r="C67" s="4" t="str">
        <f>+'By Top 100'!A88</f>
        <v xml:space="preserve">Colorado State University    </v>
      </c>
      <c r="D67" s="5">
        <f>+'By Top 100'!CB88</f>
        <v>120147.5</v>
      </c>
      <c r="E67" s="21"/>
      <c r="J67" s="3"/>
      <c r="K67" s="21"/>
    </row>
    <row r="68" spans="1:11" ht="12.75" customHeight="1">
      <c r="A68" s="4">
        <f>+'By Top 100'!CC89</f>
        <v>80</v>
      </c>
      <c r="C68" s="4" t="str">
        <f>+'By Top 100'!A89</f>
        <v xml:space="preserve">University of California-Santa Barbara        </v>
      </c>
      <c r="D68" s="5">
        <f>+'By Top 100'!CB89</f>
        <v>105292.6</v>
      </c>
      <c r="E68" s="21"/>
      <c r="J68" s="3"/>
      <c r="K68" s="21"/>
    </row>
    <row r="69" spans="1:11" ht="12.75" customHeight="1">
      <c r="A69" s="4">
        <f>+'By Top 100'!CC90</f>
        <v>83</v>
      </c>
      <c r="C69" s="4" t="str">
        <f>+'By Top 100'!A90</f>
        <v xml:space="preserve">University of New Mexico              </v>
      </c>
      <c r="D69" s="5">
        <f>+'By Top 100'!CB90</f>
        <v>102284.3</v>
      </c>
      <c r="E69" s="21"/>
      <c r="J69" s="3"/>
      <c r="K69" s="21"/>
    </row>
    <row r="70" spans="1:11" ht="12.75" customHeight="1">
      <c r="A70" s="4">
        <f>+'By Top 100'!CC91</f>
        <v>85</v>
      </c>
      <c r="C70" s="4" t="str">
        <f>+'By Top 100'!A91</f>
        <v>Washington State University</v>
      </c>
      <c r="D70" s="5">
        <f>+'By Top 100'!CB91</f>
        <v>100261.5</v>
      </c>
      <c r="E70" s="21"/>
      <c r="J70" s="3"/>
      <c r="K70" s="21"/>
    </row>
    <row r="71" spans="1:11" ht="12.75" customHeight="1">
      <c r="A71" s="4">
        <f>+'By Top 100'!CC92</f>
        <v>90</v>
      </c>
      <c r="C71" s="4" t="str">
        <f>+'By Top 100'!A92</f>
        <v xml:space="preserve">Utah State University        </v>
      </c>
      <c r="D71" s="5">
        <f>+'By Top 100'!CB92</f>
        <v>91820.2</v>
      </c>
      <c r="E71" s="21"/>
      <c r="J71" s="3"/>
      <c r="K71" s="21"/>
    </row>
    <row r="72" spans="1:11" ht="12.75" customHeight="1">
      <c r="A72" s="4">
        <f>+'By Top 100'!CC93</f>
        <v>92</v>
      </c>
      <c r="C72" s="4" t="str">
        <f>+'By Top 100'!A93</f>
        <v xml:space="preserve">Oregon State University      </v>
      </c>
      <c r="D72" s="5">
        <f>+'By Top 100'!CB93</f>
        <v>90283.9</v>
      </c>
      <c r="E72" s="21"/>
      <c r="J72" s="3"/>
      <c r="K72" s="21"/>
    </row>
    <row r="73" spans="1:11" ht="12.75" customHeight="1">
      <c r="B73" s="218"/>
      <c r="D73" s="5"/>
      <c r="E73" s="21"/>
      <c r="J73" s="3"/>
      <c r="K73" s="21"/>
    </row>
    <row r="74" spans="1:11" ht="12.75" customHeight="1">
      <c r="A74" s="174" t="s">
        <v>85</v>
      </c>
      <c r="B74" s="163"/>
      <c r="C74" s="163"/>
      <c r="D74" s="163"/>
      <c r="E74" s="200"/>
      <c r="F74" s="201"/>
      <c r="G74" s="201"/>
      <c r="H74" s="201"/>
      <c r="I74" s="201"/>
      <c r="J74" s="202"/>
      <c r="K74" s="200"/>
    </row>
    <row r="75" spans="1:11" ht="12.75" customHeight="1">
      <c r="A75" s="219" t="s">
        <v>86</v>
      </c>
      <c r="B75" s="220"/>
      <c r="C75" s="220"/>
      <c r="D75" s="220"/>
      <c r="E75" s="221"/>
      <c r="F75" s="218"/>
      <c r="J75" s="3"/>
      <c r="K75" s="21"/>
    </row>
    <row r="76" spans="1:11" ht="38.25" customHeight="1">
      <c r="E76"/>
      <c r="F76"/>
      <c r="G76" s="201"/>
      <c r="H76" s="201"/>
      <c r="I76" s="201"/>
      <c r="J76" s="202"/>
      <c r="K76" s="200"/>
    </row>
    <row r="77" spans="1:11" ht="29.25" customHeight="1">
      <c r="E77"/>
      <c r="F77"/>
      <c r="G77"/>
      <c r="H77"/>
      <c r="I77"/>
      <c r="J77"/>
      <c r="K77"/>
    </row>
    <row r="78" spans="1:11" ht="12" customHeight="1">
      <c r="E78"/>
      <c r="G78"/>
      <c r="H78"/>
      <c r="I78"/>
      <c r="J78"/>
      <c r="K78"/>
    </row>
    <row r="79" spans="1:11" ht="12" customHeight="1">
      <c r="E79" s="184"/>
      <c r="K79" s="5" t="s">
        <v>87</v>
      </c>
    </row>
    <row r="80" spans="1:11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9.9499999999999993" customHeight="1"/>
  </sheetData>
  <phoneticPr fontId="0" type="noConversion"/>
  <printOptions horizontalCentered="1"/>
  <pageMargins left="0.5" right="0.5" top="0.75" bottom="0.75" header="0.5" footer="0.5"/>
  <pageSetup scale="58" orientation="portrait" r:id="rId1"/>
  <headerFooter alignWithMargins="0">
    <oddFooter>&amp;LSREB Fact Book&amp;R&amp;D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62"/>
  </sheetPr>
  <dimension ref="A1:AK92"/>
  <sheetViews>
    <sheetView workbookViewId="0">
      <pane xSplit="1" ySplit="3" topLeftCell="Y58" activePane="bottomRight" state="frozen"/>
      <selection pane="bottomRight" activeCell="AD3" sqref="AD3"/>
      <selection pane="bottomLeft" activeCell="A4" sqref="A4"/>
      <selection pane="topRight" activeCell="B1" sqref="B1"/>
    </sheetView>
  </sheetViews>
  <sheetFormatPr defaultColWidth="9.7109375" defaultRowHeight="12.6"/>
  <cols>
    <col min="1" max="1" width="20.42578125" style="50" customWidth="1"/>
    <col min="2" max="17" width="12.7109375" style="4" customWidth="1"/>
    <col min="18" max="18" width="12" style="4" customWidth="1"/>
    <col min="19" max="19" width="11.42578125" style="4" customWidth="1"/>
    <col min="20" max="26" width="11.85546875" style="4" customWidth="1"/>
    <col min="27" max="27" width="11.28515625" style="4" customWidth="1"/>
    <col min="28" max="28" width="11.7109375" style="30" customWidth="1"/>
    <col min="29" max="29" width="11.85546875" style="30" customWidth="1"/>
    <col min="30" max="31" width="10.7109375" style="4" bestFit="1" customWidth="1"/>
    <col min="32" max="32" width="10.5703125" style="4" customWidth="1"/>
    <col min="33" max="35" width="10.7109375" style="4" customWidth="1"/>
    <col min="36" max="16384" width="9.7109375" style="4"/>
  </cols>
  <sheetData>
    <row r="1" spans="1:35">
      <c r="A1" s="7" t="s">
        <v>88</v>
      </c>
    </row>
    <row r="2" spans="1:35">
      <c r="A2" s="218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AA2" s="218"/>
      <c r="AB2" s="210"/>
      <c r="AC2" s="210"/>
      <c r="AD2" s="218"/>
      <c r="AE2" s="218"/>
    </row>
    <row r="3" spans="1:35">
      <c r="A3" s="89"/>
      <c r="B3" s="22">
        <v>1985</v>
      </c>
      <c r="C3" s="22">
        <v>1986</v>
      </c>
      <c r="D3" s="22">
        <v>1987</v>
      </c>
      <c r="E3" s="22">
        <v>1988</v>
      </c>
      <c r="F3" s="23" t="s">
        <v>89</v>
      </c>
      <c r="G3" s="23" t="s">
        <v>90</v>
      </c>
      <c r="H3" s="23" t="s">
        <v>91</v>
      </c>
      <c r="I3" s="23" t="s">
        <v>92</v>
      </c>
      <c r="J3" s="23" t="s">
        <v>93</v>
      </c>
      <c r="K3" s="23" t="s">
        <v>94</v>
      </c>
      <c r="L3" s="23" t="s">
        <v>95</v>
      </c>
      <c r="M3" s="23" t="s">
        <v>96</v>
      </c>
      <c r="N3" s="23" t="s">
        <v>97</v>
      </c>
      <c r="O3" s="23" t="s">
        <v>98</v>
      </c>
      <c r="P3" s="24" t="s">
        <v>99</v>
      </c>
      <c r="Q3" s="23" t="s">
        <v>100</v>
      </c>
      <c r="R3" s="24" t="s">
        <v>101</v>
      </c>
      <c r="S3" s="23" t="s">
        <v>102</v>
      </c>
      <c r="T3" s="23" t="s">
        <v>103</v>
      </c>
      <c r="U3" s="23" t="s">
        <v>104</v>
      </c>
      <c r="V3" s="23" t="s">
        <v>105</v>
      </c>
      <c r="W3" s="23" t="s">
        <v>106</v>
      </c>
      <c r="X3" s="23" t="s">
        <v>107</v>
      </c>
      <c r="Y3" s="23" t="s">
        <v>108</v>
      </c>
      <c r="Z3" s="23" t="s">
        <v>109</v>
      </c>
      <c r="AA3" s="159">
        <v>2010</v>
      </c>
      <c r="AB3" s="222">
        <v>2011</v>
      </c>
      <c r="AC3" s="222">
        <v>2012</v>
      </c>
      <c r="AD3" s="199">
        <v>2013</v>
      </c>
      <c r="AE3" s="17">
        <v>2014</v>
      </c>
      <c r="AF3" s="162">
        <v>2015</v>
      </c>
      <c r="AG3" s="162">
        <v>2016</v>
      </c>
      <c r="AH3" s="162">
        <v>2017</v>
      </c>
      <c r="AI3" s="175">
        <v>2018</v>
      </c>
    </row>
    <row r="4" spans="1:35">
      <c r="A4" s="218" t="s">
        <v>9</v>
      </c>
      <c r="B4" s="53">
        <v>6246181</v>
      </c>
      <c r="C4" s="53">
        <v>6456743</v>
      </c>
      <c r="D4" s="53">
        <v>7241001</v>
      </c>
      <c r="E4" s="53">
        <v>7719237</v>
      </c>
      <c r="F4" s="53">
        <v>8525212</v>
      </c>
      <c r="G4" s="53">
        <v>9009340</v>
      </c>
      <c r="H4" s="53">
        <v>10091898</v>
      </c>
      <c r="I4" s="54">
        <f>+I5+I23+I38+I52+I63</f>
        <v>10897352</v>
      </c>
      <c r="J4" s="54">
        <f t="shared" ref="J4:X4" si="0">+J5+J23+J38+J52+J63</f>
        <v>10995913</v>
      </c>
      <c r="K4" s="54">
        <f t="shared" si="0"/>
        <v>11863165</v>
      </c>
      <c r="L4" s="54">
        <f t="shared" si="0"/>
        <v>12150104</v>
      </c>
      <c r="M4" s="54">
        <f t="shared" si="0"/>
        <v>12308744</v>
      </c>
      <c r="N4" s="54">
        <f t="shared" si="0"/>
        <v>12981568</v>
      </c>
      <c r="O4" s="54">
        <f t="shared" si="0"/>
        <v>13837039</v>
      </c>
      <c r="P4" s="54">
        <f t="shared" si="0"/>
        <v>15522396</v>
      </c>
      <c r="Q4" s="54">
        <f t="shared" si="0"/>
        <v>17238671</v>
      </c>
      <c r="R4" s="54">
        <f t="shared" si="0"/>
        <v>19332144</v>
      </c>
      <c r="S4" s="54">
        <f t="shared" si="0"/>
        <v>21090934</v>
      </c>
      <c r="T4" s="54">
        <f t="shared" si="0"/>
        <v>22735762</v>
      </c>
      <c r="U4" s="54">
        <f t="shared" si="0"/>
        <v>23735552</v>
      </c>
      <c r="V4" s="54">
        <f t="shared" si="0"/>
        <v>24612535</v>
      </c>
      <c r="W4" s="54">
        <f t="shared" si="0"/>
        <v>24924277</v>
      </c>
      <c r="X4" s="54">
        <f t="shared" si="0"/>
        <v>24924602</v>
      </c>
      <c r="Y4" s="54">
        <f t="shared" ref="Y4:AC4" si="1">+Y5+Y23+Y38+Y52+Y63</f>
        <v>25413075</v>
      </c>
      <c r="Z4" s="92">
        <f t="shared" si="1"/>
        <v>31844476.399999999</v>
      </c>
      <c r="AA4" s="54">
        <f t="shared" si="1"/>
        <v>30540859.300000001</v>
      </c>
      <c r="AB4" s="54">
        <f t="shared" si="1"/>
        <v>27853615.199999999</v>
      </c>
      <c r="AC4" s="54">
        <f t="shared" si="1"/>
        <v>27310393.800000001</v>
      </c>
      <c r="AD4" s="54">
        <f t="shared" ref="AD4:AE4" si="2">+AD5+AD23+AD38+AD52+AD63</f>
        <v>25782991.500000004</v>
      </c>
      <c r="AE4" s="54">
        <f t="shared" si="2"/>
        <v>27259628</v>
      </c>
      <c r="AF4" s="54">
        <f t="shared" ref="AF4:AG4" si="3">+AF5+AF23+AF38+AF52+AF63</f>
        <v>26965934.899999999</v>
      </c>
      <c r="AG4" s="54">
        <f t="shared" si="3"/>
        <v>28422918.600000001</v>
      </c>
      <c r="AH4" s="54">
        <f t="shared" ref="AH4:AI4" si="4">+AH5+AH23+AH38+AH52+AH63</f>
        <v>29732369.900000002</v>
      </c>
      <c r="AI4" s="54">
        <f t="shared" si="4"/>
        <v>32236215</v>
      </c>
    </row>
    <row r="5" spans="1:35">
      <c r="A5" s="4" t="s">
        <v>10</v>
      </c>
      <c r="B5" s="88">
        <f>SUM(B7:B22)</f>
        <v>1575642</v>
      </c>
      <c r="C5" s="88">
        <f t="shared" ref="C5:X5" si="5">SUM(C7:C22)</f>
        <v>1670964</v>
      </c>
      <c r="D5" s="88">
        <f t="shared" si="5"/>
        <v>1913688</v>
      </c>
      <c r="E5" s="88">
        <f t="shared" si="5"/>
        <v>2122349</v>
      </c>
      <c r="F5" s="88">
        <f t="shared" si="5"/>
        <v>2314211</v>
      </c>
      <c r="G5" s="88">
        <f t="shared" si="5"/>
        <v>2432223</v>
      </c>
      <c r="H5" s="88">
        <f t="shared" si="5"/>
        <v>2735497</v>
      </c>
      <c r="I5" s="88">
        <f t="shared" si="5"/>
        <v>3035439</v>
      </c>
      <c r="J5" s="88">
        <f t="shared" si="5"/>
        <v>3068970</v>
      </c>
      <c r="K5" s="88">
        <f t="shared" si="5"/>
        <v>3333646</v>
      </c>
      <c r="L5" s="88">
        <f t="shared" si="5"/>
        <v>3400551</v>
      </c>
      <c r="M5" s="88">
        <f t="shared" si="5"/>
        <v>3525922</v>
      </c>
      <c r="N5" s="88">
        <f t="shared" si="5"/>
        <v>3684699</v>
      </c>
      <c r="O5" s="88">
        <f t="shared" si="5"/>
        <v>3912918</v>
      </c>
      <c r="P5" s="88">
        <f t="shared" si="5"/>
        <v>4421794</v>
      </c>
      <c r="Q5" s="88">
        <f t="shared" si="5"/>
        <v>4930056</v>
      </c>
      <c r="R5" s="88">
        <f t="shared" si="5"/>
        <v>5662328</v>
      </c>
      <c r="S5" s="88">
        <f t="shared" si="5"/>
        <v>6325373</v>
      </c>
      <c r="T5" s="88">
        <f t="shared" si="5"/>
        <v>6762715</v>
      </c>
      <c r="U5" s="88">
        <f t="shared" si="5"/>
        <v>6918368</v>
      </c>
      <c r="V5" s="88">
        <f t="shared" si="5"/>
        <v>7249100</v>
      </c>
      <c r="W5" s="88">
        <f t="shared" si="5"/>
        <v>7450027</v>
      </c>
      <c r="X5" s="88">
        <f t="shared" si="5"/>
        <v>7426644</v>
      </c>
      <c r="Y5" s="88">
        <f t="shared" ref="Y5:AC5" si="6">SUM(Y7:Y22)</f>
        <v>7536179</v>
      </c>
      <c r="Z5" s="88">
        <f t="shared" si="6"/>
        <v>9569634.6999999993</v>
      </c>
      <c r="AA5" s="88">
        <f t="shared" si="6"/>
        <v>9160263.5999999996</v>
      </c>
      <c r="AB5" s="88">
        <f t="shared" si="6"/>
        <v>8211096.6999999993</v>
      </c>
      <c r="AC5" s="88">
        <f t="shared" si="6"/>
        <v>8039420.5000000009</v>
      </c>
      <c r="AD5" s="88">
        <f t="shared" ref="AD5:AE5" si="7">SUM(AD7:AD22)</f>
        <v>7582700.0999999996</v>
      </c>
      <c r="AE5" s="88">
        <f t="shared" si="7"/>
        <v>7953225.1000000006</v>
      </c>
      <c r="AF5" s="88">
        <f t="shared" ref="AF5:AG5" si="8">SUM(AF7:AF22)</f>
        <v>8144478.3999999994</v>
      </c>
      <c r="AG5" s="88">
        <f t="shared" si="8"/>
        <v>8852298.2999999989</v>
      </c>
      <c r="AH5" s="88">
        <f t="shared" ref="AH5:AI5" si="9">SUM(AH7:AH22)</f>
        <v>9268944</v>
      </c>
      <c r="AI5" s="88">
        <f t="shared" si="9"/>
        <v>10083973.6</v>
      </c>
    </row>
    <row r="6" spans="1:35">
      <c r="A6" s="7" t="s">
        <v>11</v>
      </c>
      <c r="B6" s="2"/>
      <c r="C6" s="2"/>
      <c r="D6" s="2"/>
      <c r="E6" s="2"/>
    </row>
    <row r="7" spans="1:35">
      <c r="A7" s="4" t="s">
        <v>12</v>
      </c>
      <c r="B7" s="4">
        <v>70944</v>
      </c>
      <c r="C7" s="4">
        <v>79921</v>
      </c>
      <c r="D7" s="4">
        <v>100553</v>
      </c>
      <c r="E7" s="4">
        <v>106502</v>
      </c>
      <c r="F7" s="4">
        <v>123373</v>
      </c>
      <c r="G7" s="4">
        <v>129563</v>
      </c>
      <c r="H7" s="4">
        <v>155818</v>
      </c>
      <c r="I7" s="15">
        <v>165643</v>
      </c>
      <c r="J7" s="15">
        <v>160946</v>
      </c>
      <c r="K7" s="15">
        <v>178955</v>
      </c>
      <c r="L7" s="15">
        <v>200910</v>
      </c>
      <c r="M7" s="15">
        <v>200144</v>
      </c>
      <c r="N7" s="15">
        <v>223614</v>
      </c>
      <c r="O7" s="15">
        <v>229285</v>
      </c>
      <c r="P7" s="15">
        <v>254545</v>
      </c>
      <c r="Q7" s="15">
        <v>280642</v>
      </c>
      <c r="R7" s="4">
        <v>311538</v>
      </c>
      <c r="S7" s="4">
        <v>361373</v>
      </c>
      <c r="T7" s="4">
        <v>343766</v>
      </c>
      <c r="U7" s="4">
        <v>326075</v>
      </c>
      <c r="V7" s="4">
        <v>362842</v>
      </c>
      <c r="W7" s="4">
        <v>389492</v>
      </c>
      <c r="X7" s="4">
        <v>362171</v>
      </c>
      <c r="Y7" s="4">
        <v>328405</v>
      </c>
      <c r="Z7" s="4">
        <v>395388</v>
      </c>
      <c r="AA7" s="4">
        <v>360681.7</v>
      </c>
      <c r="AB7" s="143">
        <v>348349.9</v>
      </c>
      <c r="AC7" s="143">
        <v>347187.4</v>
      </c>
      <c r="AD7" s="4">
        <v>320891.40000000002</v>
      </c>
      <c r="AE7" s="4">
        <v>342605.7</v>
      </c>
      <c r="AF7" s="4">
        <v>366019.6</v>
      </c>
      <c r="AG7" s="4">
        <v>354347</v>
      </c>
      <c r="AH7" s="4">
        <v>362466.2</v>
      </c>
      <c r="AI7" s="4">
        <v>442266</v>
      </c>
    </row>
    <row r="8" spans="1:35">
      <c r="A8" s="4" t="s">
        <v>13</v>
      </c>
      <c r="B8" s="4">
        <v>15323</v>
      </c>
      <c r="C8" s="4">
        <v>14527</v>
      </c>
      <c r="D8" s="4">
        <v>15487</v>
      </c>
      <c r="E8" s="4">
        <v>15599</v>
      </c>
      <c r="F8" s="4">
        <v>19643</v>
      </c>
      <c r="G8" s="4">
        <v>23537</v>
      </c>
      <c r="H8" s="4">
        <v>25785</v>
      </c>
      <c r="I8" s="15">
        <v>29504</v>
      </c>
      <c r="J8" s="15">
        <v>32557</v>
      </c>
      <c r="K8" s="15">
        <v>37973</v>
      </c>
      <c r="L8" s="15">
        <v>38585</v>
      </c>
      <c r="M8" s="15">
        <v>41605</v>
      </c>
      <c r="N8" s="15">
        <v>42962</v>
      </c>
      <c r="O8" s="15">
        <v>46840</v>
      </c>
      <c r="P8" s="15">
        <v>54085</v>
      </c>
      <c r="Q8" s="15">
        <v>64331</v>
      </c>
      <c r="R8" s="4">
        <v>68234</v>
      </c>
      <c r="S8" s="4">
        <v>73232</v>
      </c>
      <c r="T8" s="4">
        <v>75952</v>
      </c>
      <c r="U8" s="4">
        <v>83045</v>
      </c>
      <c r="V8" s="4">
        <v>84202</v>
      </c>
      <c r="W8" s="4">
        <v>93454</v>
      </c>
      <c r="X8" s="4">
        <v>74641</v>
      </c>
      <c r="Y8" s="4">
        <v>80854</v>
      </c>
      <c r="Z8" s="4">
        <v>103093.6</v>
      </c>
      <c r="AA8" s="4">
        <v>108832.1</v>
      </c>
      <c r="AB8" s="143">
        <v>85157.3</v>
      </c>
      <c r="AC8" s="143">
        <v>67191</v>
      </c>
      <c r="AD8" s="4">
        <v>59098.8</v>
      </c>
      <c r="AE8" s="4">
        <v>55414.2</v>
      </c>
      <c r="AF8" s="4">
        <v>53583.4</v>
      </c>
      <c r="AG8" s="4">
        <v>105763.1</v>
      </c>
      <c r="AH8" s="4">
        <v>66975.3</v>
      </c>
      <c r="AI8" s="4">
        <v>80354.3</v>
      </c>
    </row>
    <row r="9" spans="1:35">
      <c r="A9" s="4" t="s">
        <v>14</v>
      </c>
      <c r="B9" s="4">
        <v>12221</v>
      </c>
      <c r="C9" s="4">
        <v>12863</v>
      </c>
      <c r="D9" s="4">
        <v>12067</v>
      </c>
      <c r="E9" s="4">
        <v>15261</v>
      </c>
      <c r="F9" s="4">
        <v>17593</v>
      </c>
      <c r="G9" s="4">
        <v>19074</v>
      </c>
      <c r="H9" s="4">
        <v>19688</v>
      </c>
      <c r="I9" s="15">
        <v>28597</v>
      </c>
      <c r="J9" s="15">
        <v>26469</v>
      </c>
      <c r="K9" s="15">
        <v>29711</v>
      </c>
      <c r="L9" s="15">
        <v>32058</v>
      </c>
      <c r="M9" s="15">
        <v>32940</v>
      </c>
      <c r="N9" s="15">
        <v>30617</v>
      </c>
      <c r="O9" s="15">
        <v>34247</v>
      </c>
      <c r="P9" s="15">
        <v>40511</v>
      </c>
      <c r="Q9" s="15">
        <v>46158</v>
      </c>
      <c r="R9" s="4">
        <v>44173</v>
      </c>
      <c r="S9" s="4">
        <v>54152</v>
      </c>
      <c r="T9" s="4">
        <v>67016</v>
      </c>
      <c r="U9" s="4">
        <v>59642</v>
      </c>
      <c r="V9" s="4">
        <v>65205</v>
      </c>
      <c r="W9" s="4">
        <v>72411</v>
      </c>
      <c r="X9" s="4">
        <v>77121</v>
      </c>
      <c r="Y9" s="4">
        <v>82694</v>
      </c>
      <c r="Z9" s="4">
        <v>112898.2</v>
      </c>
      <c r="AA9" s="4">
        <v>85595</v>
      </c>
      <c r="AB9" s="143">
        <v>89496.1</v>
      </c>
      <c r="AC9" s="143">
        <v>76631.100000000006</v>
      </c>
      <c r="AD9" s="4">
        <v>80240.5</v>
      </c>
      <c r="AE9" s="4">
        <v>91523.8</v>
      </c>
      <c r="AF9" s="4">
        <v>74640.600000000006</v>
      </c>
      <c r="AG9" s="4">
        <v>101648.5</v>
      </c>
      <c r="AH9" s="4">
        <v>123060.9</v>
      </c>
      <c r="AI9" s="4">
        <v>112677.5</v>
      </c>
    </row>
    <row r="10" spans="1:35">
      <c r="A10" s="4" t="s">
        <v>15</v>
      </c>
      <c r="B10" s="4">
        <v>113479</v>
      </c>
      <c r="C10" s="4">
        <v>121231</v>
      </c>
      <c r="D10" s="4">
        <v>148757</v>
      </c>
      <c r="E10" s="4">
        <v>185626</v>
      </c>
      <c r="F10" s="4">
        <v>196397</v>
      </c>
      <c r="G10" s="4">
        <v>180487</v>
      </c>
      <c r="H10" s="4">
        <v>217377</v>
      </c>
      <c r="I10" s="15">
        <v>242496</v>
      </c>
      <c r="J10" s="15">
        <v>230035</v>
      </c>
      <c r="K10" s="15">
        <v>260555</v>
      </c>
      <c r="L10" s="15">
        <v>258624</v>
      </c>
      <c r="M10" s="15">
        <v>267913</v>
      </c>
      <c r="N10" s="15">
        <v>293132</v>
      </c>
      <c r="O10" s="15">
        <v>333533</v>
      </c>
      <c r="P10" s="15">
        <v>332846</v>
      </c>
      <c r="Q10" s="15">
        <v>415928</v>
      </c>
      <c r="R10" s="4">
        <v>483123</v>
      </c>
      <c r="S10" s="4">
        <v>531146</v>
      </c>
      <c r="T10" s="4">
        <v>541132</v>
      </c>
      <c r="U10" s="4">
        <v>535443</v>
      </c>
      <c r="V10" s="4">
        <v>584002</v>
      </c>
      <c r="W10" s="4">
        <v>572544</v>
      </c>
      <c r="X10" s="4">
        <v>602261</v>
      </c>
      <c r="Y10" s="4">
        <v>618996</v>
      </c>
      <c r="Z10" s="4">
        <v>780910.8</v>
      </c>
      <c r="AA10" s="4">
        <v>767232.4</v>
      </c>
      <c r="AB10" s="143">
        <v>667985.1</v>
      </c>
      <c r="AC10" s="143">
        <v>653164.69999999995</v>
      </c>
      <c r="AD10" s="4">
        <v>596883.19999999995</v>
      </c>
      <c r="AE10" s="4">
        <v>625298.1</v>
      </c>
      <c r="AF10" s="4">
        <v>714134.5</v>
      </c>
      <c r="AG10" s="4">
        <v>690305.2</v>
      </c>
      <c r="AH10" s="4">
        <v>780180.3</v>
      </c>
      <c r="AI10" s="4">
        <v>804749.9</v>
      </c>
    </row>
    <row r="11" spans="1:35">
      <c r="A11" s="4" t="s">
        <v>16</v>
      </c>
      <c r="B11" s="4">
        <v>118581</v>
      </c>
      <c r="C11" s="4">
        <v>128772</v>
      </c>
      <c r="D11" s="4">
        <v>145144</v>
      </c>
      <c r="E11" s="4">
        <v>168371</v>
      </c>
      <c r="F11" s="4">
        <v>183963</v>
      </c>
      <c r="G11" s="4">
        <v>176210</v>
      </c>
      <c r="H11" s="4">
        <v>193805</v>
      </c>
      <c r="I11" s="15">
        <v>217915</v>
      </c>
      <c r="J11" s="15">
        <v>217533</v>
      </c>
      <c r="K11" s="15">
        <v>232274</v>
      </c>
      <c r="L11" s="15">
        <v>254093</v>
      </c>
      <c r="M11" s="15">
        <v>255638</v>
      </c>
      <c r="N11" s="15">
        <v>250871</v>
      </c>
      <c r="O11" s="15">
        <v>276133</v>
      </c>
      <c r="P11" s="15">
        <v>310361</v>
      </c>
      <c r="Q11" s="15">
        <v>340688</v>
      </c>
      <c r="R11" s="4">
        <v>398573</v>
      </c>
      <c r="S11" s="4">
        <v>445152</v>
      </c>
      <c r="T11" s="4">
        <v>483676</v>
      </c>
      <c r="U11" s="4">
        <v>508349</v>
      </c>
      <c r="V11" s="4">
        <v>514266</v>
      </c>
      <c r="W11" s="4">
        <v>532924</v>
      </c>
      <c r="X11" s="4">
        <v>580736</v>
      </c>
      <c r="Y11" s="4">
        <v>631080</v>
      </c>
      <c r="Z11" s="4">
        <v>778307.3</v>
      </c>
      <c r="AA11" s="4">
        <v>768078.6</v>
      </c>
      <c r="AB11" s="143">
        <v>745619.5</v>
      </c>
      <c r="AC11" s="143">
        <v>749875.7</v>
      </c>
      <c r="AD11" s="4">
        <v>773486.6</v>
      </c>
      <c r="AE11" s="4">
        <v>753518</v>
      </c>
      <c r="AF11" s="4">
        <v>840328.2</v>
      </c>
      <c r="AG11" s="4">
        <v>703382.3</v>
      </c>
      <c r="AH11" s="4">
        <v>1030375.3</v>
      </c>
      <c r="AI11" s="4">
        <v>1124665.6000000001</v>
      </c>
    </row>
    <row r="12" spans="1:35">
      <c r="A12" s="4" t="s">
        <v>17</v>
      </c>
      <c r="B12" s="4">
        <v>27186</v>
      </c>
      <c r="C12" s="4">
        <v>27974</v>
      </c>
      <c r="D12" s="4">
        <v>30721</v>
      </c>
      <c r="E12" s="4">
        <v>31965</v>
      </c>
      <c r="F12" s="4">
        <v>37620</v>
      </c>
      <c r="G12" s="4">
        <v>38098</v>
      </c>
      <c r="H12" s="4">
        <v>46190</v>
      </c>
      <c r="I12" s="15">
        <v>56162</v>
      </c>
      <c r="J12" s="15">
        <v>58818</v>
      </c>
      <c r="K12" s="15">
        <v>62716</v>
      </c>
      <c r="L12" s="15">
        <v>62595</v>
      </c>
      <c r="M12" s="15">
        <v>69256</v>
      </c>
      <c r="N12" s="15">
        <v>72872</v>
      </c>
      <c r="O12" s="15">
        <v>73265</v>
      </c>
      <c r="P12" s="15">
        <v>91678</v>
      </c>
      <c r="Q12" s="15">
        <v>112669</v>
      </c>
      <c r="R12" s="4">
        <v>136101</v>
      </c>
      <c r="S12" s="4">
        <v>153054</v>
      </c>
      <c r="T12" s="4">
        <v>186334</v>
      </c>
      <c r="U12" s="4">
        <v>181254</v>
      </c>
      <c r="V12" s="4">
        <v>211829</v>
      </c>
      <c r="W12" s="4">
        <v>191282</v>
      </c>
      <c r="X12" s="4">
        <v>183882</v>
      </c>
      <c r="Y12" s="4">
        <v>190494</v>
      </c>
      <c r="Z12" s="4">
        <v>241488.3</v>
      </c>
      <c r="AA12" s="4">
        <v>208737.3</v>
      </c>
      <c r="AB12" s="143">
        <v>199685.2</v>
      </c>
      <c r="AC12" s="143">
        <v>177427.9</v>
      </c>
      <c r="AD12" s="4">
        <v>167754.29999999999</v>
      </c>
      <c r="AE12" s="4">
        <v>187486.5</v>
      </c>
      <c r="AF12" s="4">
        <v>200487</v>
      </c>
      <c r="AG12" s="4">
        <v>201384.4</v>
      </c>
      <c r="AH12" s="4">
        <v>214257.4</v>
      </c>
      <c r="AI12" s="4">
        <v>248158.4</v>
      </c>
    </row>
    <row r="13" spans="1:35">
      <c r="A13" s="4" t="s">
        <v>18</v>
      </c>
      <c r="B13" s="4">
        <v>51373</v>
      </c>
      <c r="C13" s="4">
        <v>47715</v>
      </c>
      <c r="D13" s="4">
        <v>59619</v>
      </c>
      <c r="E13" s="4">
        <v>61456</v>
      </c>
      <c r="F13" s="4">
        <v>100418</v>
      </c>
      <c r="G13" s="4">
        <v>68774</v>
      </c>
      <c r="H13" s="4">
        <v>101680</v>
      </c>
      <c r="I13" s="15">
        <v>105472</v>
      </c>
      <c r="J13" s="15">
        <v>96317</v>
      </c>
      <c r="K13" s="15">
        <v>122573</v>
      </c>
      <c r="L13" s="15">
        <v>104716</v>
      </c>
      <c r="M13" s="15">
        <v>121057</v>
      </c>
      <c r="N13" s="15">
        <v>133059</v>
      </c>
      <c r="O13" s="15">
        <v>133247</v>
      </c>
      <c r="P13" s="15">
        <v>149680</v>
      </c>
      <c r="Q13" s="15">
        <v>141723</v>
      </c>
      <c r="R13" s="4">
        <v>144601</v>
      </c>
      <c r="S13" s="4">
        <v>177833</v>
      </c>
      <c r="T13" s="4">
        <v>202832</v>
      </c>
      <c r="U13" s="4">
        <v>210720</v>
      </c>
      <c r="V13" s="4">
        <v>232776</v>
      </c>
      <c r="W13" s="4">
        <v>206536</v>
      </c>
      <c r="X13" s="4">
        <v>181412</v>
      </c>
      <c r="Y13" s="4">
        <v>179285</v>
      </c>
      <c r="Z13" s="91">
        <v>226410.2</v>
      </c>
      <c r="AA13" s="4">
        <v>198562.3</v>
      </c>
      <c r="AB13" s="143">
        <v>198736.9</v>
      </c>
      <c r="AC13" s="143">
        <v>167683.79999999999</v>
      </c>
      <c r="AD13" s="4">
        <v>165827.4</v>
      </c>
      <c r="AE13" s="4">
        <v>151155.4</v>
      </c>
      <c r="AF13" s="4">
        <v>143997</v>
      </c>
      <c r="AG13" s="4">
        <v>179702.7</v>
      </c>
      <c r="AH13" s="4">
        <v>179662.2</v>
      </c>
      <c r="AI13" s="4">
        <v>195155.5</v>
      </c>
    </row>
    <row r="14" spans="1:35">
      <c r="A14" s="4" t="s">
        <v>19</v>
      </c>
      <c r="B14" s="4">
        <v>375086</v>
      </c>
      <c r="C14" s="4">
        <v>415943</v>
      </c>
      <c r="D14" s="4">
        <v>460057</v>
      </c>
      <c r="E14" s="4">
        <v>522341</v>
      </c>
      <c r="F14" s="4">
        <v>514747</v>
      </c>
      <c r="G14" s="4">
        <v>588465</v>
      </c>
      <c r="H14" s="4">
        <v>622221</v>
      </c>
      <c r="I14" s="15">
        <v>670782</v>
      </c>
      <c r="J14" s="15">
        <v>687348</v>
      </c>
      <c r="K14" s="15">
        <v>778465</v>
      </c>
      <c r="L14" s="15">
        <v>747577</v>
      </c>
      <c r="M14" s="15">
        <v>791081</v>
      </c>
      <c r="N14" s="15">
        <v>781583</v>
      </c>
      <c r="O14" s="15">
        <v>827086</v>
      </c>
      <c r="P14" s="15">
        <v>1004165</v>
      </c>
      <c r="Q14" s="15">
        <v>1051387</v>
      </c>
      <c r="R14" s="4">
        <v>1122508</v>
      </c>
      <c r="S14" s="4">
        <v>1296852</v>
      </c>
      <c r="T14" s="4">
        <v>1294617</v>
      </c>
      <c r="U14" s="4">
        <v>1382909</v>
      </c>
      <c r="V14" s="4">
        <v>1408930</v>
      </c>
      <c r="W14" s="4">
        <v>1552173</v>
      </c>
      <c r="X14" s="4">
        <v>1436628</v>
      </c>
      <c r="Y14" s="4">
        <v>1459843</v>
      </c>
      <c r="Z14" s="91">
        <v>1905830.3</v>
      </c>
      <c r="AA14" s="4">
        <v>1972721.5</v>
      </c>
      <c r="AB14" s="143">
        <v>1823177.1</v>
      </c>
      <c r="AC14" s="143">
        <v>1824509.2</v>
      </c>
      <c r="AD14" s="4">
        <v>1674842.3</v>
      </c>
      <c r="AE14" s="4">
        <v>1819864.4</v>
      </c>
      <c r="AF14" s="4">
        <v>1735240</v>
      </c>
      <c r="AG14" s="4">
        <v>2220949.2000000002</v>
      </c>
      <c r="AH14" s="4">
        <v>2099002.9</v>
      </c>
      <c r="AI14" s="4">
        <v>2207701.7000000002</v>
      </c>
    </row>
    <row r="15" spans="1:35">
      <c r="A15" s="4" t="s">
        <v>20</v>
      </c>
      <c r="B15" s="4">
        <v>25150</v>
      </c>
      <c r="C15" s="4">
        <v>22979</v>
      </c>
      <c r="D15" s="4">
        <v>31825</v>
      </c>
      <c r="E15" s="4">
        <v>37891</v>
      </c>
      <c r="F15" s="4">
        <v>36227</v>
      </c>
      <c r="G15" s="4">
        <v>36134</v>
      </c>
      <c r="H15" s="4">
        <v>42970</v>
      </c>
      <c r="I15" s="15">
        <v>43814</v>
      </c>
      <c r="J15" s="15">
        <v>51507</v>
      </c>
      <c r="K15" s="15">
        <v>46853</v>
      </c>
      <c r="L15" s="15">
        <v>48750</v>
      </c>
      <c r="M15" s="15">
        <v>46010</v>
      </c>
      <c r="N15" s="15">
        <v>51921</v>
      </c>
      <c r="O15" s="15">
        <v>75868</v>
      </c>
      <c r="P15" s="15">
        <v>102662</v>
      </c>
      <c r="Q15" s="15">
        <v>116722</v>
      </c>
      <c r="R15" s="4">
        <v>127392</v>
      </c>
      <c r="S15" s="4">
        <v>147541</v>
      </c>
      <c r="T15" s="4">
        <v>147875</v>
      </c>
      <c r="U15" s="4">
        <v>162127</v>
      </c>
      <c r="V15" s="4">
        <v>144833</v>
      </c>
      <c r="W15" s="4">
        <v>158948</v>
      </c>
      <c r="X15" s="4">
        <v>159250</v>
      </c>
      <c r="Y15" s="4">
        <v>156254</v>
      </c>
      <c r="Z15" s="4">
        <v>158754</v>
      </c>
      <c r="AA15" s="4">
        <v>180457.3</v>
      </c>
      <c r="AB15" s="143">
        <v>116976</v>
      </c>
      <c r="AC15" s="143">
        <v>101340.3</v>
      </c>
      <c r="AD15" s="4">
        <v>105162.7</v>
      </c>
      <c r="AE15" s="4">
        <v>101661.8</v>
      </c>
      <c r="AF15" s="4">
        <v>117796</v>
      </c>
      <c r="AG15" s="4">
        <v>141132</v>
      </c>
      <c r="AH15" s="4">
        <v>150808</v>
      </c>
      <c r="AI15" s="4">
        <v>177902.3</v>
      </c>
    </row>
    <row r="16" spans="1:35">
      <c r="A16" s="4" t="s">
        <v>21</v>
      </c>
      <c r="B16" s="4">
        <v>184060</v>
      </c>
      <c r="C16" s="4">
        <v>194999</v>
      </c>
      <c r="D16" s="4">
        <v>228096</v>
      </c>
      <c r="E16" s="4">
        <v>246688</v>
      </c>
      <c r="F16" s="4">
        <v>287838</v>
      </c>
      <c r="G16" s="4">
        <v>305690</v>
      </c>
      <c r="H16" s="4">
        <v>340513</v>
      </c>
      <c r="I16" s="15">
        <v>384525</v>
      </c>
      <c r="J16" s="15">
        <v>385329</v>
      </c>
      <c r="K16" s="15">
        <v>429349</v>
      </c>
      <c r="L16" s="15">
        <v>449208</v>
      </c>
      <c r="M16" s="15">
        <v>465193</v>
      </c>
      <c r="N16" s="15">
        <v>486674</v>
      </c>
      <c r="O16" s="15">
        <v>518993</v>
      </c>
      <c r="P16" s="15">
        <v>573092</v>
      </c>
      <c r="Q16" s="15">
        <v>636881</v>
      </c>
      <c r="R16" s="4">
        <v>766285</v>
      </c>
      <c r="S16" s="4">
        <v>841951</v>
      </c>
      <c r="T16" s="4">
        <v>938818</v>
      </c>
      <c r="U16" s="4">
        <v>948086</v>
      </c>
      <c r="V16" s="4">
        <v>1019245</v>
      </c>
      <c r="W16" s="4">
        <v>1078918</v>
      </c>
      <c r="X16" s="4">
        <v>1076191</v>
      </c>
      <c r="Y16" s="4">
        <v>1064899</v>
      </c>
      <c r="Z16" s="4">
        <v>1347389</v>
      </c>
      <c r="AA16" s="4">
        <v>1242311.7</v>
      </c>
      <c r="AB16" s="143">
        <v>1155671.3</v>
      </c>
      <c r="AC16" s="143">
        <v>1153192.3999999999</v>
      </c>
      <c r="AD16" s="4">
        <v>1121613.3999999999</v>
      </c>
      <c r="AE16" s="4">
        <v>1171335</v>
      </c>
      <c r="AF16" s="4">
        <v>1184997.8</v>
      </c>
      <c r="AG16" s="4">
        <v>1214192.5</v>
      </c>
      <c r="AH16" s="4">
        <v>1219224.8999999999</v>
      </c>
      <c r="AI16" s="4">
        <v>1376536.9</v>
      </c>
    </row>
    <row r="17" spans="1:35">
      <c r="A17" s="4" t="s">
        <v>22</v>
      </c>
      <c r="B17" s="4">
        <v>27880</v>
      </c>
      <c r="C17" s="4">
        <v>29468</v>
      </c>
      <c r="D17" s="4">
        <v>32215</v>
      </c>
      <c r="E17" s="4">
        <v>25495</v>
      </c>
      <c r="F17" s="4">
        <v>30968</v>
      </c>
      <c r="G17" s="4">
        <v>35607</v>
      </c>
      <c r="H17" s="4">
        <v>33148</v>
      </c>
      <c r="I17" s="15">
        <v>53111</v>
      </c>
      <c r="J17" s="15">
        <v>45137</v>
      </c>
      <c r="K17" s="15">
        <v>45510</v>
      </c>
      <c r="L17" s="15">
        <v>51180</v>
      </c>
      <c r="M17" s="15">
        <v>49049</v>
      </c>
      <c r="N17" s="15">
        <v>57704</v>
      </c>
      <c r="O17" s="15">
        <v>65437</v>
      </c>
      <c r="P17" s="15">
        <v>67914</v>
      </c>
      <c r="Q17" s="15">
        <v>74315</v>
      </c>
      <c r="R17" s="4">
        <v>80105</v>
      </c>
      <c r="S17" s="4">
        <v>102234</v>
      </c>
      <c r="T17" s="4">
        <v>114872</v>
      </c>
      <c r="U17" s="4">
        <v>105192</v>
      </c>
      <c r="V17" s="4">
        <v>109578</v>
      </c>
      <c r="W17" s="4">
        <v>125084</v>
      </c>
      <c r="X17" s="4">
        <v>108973</v>
      </c>
      <c r="Y17" s="4">
        <v>105879</v>
      </c>
      <c r="Z17" s="4">
        <v>154811</v>
      </c>
      <c r="AA17" s="4">
        <v>140422.79999999999</v>
      </c>
      <c r="AB17" s="143">
        <v>121729.9</v>
      </c>
      <c r="AC17" s="143">
        <v>105320.7</v>
      </c>
      <c r="AD17" s="4">
        <v>105777.60000000001</v>
      </c>
      <c r="AE17" s="4">
        <v>114548.7</v>
      </c>
      <c r="AF17" s="4">
        <v>111316.5</v>
      </c>
      <c r="AG17" s="4">
        <v>103462.8</v>
      </c>
      <c r="AH17" s="4">
        <v>131088.79999999999</v>
      </c>
      <c r="AI17" s="4">
        <v>159981.79999999999</v>
      </c>
    </row>
    <row r="18" spans="1:35">
      <c r="A18" s="4" t="s">
        <v>23</v>
      </c>
      <c r="B18" s="4">
        <v>33188</v>
      </c>
      <c r="C18" s="4">
        <v>32726</v>
      </c>
      <c r="D18" s="4">
        <v>33516</v>
      </c>
      <c r="E18" s="4">
        <v>35595</v>
      </c>
      <c r="F18" s="4">
        <v>38927</v>
      </c>
      <c r="G18" s="4">
        <v>42668</v>
      </c>
      <c r="H18" s="4">
        <v>54996</v>
      </c>
      <c r="I18" s="15">
        <v>60405</v>
      </c>
      <c r="J18" s="15">
        <v>57009</v>
      </c>
      <c r="K18" s="15">
        <v>71678</v>
      </c>
      <c r="L18" s="15">
        <v>72810</v>
      </c>
      <c r="M18" s="15">
        <v>89870</v>
      </c>
      <c r="N18" s="15">
        <v>105543</v>
      </c>
      <c r="O18" s="15">
        <v>115827</v>
      </c>
      <c r="P18" s="15">
        <v>112155</v>
      </c>
      <c r="Q18" s="15">
        <v>121398</v>
      </c>
      <c r="R18" s="4">
        <v>144460</v>
      </c>
      <c r="S18" s="4">
        <v>147193</v>
      </c>
      <c r="T18" s="4">
        <v>167329</v>
      </c>
      <c r="U18" s="4">
        <v>165703</v>
      </c>
      <c r="V18" s="4">
        <v>199477</v>
      </c>
      <c r="W18" s="4">
        <v>171751</v>
      </c>
      <c r="X18" s="4">
        <v>193267</v>
      </c>
      <c r="Y18" s="4">
        <v>195984</v>
      </c>
      <c r="Z18" s="4">
        <v>267869</v>
      </c>
      <c r="AA18" s="4">
        <v>235339.8</v>
      </c>
      <c r="AB18" s="143">
        <v>158554.79999999999</v>
      </c>
      <c r="AC18" s="143">
        <v>177971</v>
      </c>
      <c r="AD18" s="4">
        <v>162403.5</v>
      </c>
      <c r="AE18" s="4">
        <v>196139.8</v>
      </c>
      <c r="AF18" s="4">
        <v>198185.9</v>
      </c>
      <c r="AG18" s="4">
        <v>232011.6</v>
      </c>
      <c r="AH18" s="4">
        <v>242582.6</v>
      </c>
      <c r="AI18" s="4">
        <v>247666.8</v>
      </c>
    </row>
    <row r="19" spans="1:35">
      <c r="A19" s="4" t="s">
        <v>24</v>
      </c>
      <c r="B19" s="4">
        <v>82070</v>
      </c>
      <c r="C19" s="4">
        <v>88272</v>
      </c>
      <c r="D19" s="4">
        <v>107438</v>
      </c>
      <c r="E19" s="4">
        <v>114221</v>
      </c>
      <c r="F19" s="4">
        <v>115369</v>
      </c>
      <c r="G19" s="4">
        <v>133724</v>
      </c>
      <c r="H19" s="4">
        <v>148883</v>
      </c>
      <c r="I19" s="15">
        <v>159472</v>
      </c>
      <c r="J19" s="15">
        <v>153211</v>
      </c>
      <c r="K19" s="15">
        <v>161475</v>
      </c>
      <c r="L19" s="15">
        <v>174888</v>
      </c>
      <c r="M19" s="15">
        <v>170472</v>
      </c>
      <c r="N19" s="15">
        <v>190156</v>
      </c>
      <c r="O19" s="15">
        <v>185764</v>
      </c>
      <c r="P19" s="15">
        <v>207549</v>
      </c>
      <c r="Q19" s="15">
        <v>236778</v>
      </c>
      <c r="R19" s="4">
        <v>287048</v>
      </c>
      <c r="S19" s="4">
        <v>339492</v>
      </c>
      <c r="T19" s="4">
        <v>372788</v>
      </c>
      <c r="U19" s="4">
        <v>411875</v>
      </c>
      <c r="V19" s="4">
        <v>427529</v>
      </c>
      <c r="W19" s="4">
        <v>448649</v>
      </c>
      <c r="X19" s="4">
        <v>466077</v>
      </c>
      <c r="Y19" s="4">
        <v>460306</v>
      </c>
      <c r="Z19" s="4">
        <v>610682</v>
      </c>
      <c r="AA19" s="4">
        <v>564749.80000000005</v>
      </c>
      <c r="AB19" s="143">
        <v>504253.8</v>
      </c>
      <c r="AC19" s="143">
        <v>501776.6</v>
      </c>
      <c r="AD19" s="4">
        <v>471788.79999999999</v>
      </c>
      <c r="AE19" s="4">
        <v>469465.59999999998</v>
      </c>
      <c r="AF19" s="4">
        <v>511899.1</v>
      </c>
      <c r="AG19" s="4">
        <v>565835.80000000005</v>
      </c>
      <c r="AH19" s="4">
        <v>541610.1</v>
      </c>
      <c r="AI19" s="4">
        <v>597853.69999999995</v>
      </c>
    </row>
    <row r="20" spans="1:35">
      <c r="A20" s="4" t="s">
        <v>25</v>
      </c>
      <c r="B20" s="4">
        <v>326079</v>
      </c>
      <c r="C20" s="4">
        <v>342784</v>
      </c>
      <c r="D20" s="4">
        <v>378103</v>
      </c>
      <c r="E20" s="4">
        <v>414538</v>
      </c>
      <c r="F20" s="4">
        <v>439820</v>
      </c>
      <c r="G20" s="4">
        <v>465935</v>
      </c>
      <c r="H20" s="4">
        <v>516679</v>
      </c>
      <c r="I20" s="15">
        <v>592336</v>
      </c>
      <c r="J20" s="15">
        <v>607389</v>
      </c>
      <c r="K20" s="15">
        <v>626892</v>
      </c>
      <c r="L20" s="15">
        <v>656503</v>
      </c>
      <c r="M20" s="15">
        <v>681589</v>
      </c>
      <c r="N20" s="15">
        <v>706627</v>
      </c>
      <c r="O20" s="15">
        <v>729967</v>
      </c>
      <c r="P20" s="15">
        <v>834577</v>
      </c>
      <c r="Q20" s="15">
        <v>958185</v>
      </c>
      <c r="R20" s="4">
        <v>1147752</v>
      </c>
      <c r="S20" s="4">
        <v>1222324</v>
      </c>
      <c r="T20" s="4">
        <v>1385229</v>
      </c>
      <c r="U20" s="4">
        <v>1342911</v>
      </c>
      <c r="V20" s="4">
        <v>1365244</v>
      </c>
      <c r="W20" s="4">
        <v>1391337</v>
      </c>
      <c r="X20" s="4">
        <v>1411896</v>
      </c>
      <c r="Y20" s="4">
        <v>1502334</v>
      </c>
      <c r="Z20" s="4">
        <v>1818910</v>
      </c>
      <c r="AA20" s="4">
        <v>1713796.8</v>
      </c>
      <c r="AB20" s="143">
        <v>1451939.1</v>
      </c>
      <c r="AC20" s="143">
        <v>1431662.6</v>
      </c>
      <c r="AD20" s="4">
        <v>1298056.1000000001</v>
      </c>
      <c r="AE20" s="4">
        <v>1362501.9</v>
      </c>
      <c r="AF20" s="4">
        <v>1394646.4</v>
      </c>
      <c r="AG20" s="4">
        <v>1503551.6</v>
      </c>
      <c r="AH20" s="4">
        <v>1603065.9</v>
      </c>
      <c r="AI20" s="4">
        <v>1720341</v>
      </c>
    </row>
    <row r="21" spans="1:35">
      <c r="A21" s="4" t="s">
        <v>26</v>
      </c>
      <c r="B21" s="4">
        <v>103168</v>
      </c>
      <c r="C21" s="4">
        <v>101082</v>
      </c>
      <c r="D21" s="4">
        <v>118161</v>
      </c>
      <c r="E21" s="4">
        <v>126596</v>
      </c>
      <c r="F21" s="4">
        <v>156216</v>
      </c>
      <c r="G21" s="4">
        <v>166017</v>
      </c>
      <c r="H21" s="4">
        <v>182033</v>
      </c>
      <c r="I21" s="15">
        <v>196532</v>
      </c>
      <c r="J21" s="15">
        <v>221063</v>
      </c>
      <c r="K21" s="15">
        <v>223428</v>
      </c>
      <c r="L21" s="15">
        <v>228276</v>
      </c>
      <c r="M21" s="15">
        <v>218386</v>
      </c>
      <c r="N21" s="15">
        <v>238396</v>
      </c>
      <c r="O21" s="15">
        <v>244857</v>
      </c>
      <c r="P21" s="15">
        <v>260894</v>
      </c>
      <c r="Q21" s="15">
        <v>289503</v>
      </c>
      <c r="R21" s="4">
        <v>356664</v>
      </c>
      <c r="S21" s="4">
        <v>377659</v>
      </c>
      <c r="T21" s="4">
        <v>397947</v>
      </c>
      <c r="U21" s="4">
        <v>441042</v>
      </c>
      <c r="V21" s="4">
        <v>469671</v>
      </c>
      <c r="W21" s="4">
        <v>392805</v>
      </c>
      <c r="X21" s="4">
        <v>459502</v>
      </c>
      <c r="Y21" s="4">
        <v>419149</v>
      </c>
      <c r="Z21" s="4">
        <v>597740</v>
      </c>
      <c r="AA21" s="4">
        <v>526952.19999999995</v>
      </c>
      <c r="AB21" s="143">
        <v>493286.6</v>
      </c>
      <c r="AC21" s="143">
        <v>439664.4</v>
      </c>
      <c r="AD21" s="4">
        <v>441950.1</v>
      </c>
      <c r="AE21" s="4">
        <v>467180.3</v>
      </c>
      <c r="AF21" s="4">
        <v>457628.1</v>
      </c>
      <c r="AG21" s="4">
        <v>486250.4</v>
      </c>
      <c r="AH21" s="4">
        <v>480049.9</v>
      </c>
      <c r="AI21" s="4">
        <v>535945.4</v>
      </c>
    </row>
    <row r="22" spans="1:35">
      <c r="A22" s="218" t="s">
        <v>27</v>
      </c>
      <c r="B22" s="218">
        <v>9854</v>
      </c>
      <c r="C22" s="218">
        <v>9708</v>
      </c>
      <c r="D22" s="218">
        <v>11929</v>
      </c>
      <c r="E22" s="218">
        <v>14204</v>
      </c>
      <c r="F22" s="218">
        <v>15092</v>
      </c>
      <c r="G22" s="218">
        <v>22240</v>
      </c>
      <c r="H22" s="218">
        <v>33711</v>
      </c>
      <c r="I22" s="223">
        <v>28673</v>
      </c>
      <c r="J22" s="223">
        <v>38302</v>
      </c>
      <c r="K22" s="223">
        <v>25239</v>
      </c>
      <c r="L22" s="223">
        <v>19778</v>
      </c>
      <c r="M22" s="223">
        <v>25719</v>
      </c>
      <c r="N22" s="223">
        <v>18968</v>
      </c>
      <c r="O22" s="223">
        <v>22569</v>
      </c>
      <c r="P22" s="223">
        <v>25080</v>
      </c>
      <c r="Q22" s="223">
        <v>42748</v>
      </c>
      <c r="R22" s="218">
        <v>43771</v>
      </c>
      <c r="S22" s="218">
        <v>54185</v>
      </c>
      <c r="T22" s="218">
        <v>42532</v>
      </c>
      <c r="U22" s="218">
        <v>53995</v>
      </c>
      <c r="V22" s="218">
        <v>49471</v>
      </c>
      <c r="W22" s="218">
        <v>71719</v>
      </c>
      <c r="X22" s="218">
        <v>52636</v>
      </c>
      <c r="Y22" s="218">
        <v>59723</v>
      </c>
      <c r="Z22" s="218">
        <v>69153</v>
      </c>
      <c r="AA22" s="218">
        <v>85792.3</v>
      </c>
      <c r="AB22" s="224">
        <v>50478.1</v>
      </c>
      <c r="AC22" s="225">
        <v>64821.7</v>
      </c>
      <c r="AD22" s="218">
        <v>36923.4</v>
      </c>
      <c r="AE22" s="218">
        <v>43525.9</v>
      </c>
      <c r="AF22" s="218">
        <v>39578.300000000003</v>
      </c>
      <c r="AG22" s="218">
        <v>48379.199999999997</v>
      </c>
      <c r="AH22" s="218">
        <v>44533.3</v>
      </c>
      <c r="AI22" s="218">
        <v>52016.800000000003</v>
      </c>
    </row>
    <row r="23" spans="1:35">
      <c r="A23" s="7" t="s">
        <v>28</v>
      </c>
      <c r="B23" s="52">
        <f t="shared" ref="B23:AE23" si="10">SUM(B25:B37)</f>
        <v>0</v>
      </c>
      <c r="C23" s="52">
        <f t="shared" si="10"/>
        <v>0</v>
      </c>
      <c r="D23" s="52">
        <f t="shared" si="10"/>
        <v>0</v>
      </c>
      <c r="E23" s="52">
        <f t="shared" si="10"/>
        <v>0</v>
      </c>
      <c r="F23" s="51">
        <f t="shared" si="10"/>
        <v>0</v>
      </c>
      <c r="G23" s="51">
        <f t="shared" si="10"/>
        <v>0</v>
      </c>
      <c r="H23" s="51">
        <f t="shared" si="10"/>
        <v>0</v>
      </c>
      <c r="I23" s="51">
        <f t="shared" si="10"/>
        <v>2746457</v>
      </c>
      <c r="J23" s="51">
        <f t="shared" si="10"/>
        <v>2715401</v>
      </c>
      <c r="K23" s="51">
        <f t="shared" si="10"/>
        <v>3003048</v>
      </c>
      <c r="L23" s="51">
        <f t="shared" si="10"/>
        <v>3068998</v>
      </c>
      <c r="M23" s="51">
        <f t="shared" si="10"/>
        <v>3072879</v>
      </c>
      <c r="N23" s="51">
        <f t="shared" si="10"/>
        <v>3249593</v>
      </c>
      <c r="O23" s="51">
        <f t="shared" si="10"/>
        <v>3599767</v>
      </c>
      <c r="P23" s="51">
        <f t="shared" si="10"/>
        <v>3991189</v>
      </c>
      <c r="Q23" s="51">
        <f t="shared" si="10"/>
        <v>4429835</v>
      </c>
      <c r="R23" s="51">
        <f t="shared" si="10"/>
        <v>4869852</v>
      </c>
      <c r="S23" s="51">
        <f t="shared" si="10"/>
        <v>5277676</v>
      </c>
      <c r="T23" s="51">
        <f t="shared" si="10"/>
        <v>5715027</v>
      </c>
      <c r="U23" s="51">
        <f t="shared" si="10"/>
        <v>6119732</v>
      </c>
      <c r="V23" s="51">
        <f t="shared" si="10"/>
        <v>6280235</v>
      </c>
      <c r="W23" s="51">
        <f t="shared" si="10"/>
        <v>6271918</v>
      </c>
      <c r="X23" s="51">
        <f t="shared" si="10"/>
        <v>6113125</v>
      </c>
      <c r="Y23" s="51">
        <f t="shared" si="10"/>
        <v>6231513</v>
      </c>
      <c r="Z23" s="51">
        <f t="shared" si="10"/>
        <v>7644972</v>
      </c>
      <c r="AA23" s="51">
        <f t="shared" si="10"/>
        <v>7540764.8000000007</v>
      </c>
      <c r="AB23" s="51">
        <f t="shared" si="10"/>
        <v>6888243.6000000006</v>
      </c>
      <c r="AC23" s="51">
        <f t="shared" si="10"/>
        <v>6895294.200000002</v>
      </c>
      <c r="AD23" s="51">
        <f t="shared" si="10"/>
        <v>6554701.9000000013</v>
      </c>
      <c r="AE23" s="51">
        <f t="shared" si="10"/>
        <v>6811054.7999999998</v>
      </c>
      <c r="AF23" s="51">
        <f t="shared" ref="AF23:AI23" si="11">SUM(AF25:AF37)</f>
        <v>6700295.6000000006</v>
      </c>
      <c r="AG23" s="51">
        <f t="shared" si="11"/>
        <v>6849695.8999999994</v>
      </c>
      <c r="AH23" s="51">
        <f t="shared" si="11"/>
        <v>7098900.9999999991</v>
      </c>
      <c r="AI23" s="51">
        <f t="shared" si="11"/>
        <v>7738325</v>
      </c>
    </row>
    <row r="24" spans="1:35">
      <c r="A24" s="7" t="s">
        <v>11</v>
      </c>
    </row>
    <row r="25" spans="1:35">
      <c r="A25" s="4" t="s">
        <v>29</v>
      </c>
      <c r="I25" s="15">
        <v>27870</v>
      </c>
      <c r="J25" s="15">
        <v>34282</v>
      </c>
      <c r="K25" s="15">
        <v>35757</v>
      </c>
      <c r="L25" s="15">
        <v>25033</v>
      </c>
      <c r="M25" s="15">
        <v>23984</v>
      </c>
      <c r="N25" s="15">
        <v>33905</v>
      </c>
      <c r="O25" s="15">
        <v>29541</v>
      </c>
      <c r="P25" s="15">
        <v>43031</v>
      </c>
      <c r="Q25" s="15">
        <v>50961</v>
      </c>
      <c r="R25" s="4">
        <v>72694</v>
      </c>
      <c r="S25" s="4">
        <v>70385</v>
      </c>
      <c r="T25" s="4">
        <v>74250</v>
      </c>
      <c r="U25" s="4">
        <v>77972</v>
      </c>
      <c r="V25" s="4">
        <v>72630</v>
      </c>
      <c r="W25" s="4">
        <v>58114</v>
      </c>
      <c r="X25" s="4">
        <v>59766</v>
      </c>
      <c r="Y25" s="4">
        <v>69871</v>
      </c>
      <c r="Z25" s="4">
        <v>90298.9</v>
      </c>
      <c r="AA25" s="4">
        <v>72292.100000000006</v>
      </c>
      <c r="AB25" s="143">
        <v>76613.2</v>
      </c>
      <c r="AC25" s="143">
        <v>54729.1</v>
      </c>
      <c r="AD25" s="4">
        <v>60997.7</v>
      </c>
      <c r="AE25" s="4">
        <v>66026.3</v>
      </c>
      <c r="AF25" s="4">
        <v>68093.2</v>
      </c>
      <c r="AG25" s="4">
        <v>69865.3</v>
      </c>
      <c r="AH25" s="4">
        <v>80760.800000000003</v>
      </c>
      <c r="AI25" s="4">
        <v>78244.3</v>
      </c>
    </row>
    <row r="26" spans="1:35">
      <c r="A26" s="4" t="s">
        <v>30</v>
      </c>
      <c r="I26" s="15">
        <v>137286</v>
      </c>
      <c r="J26" s="15">
        <v>144435</v>
      </c>
      <c r="K26" s="15">
        <v>176936</v>
      </c>
      <c r="L26" s="15">
        <v>176480</v>
      </c>
      <c r="M26" s="15">
        <v>155644</v>
      </c>
      <c r="N26" s="15">
        <v>152634</v>
      </c>
      <c r="O26" s="15">
        <v>170373</v>
      </c>
      <c r="P26" s="15">
        <v>201404</v>
      </c>
      <c r="Q26" s="15">
        <v>214768</v>
      </c>
      <c r="R26" s="4">
        <v>226765</v>
      </c>
      <c r="S26" s="4">
        <v>249994</v>
      </c>
      <c r="T26" s="4">
        <v>260208</v>
      </c>
      <c r="U26" s="4">
        <v>290624</v>
      </c>
      <c r="V26" s="4">
        <v>290163</v>
      </c>
      <c r="W26" s="4">
        <v>294412</v>
      </c>
      <c r="X26" s="4">
        <v>316146</v>
      </c>
      <c r="Y26" s="4">
        <v>337224</v>
      </c>
      <c r="Z26" s="4">
        <v>433445.6</v>
      </c>
      <c r="AA26" s="4">
        <v>368507.8</v>
      </c>
      <c r="AB26" s="143">
        <v>386576.3</v>
      </c>
      <c r="AC26" s="143">
        <v>441857.9</v>
      </c>
      <c r="AD26" s="4">
        <v>369922.5</v>
      </c>
      <c r="AE26" s="4">
        <v>338536</v>
      </c>
      <c r="AF26" s="4">
        <v>330838.59999999998</v>
      </c>
      <c r="AG26" s="4">
        <v>341024</v>
      </c>
      <c r="AH26" s="4">
        <v>370208.5</v>
      </c>
      <c r="AI26" s="4">
        <v>395622.8</v>
      </c>
    </row>
    <row r="27" spans="1:35">
      <c r="A27" s="4" t="s">
        <v>31</v>
      </c>
      <c r="I27" s="15">
        <v>1616785</v>
      </c>
      <c r="J27" s="15">
        <v>1539175</v>
      </c>
      <c r="K27" s="15">
        <v>1710552</v>
      </c>
      <c r="L27" s="15">
        <v>1751636</v>
      </c>
      <c r="M27" s="15">
        <v>1811557</v>
      </c>
      <c r="N27" s="15">
        <v>1884793</v>
      </c>
      <c r="O27" s="15">
        <v>2063079</v>
      </c>
      <c r="P27" s="15">
        <v>2247783</v>
      </c>
      <c r="Q27" s="15">
        <v>2517086</v>
      </c>
      <c r="R27" s="4">
        <v>2697229</v>
      </c>
      <c r="S27" s="4">
        <v>2951472</v>
      </c>
      <c r="T27" s="4">
        <v>3193421</v>
      </c>
      <c r="U27" s="4">
        <v>3458540</v>
      </c>
      <c r="V27" s="4">
        <v>3543306</v>
      </c>
      <c r="W27" s="4">
        <v>3438431</v>
      </c>
      <c r="X27" s="4">
        <v>3462085</v>
      </c>
      <c r="Y27" s="4">
        <v>3536805</v>
      </c>
      <c r="Z27" s="4">
        <v>4242016.5</v>
      </c>
      <c r="AA27" s="4">
        <v>4279491.4000000004</v>
      </c>
      <c r="AB27" s="143">
        <v>3933590.3</v>
      </c>
      <c r="AC27" s="143">
        <v>3932814.8</v>
      </c>
      <c r="AD27" s="4">
        <v>3750353.1</v>
      </c>
      <c r="AE27" s="4">
        <v>3908676.2</v>
      </c>
      <c r="AF27" s="4">
        <v>3841539.3</v>
      </c>
      <c r="AG27" s="4">
        <v>3979320.4</v>
      </c>
      <c r="AH27" s="4">
        <v>4100916.6</v>
      </c>
      <c r="AI27" s="4">
        <v>4419363.8</v>
      </c>
    </row>
    <row r="28" spans="1:35">
      <c r="A28" s="4" t="s">
        <v>32</v>
      </c>
      <c r="I28" s="15">
        <v>219198</v>
      </c>
      <c r="J28" s="15">
        <v>209789</v>
      </c>
      <c r="K28" s="15">
        <v>244578</v>
      </c>
      <c r="L28" s="15">
        <v>256185</v>
      </c>
      <c r="M28" s="15">
        <v>256646</v>
      </c>
      <c r="N28" s="15">
        <v>292271</v>
      </c>
      <c r="O28" s="15">
        <v>372241</v>
      </c>
      <c r="P28" s="15">
        <v>413899</v>
      </c>
      <c r="Q28" s="15">
        <v>441435</v>
      </c>
      <c r="R28" s="4">
        <v>476803</v>
      </c>
      <c r="S28" s="4">
        <v>494898</v>
      </c>
      <c r="T28" s="4">
        <v>523145</v>
      </c>
      <c r="U28" s="4">
        <v>569159</v>
      </c>
      <c r="V28" s="4">
        <v>580463</v>
      </c>
      <c r="W28" s="4">
        <v>592778</v>
      </c>
      <c r="X28" s="4">
        <v>484354</v>
      </c>
      <c r="Y28" s="4">
        <v>560946</v>
      </c>
      <c r="Z28" s="4">
        <v>689736.8</v>
      </c>
      <c r="AA28" s="4">
        <v>618374.19999999995</v>
      </c>
      <c r="AB28" s="143">
        <v>576207.30000000005</v>
      </c>
      <c r="AC28" s="143">
        <v>556766</v>
      </c>
      <c r="AD28" s="4">
        <v>563725.4</v>
      </c>
      <c r="AE28" s="4">
        <v>546748.5</v>
      </c>
      <c r="AF28" s="4">
        <v>588787</v>
      </c>
      <c r="AG28" s="4">
        <v>613222.5</v>
      </c>
      <c r="AH28" s="4">
        <v>648782.30000000005</v>
      </c>
      <c r="AI28" s="4">
        <v>756505.2</v>
      </c>
    </row>
    <row r="29" spans="1:35">
      <c r="A29" s="4" t="s">
        <v>33</v>
      </c>
      <c r="I29" s="15">
        <v>49794</v>
      </c>
      <c r="J29" s="15">
        <v>53615</v>
      </c>
      <c r="K29" s="15">
        <v>62203</v>
      </c>
      <c r="L29" s="15">
        <v>55895</v>
      </c>
      <c r="M29" s="15">
        <v>57299</v>
      </c>
      <c r="N29" s="15">
        <v>63394</v>
      </c>
      <c r="O29" s="15">
        <v>59945</v>
      </c>
      <c r="P29" s="15">
        <v>78534</v>
      </c>
      <c r="Q29" s="15">
        <v>81332</v>
      </c>
      <c r="R29" s="4">
        <v>101153</v>
      </c>
      <c r="S29" s="4">
        <v>132132</v>
      </c>
      <c r="T29" s="4">
        <v>146697</v>
      </c>
      <c r="U29" s="4">
        <v>169376</v>
      </c>
      <c r="V29" s="4">
        <v>163690</v>
      </c>
      <c r="W29" s="4">
        <v>192419</v>
      </c>
      <c r="X29" s="4">
        <v>165894</v>
      </c>
      <c r="Y29" s="4">
        <v>150210</v>
      </c>
      <c r="Z29" s="4">
        <v>185823.2</v>
      </c>
      <c r="AA29" s="4">
        <v>209274</v>
      </c>
      <c r="AB29" s="143">
        <v>162958.39999999999</v>
      </c>
      <c r="AC29" s="143">
        <v>169025.4</v>
      </c>
      <c r="AD29" s="4">
        <v>153614.6</v>
      </c>
      <c r="AE29" s="4">
        <v>160302.6</v>
      </c>
      <c r="AF29" s="4">
        <v>133730.5</v>
      </c>
      <c r="AG29" s="4">
        <v>144285.29999999999</v>
      </c>
      <c r="AH29" s="4">
        <v>133212.79999999999</v>
      </c>
      <c r="AI29" s="4">
        <v>145466.5</v>
      </c>
    </row>
    <row r="30" spans="1:35">
      <c r="A30" s="4" t="s">
        <v>34</v>
      </c>
      <c r="I30" s="15">
        <v>14904</v>
      </c>
      <c r="J30" s="15">
        <v>16546</v>
      </c>
      <c r="K30" s="15">
        <v>19124</v>
      </c>
      <c r="L30" s="15">
        <v>14846</v>
      </c>
      <c r="M30" s="15">
        <v>12560</v>
      </c>
      <c r="N30" s="15">
        <v>15376</v>
      </c>
      <c r="O30" s="15">
        <v>17792</v>
      </c>
      <c r="P30" s="15">
        <v>20658</v>
      </c>
      <c r="Q30" s="15">
        <v>28560</v>
      </c>
      <c r="R30" s="4">
        <v>27900</v>
      </c>
      <c r="S30" s="4">
        <v>35758</v>
      </c>
      <c r="T30" s="4">
        <v>42471</v>
      </c>
      <c r="U30" s="4">
        <v>38222</v>
      </c>
      <c r="V30" s="4">
        <v>50576</v>
      </c>
      <c r="W30" s="4">
        <v>49564</v>
      </c>
      <c r="X30" s="4">
        <v>40901</v>
      </c>
      <c r="Y30" s="4">
        <v>41588</v>
      </c>
      <c r="Z30" s="4">
        <v>57812</v>
      </c>
      <c r="AA30" s="4">
        <v>47918.3</v>
      </c>
      <c r="AB30" s="143">
        <v>42194.9</v>
      </c>
      <c r="AC30" s="143">
        <v>40273.699999999997</v>
      </c>
      <c r="AD30" s="4">
        <v>39771.4</v>
      </c>
      <c r="AE30" s="4">
        <v>34036.800000000003</v>
      </c>
      <c r="AF30" s="4">
        <v>45478.7</v>
      </c>
      <c r="AG30" s="4">
        <v>44792.6</v>
      </c>
      <c r="AH30" s="4">
        <v>46921.1</v>
      </c>
      <c r="AI30" s="4">
        <v>53976.800000000003</v>
      </c>
    </row>
    <row r="31" spans="1:35">
      <c r="A31" s="4" t="s">
        <v>35</v>
      </c>
      <c r="G31" s="2"/>
      <c r="I31" s="15">
        <v>18835</v>
      </c>
      <c r="J31" s="15">
        <v>24400</v>
      </c>
      <c r="K31" s="15">
        <v>25295</v>
      </c>
      <c r="L31" s="15">
        <v>24101</v>
      </c>
      <c r="M31" s="15">
        <v>26089</v>
      </c>
      <c r="N31" s="15">
        <v>32603</v>
      </c>
      <c r="O31" s="15">
        <v>34570</v>
      </c>
      <c r="P31" s="15">
        <v>48443</v>
      </c>
      <c r="Q31" s="15">
        <v>47095</v>
      </c>
      <c r="R31" s="4">
        <v>64636</v>
      </c>
      <c r="S31" s="4">
        <v>57210</v>
      </c>
      <c r="T31" s="4">
        <v>75051</v>
      </c>
      <c r="U31" s="4">
        <v>68158</v>
      </c>
      <c r="V31" s="4">
        <v>77573</v>
      </c>
      <c r="W31" s="4">
        <v>85823</v>
      </c>
      <c r="X31" s="4">
        <v>72999</v>
      </c>
      <c r="Y31" s="4">
        <v>80894</v>
      </c>
      <c r="Z31" s="4">
        <v>109353</v>
      </c>
      <c r="AA31" s="4">
        <v>84094.3</v>
      </c>
      <c r="AB31" s="143">
        <v>91587.9</v>
      </c>
      <c r="AC31" s="143">
        <v>67143.899999999994</v>
      </c>
      <c r="AD31" s="4">
        <v>71636</v>
      </c>
      <c r="AE31" s="4">
        <v>69578.5</v>
      </c>
      <c r="AF31" s="4">
        <v>97985.2</v>
      </c>
      <c r="AG31" s="4">
        <v>87655.7</v>
      </c>
      <c r="AH31" s="4">
        <v>82326.600000000006</v>
      </c>
      <c r="AI31" s="4">
        <v>91331.4</v>
      </c>
    </row>
    <row r="32" spans="1:35">
      <c r="A32" s="4" t="s">
        <v>36</v>
      </c>
      <c r="I32" s="15">
        <v>25062</v>
      </c>
      <c r="J32" s="15">
        <v>24865</v>
      </c>
      <c r="K32" s="15">
        <v>27328</v>
      </c>
      <c r="L32" s="15">
        <v>23734</v>
      </c>
      <c r="M32" s="15">
        <v>23032</v>
      </c>
      <c r="N32" s="15">
        <v>23750</v>
      </c>
      <c r="O32" s="15">
        <v>30274</v>
      </c>
      <c r="P32" s="15">
        <v>40708</v>
      </c>
      <c r="Q32" s="15">
        <v>54548</v>
      </c>
      <c r="R32" s="4">
        <v>57590</v>
      </c>
      <c r="S32" s="4">
        <v>60070</v>
      </c>
      <c r="T32" s="4">
        <v>73725</v>
      </c>
      <c r="U32" s="4">
        <v>74107</v>
      </c>
      <c r="V32" s="4">
        <v>110342</v>
      </c>
      <c r="W32" s="4">
        <v>97678</v>
      </c>
      <c r="X32" s="4">
        <v>74342</v>
      </c>
      <c r="Y32" s="4">
        <v>55189</v>
      </c>
      <c r="Z32" s="4">
        <v>86346</v>
      </c>
      <c r="AA32" s="4">
        <v>82110.899999999994</v>
      </c>
      <c r="AB32" s="143">
        <v>49796</v>
      </c>
      <c r="AC32" s="143">
        <v>48576.4</v>
      </c>
      <c r="AD32" s="4">
        <v>53147.7</v>
      </c>
      <c r="AE32" s="4">
        <v>61143</v>
      </c>
      <c r="AF32" s="4">
        <v>56554.1</v>
      </c>
      <c r="AG32" s="4">
        <v>63156.9</v>
      </c>
      <c r="AH32" s="4">
        <v>57360.2</v>
      </c>
      <c r="AI32" s="4">
        <v>63934.6</v>
      </c>
    </row>
    <row r="33" spans="1:35">
      <c r="A33" s="4" t="s">
        <v>37</v>
      </c>
      <c r="D33" s="2"/>
      <c r="E33" s="2"/>
      <c r="I33" s="15">
        <v>89216</v>
      </c>
      <c r="J33" s="15">
        <v>112115</v>
      </c>
      <c r="K33" s="15">
        <v>101821</v>
      </c>
      <c r="L33" s="15">
        <v>94145</v>
      </c>
      <c r="M33" s="15">
        <v>90310</v>
      </c>
      <c r="N33" s="15">
        <v>83676</v>
      </c>
      <c r="O33" s="15">
        <v>96959</v>
      </c>
      <c r="P33" s="15">
        <v>91410</v>
      </c>
      <c r="Q33" s="15">
        <v>120935</v>
      </c>
      <c r="R33" s="4">
        <v>136866</v>
      </c>
      <c r="S33" s="4">
        <v>131066</v>
      </c>
      <c r="T33" s="4">
        <v>125084</v>
      </c>
      <c r="U33" s="4">
        <v>169542</v>
      </c>
      <c r="V33" s="4">
        <v>185728</v>
      </c>
      <c r="W33" s="4">
        <v>198630</v>
      </c>
      <c r="X33" s="4">
        <v>168529</v>
      </c>
      <c r="Y33" s="4">
        <v>163539</v>
      </c>
      <c r="Z33" s="4">
        <v>197342</v>
      </c>
      <c r="AA33" s="4">
        <v>180212.7</v>
      </c>
      <c r="AB33" s="143">
        <v>157949.4</v>
      </c>
      <c r="AC33" s="143">
        <v>167146</v>
      </c>
      <c r="AD33" s="4">
        <v>174389.4</v>
      </c>
      <c r="AE33" s="4">
        <v>188561.2</v>
      </c>
      <c r="AF33" s="4">
        <v>170224.7</v>
      </c>
      <c r="AG33" s="4">
        <v>153218.1</v>
      </c>
      <c r="AH33" s="4">
        <v>163171.5</v>
      </c>
      <c r="AI33" s="4">
        <v>150258.70000000001</v>
      </c>
    </row>
    <row r="34" spans="1:35">
      <c r="A34" s="4" t="s">
        <v>38</v>
      </c>
      <c r="B34" s="2"/>
      <c r="D34" s="2"/>
      <c r="E34" s="2"/>
      <c r="I34" s="15">
        <v>123796</v>
      </c>
      <c r="J34" s="15">
        <v>130083</v>
      </c>
      <c r="K34" s="15">
        <v>137876</v>
      </c>
      <c r="L34" s="15">
        <v>153560</v>
      </c>
      <c r="M34" s="15">
        <v>138188</v>
      </c>
      <c r="N34" s="15">
        <v>168445</v>
      </c>
      <c r="O34" s="15">
        <v>187288</v>
      </c>
      <c r="P34" s="15">
        <v>194776</v>
      </c>
      <c r="Q34" s="15">
        <v>224744</v>
      </c>
      <c r="R34" s="4">
        <v>251112</v>
      </c>
      <c r="S34" s="4">
        <v>261171</v>
      </c>
      <c r="T34" s="4">
        <v>288553</v>
      </c>
      <c r="U34" s="4">
        <v>286895</v>
      </c>
      <c r="V34" s="4">
        <v>312862</v>
      </c>
      <c r="W34" s="4">
        <v>331906</v>
      </c>
      <c r="X34" s="4">
        <v>340608</v>
      </c>
      <c r="Y34" s="4">
        <v>333528</v>
      </c>
      <c r="Z34" s="4">
        <v>423972</v>
      </c>
      <c r="AA34" s="4">
        <v>412509.2</v>
      </c>
      <c r="AB34" s="143">
        <v>372274.8</v>
      </c>
      <c r="AC34" s="143">
        <v>354627.9</v>
      </c>
      <c r="AD34" s="4">
        <v>342118.40000000002</v>
      </c>
      <c r="AE34" s="4">
        <v>373971.3</v>
      </c>
      <c r="AF34" s="4">
        <v>361407.7</v>
      </c>
      <c r="AG34" s="4">
        <v>350045.7</v>
      </c>
      <c r="AH34" s="4">
        <v>377541.3</v>
      </c>
      <c r="AI34" s="4">
        <v>402111.5</v>
      </c>
    </row>
    <row r="35" spans="1:35">
      <c r="A35" s="4" t="s">
        <v>39</v>
      </c>
      <c r="B35" s="2"/>
      <c r="C35" s="2"/>
      <c r="D35" s="2"/>
      <c r="E35" s="2"/>
      <c r="I35" s="15">
        <v>132812</v>
      </c>
      <c r="J35" s="15">
        <v>123175</v>
      </c>
      <c r="K35" s="15">
        <v>130229</v>
      </c>
      <c r="L35" s="15">
        <v>140664</v>
      </c>
      <c r="M35" s="15">
        <v>123031</v>
      </c>
      <c r="N35" s="15">
        <v>132821</v>
      </c>
      <c r="O35" s="15">
        <v>147366</v>
      </c>
      <c r="P35" s="15">
        <v>165430</v>
      </c>
      <c r="Q35" s="15">
        <v>183107</v>
      </c>
      <c r="R35" s="4">
        <v>189282</v>
      </c>
      <c r="S35" s="4">
        <v>230906</v>
      </c>
      <c r="T35" s="4">
        <v>260661</v>
      </c>
      <c r="U35" s="4">
        <v>240067</v>
      </c>
      <c r="V35" s="4">
        <v>215726</v>
      </c>
      <c r="W35" s="4">
        <v>234073</v>
      </c>
      <c r="X35" s="4">
        <v>237181</v>
      </c>
      <c r="Y35" s="4">
        <v>248396</v>
      </c>
      <c r="Z35" s="4">
        <v>299086</v>
      </c>
      <c r="AA35" s="4">
        <v>338403.3</v>
      </c>
      <c r="AB35" s="143">
        <v>284238.8</v>
      </c>
      <c r="AC35" s="143">
        <v>287913.8</v>
      </c>
      <c r="AD35" s="4">
        <v>271080.2</v>
      </c>
      <c r="AE35" s="4">
        <v>294820.8</v>
      </c>
      <c r="AF35" s="4">
        <v>272679.7</v>
      </c>
      <c r="AG35" s="4">
        <v>293125.8</v>
      </c>
      <c r="AH35" s="4">
        <v>306056.90000000002</v>
      </c>
      <c r="AI35" s="4">
        <v>370100.5</v>
      </c>
    </row>
    <row r="36" spans="1:35">
      <c r="A36" s="4" t="s">
        <v>40</v>
      </c>
      <c r="B36" s="2"/>
      <c r="C36" s="2"/>
      <c r="D36" s="2"/>
      <c r="E36" s="2"/>
      <c r="I36" s="15">
        <v>278189</v>
      </c>
      <c r="J36" s="15">
        <v>285551</v>
      </c>
      <c r="K36" s="15">
        <v>318345</v>
      </c>
      <c r="L36" s="15">
        <v>341121</v>
      </c>
      <c r="M36" s="15">
        <v>340761</v>
      </c>
      <c r="N36" s="15">
        <v>350870</v>
      </c>
      <c r="O36" s="15">
        <v>374178</v>
      </c>
      <c r="P36" s="15">
        <v>432507</v>
      </c>
      <c r="Q36" s="15">
        <v>444763</v>
      </c>
      <c r="R36" s="4">
        <v>535764</v>
      </c>
      <c r="S36" s="4">
        <v>584402</v>
      </c>
      <c r="T36" s="4">
        <v>628324</v>
      </c>
      <c r="U36" s="4">
        <v>652589</v>
      </c>
      <c r="V36" s="4">
        <v>655724</v>
      </c>
      <c r="W36" s="4">
        <v>675700</v>
      </c>
      <c r="X36" s="4">
        <v>662569</v>
      </c>
      <c r="Y36" s="4">
        <v>627611</v>
      </c>
      <c r="Z36" s="4">
        <v>796267</v>
      </c>
      <c r="AA36" s="4">
        <v>809098</v>
      </c>
      <c r="AB36" s="143">
        <v>728152.3</v>
      </c>
      <c r="AC36" s="143">
        <v>747795.9</v>
      </c>
      <c r="AD36" s="4">
        <v>676362.5</v>
      </c>
      <c r="AE36" s="4">
        <v>740867.2</v>
      </c>
      <c r="AF36" s="4">
        <v>702161.2</v>
      </c>
      <c r="AG36" s="4">
        <v>680677.8</v>
      </c>
      <c r="AH36" s="4">
        <v>704147.8</v>
      </c>
      <c r="AI36" s="4">
        <v>777223.4</v>
      </c>
    </row>
    <row r="37" spans="1:35">
      <c r="A37" s="218" t="s">
        <v>41</v>
      </c>
      <c r="B37" s="206"/>
      <c r="C37" s="206"/>
      <c r="D37" s="206"/>
      <c r="E37" s="206"/>
      <c r="F37" s="218"/>
      <c r="G37" s="218"/>
      <c r="H37" s="218"/>
      <c r="I37" s="223">
        <v>12710</v>
      </c>
      <c r="J37" s="223">
        <v>17370</v>
      </c>
      <c r="K37" s="223">
        <v>13004</v>
      </c>
      <c r="L37" s="223">
        <v>11598</v>
      </c>
      <c r="M37" s="223">
        <v>13778</v>
      </c>
      <c r="N37" s="223">
        <v>15055</v>
      </c>
      <c r="O37" s="223">
        <v>16161</v>
      </c>
      <c r="P37" s="223">
        <v>12606</v>
      </c>
      <c r="Q37" s="223">
        <v>20501</v>
      </c>
      <c r="R37" s="218">
        <v>32058</v>
      </c>
      <c r="S37" s="218">
        <v>18212</v>
      </c>
      <c r="T37" s="218">
        <v>23437</v>
      </c>
      <c r="U37" s="218">
        <v>24481</v>
      </c>
      <c r="V37" s="218">
        <v>21452</v>
      </c>
      <c r="W37" s="218">
        <v>22390</v>
      </c>
      <c r="X37" s="218">
        <v>27751</v>
      </c>
      <c r="Y37" s="218">
        <v>25712</v>
      </c>
      <c r="Z37" s="218">
        <v>33473</v>
      </c>
      <c r="AA37" s="218">
        <v>38478.6</v>
      </c>
      <c r="AB37" s="225">
        <v>26104</v>
      </c>
      <c r="AC37" s="225">
        <v>26623.4</v>
      </c>
      <c r="AD37" s="218">
        <v>27583</v>
      </c>
      <c r="AE37" s="218">
        <v>27786.400000000001</v>
      </c>
      <c r="AF37" s="218">
        <v>30815.7</v>
      </c>
      <c r="AG37" s="218">
        <v>29305.8</v>
      </c>
      <c r="AH37" s="218">
        <v>27494.6</v>
      </c>
      <c r="AI37" s="218">
        <v>34185.5</v>
      </c>
    </row>
    <row r="38" spans="1:35">
      <c r="A38" s="7" t="s">
        <v>42</v>
      </c>
      <c r="B38" s="52">
        <f t="shared" ref="B38:AE38" si="12">SUM(B40:B51)</f>
        <v>0</v>
      </c>
      <c r="C38" s="52">
        <f t="shared" si="12"/>
        <v>0</v>
      </c>
      <c r="D38" s="52">
        <f t="shared" si="12"/>
        <v>0</v>
      </c>
      <c r="E38" s="52">
        <f t="shared" si="12"/>
        <v>0</v>
      </c>
      <c r="F38" s="51">
        <f t="shared" si="12"/>
        <v>0</v>
      </c>
      <c r="G38" s="51">
        <f t="shared" si="12"/>
        <v>0</v>
      </c>
      <c r="H38" s="51">
        <f t="shared" si="12"/>
        <v>0</v>
      </c>
      <c r="I38" s="51">
        <f t="shared" si="12"/>
        <v>2079009</v>
      </c>
      <c r="J38" s="51">
        <f t="shared" si="12"/>
        <v>2097154</v>
      </c>
      <c r="K38" s="51">
        <f t="shared" si="12"/>
        <v>2278912</v>
      </c>
      <c r="L38" s="51">
        <f t="shared" si="12"/>
        <v>2355628</v>
      </c>
      <c r="M38" s="51">
        <f t="shared" si="12"/>
        <v>2400709</v>
      </c>
      <c r="N38" s="51">
        <f t="shared" si="12"/>
        <v>2533497</v>
      </c>
      <c r="O38" s="51">
        <f t="shared" si="12"/>
        <v>2626010</v>
      </c>
      <c r="P38" s="51">
        <f t="shared" si="12"/>
        <v>2982178</v>
      </c>
      <c r="Q38" s="51">
        <f t="shared" si="12"/>
        <v>3341620</v>
      </c>
      <c r="R38" s="51">
        <f t="shared" si="12"/>
        <v>3743081</v>
      </c>
      <c r="S38" s="51">
        <f t="shared" si="12"/>
        <v>4017511</v>
      </c>
      <c r="T38" s="51">
        <f t="shared" si="12"/>
        <v>4418923</v>
      </c>
      <c r="U38" s="51">
        <f t="shared" si="12"/>
        <v>4605618</v>
      </c>
      <c r="V38" s="51">
        <f t="shared" si="12"/>
        <v>4786216</v>
      </c>
      <c r="W38" s="51">
        <f t="shared" si="12"/>
        <v>4805973</v>
      </c>
      <c r="X38" s="51">
        <f t="shared" si="12"/>
        <v>4963139</v>
      </c>
      <c r="Y38" s="51">
        <f t="shared" si="12"/>
        <v>5101928</v>
      </c>
      <c r="Z38" s="51">
        <f t="shared" si="12"/>
        <v>6412990.1999999993</v>
      </c>
      <c r="AA38" s="51">
        <f t="shared" si="12"/>
        <v>6035251.1000000006</v>
      </c>
      <c r="AB38" s="51">
        <f t="shared" si="12"/>
        <v>5586682.4000000004</v>
      </c>
      <c r="AC38" s="51">
        <f t="shared" si="12"/>
        <v>5250276</v>
      </c>
      <c r="AD38" s="51">
        <f t="shared" si="12"/>
        <v>4928251.8000000007</v>
      </c>
      <c r="AE38" s="51">
        <f t="shared" si="12"/>
        <v>5358547.3</v>
      </c>
      <c r="AF38" s="51">
        <f t="shared" ref="AF38:AI38" si="13">SUM(AF40:AF51)</f>
        <v>5133882.3999999994</v>
      </c>
      <c r="AG38" s="51">
        <f t="shared" si="13"/>
        <v>5311642.9000000013</v>
      </c>
      <c r="AH38" s="51">
        <f t="shared" si="13"/>
        <v>5486905.3000000007</v>
      </c>
      <c r="AI38" s="51">
        <f t="shared" si="13"/>
        <v>5884229.7000000002</v>
      </c>
    </row>
    <row r="39" spans="1:35">
      <c r="A39" s="7" t="s">
        <v>11</v>
      </c>
    </row>
    <row r="40" spans="1:35">
      <c r="A40" s="4" t="s">
        <v>43</v>
      </c>
      <c r="I40" s="15">
        <v>376278</v>
      </c>
      <c r="J40" s="15">
        <v>402193</v>
      </c>
      <c r="K40" s="15">
        <v>440447</v>
      </c>
      <c r="L40" s="15">
        <v>440551</v>
      </c>
      <c r="M40" s="15">
        <v>452314</v>
      </c>
      <c r="N40" s="15">
        <v>465671</v>
      </c>
      <c r="O40" s="15">
        <v>498679</v>
      </c>
      <c r="P40" s="15">
        <v>587218</v>
      </c>
      <c r="Q40" s="15">
        <v>617106</v>
      </c>
      <c r="R40" s="4">
        <v>713052</v>
      </c>
      <c r="S40" s="4">
        <v>745840</v>
      </c>
      <c r="T40" s="4">
        <v>875051</v>
      </c>
      <c r="U40" s="4">
        <v>893187</v>
      </c>
      <c r="V40" s="4">
        <v>934096</v>
      </c>
      <c r="W40" s="4">
        <v>923393</v>
      </c>
      <c r="X40" s="4">
        <v>1010471</v>
      </c>
      <c r="Y40" s="4">
        <v>1010389</v>
      </c>
      <c r="Z40" s="4">
        <v>1231577.8999999999</v>
      </c>
      <c r="AA40" s="4">
        <v>1112340.3</v>
      </c>
      <c r="AB40" s="143">
        <v>1135499.3</v>
      </c>
      <c r="AC40" s="143">
        <v>1054718.6000000001</v>
      </c>
      <c r="AD40" s="4">
        <v>1032232.4</v>
      </c>
      <c r="AE40" s="4">
        <v>1069226</v>
      </c>
      <c r="AF40" s="4">
        <v>1050020.7</v>
      </c>
      <c r="AG40" s="4">
        <v>1107595.1000000001</v>
      </c>
      <c r="AH40" s="4">
        <v>1086484.5</v>
      </c>
      <c r="AI40" s="4">
        <v>1177731.8999999999</v>
      </c>
    </row>
    <row r="41" spans="1:35">
      <c r="A41" s="4" t="s">
        <v>44</v>
      </c>
      <c r="I41" s="15">
        <v>178589</v>
      </c>
      <c r="J41" s="15">
        <v>172788</v>
      </c>
      <c r="K41" s="15">
        <v>178588</v>
      </c>
      <c r="L41" s="15">
        <v>181028</v>
      </c>
      <c r="M41" s="15">
        <v>180530</v>
      </c>
      <c r="N41" s="15">
        <v>207299</v>
      </c>
      <c r="O41" s="15">
        <v>194622</v>
      </c>
      <c r="P41" s="15">
        <v>208598</v>
      </c>
      <c r="Q41" s="15">
        <v>248253</v>
      </c>
      <c r="R41" s="4">
        <v>267126</v>
      </c>
      <c r="S41" s="4">
        <v>283542</v>
      </c>
      <c r="T41" s="4">
        <v>307368</v>
      </c>
      <c r="U41" s="4">
        <v>335397</v>
      </c>
      <c r="V41" s="4">
        <v>358658</v>
      </c>
      <c r="W41" s="4">
        <v>345445</v>
      </c>
      <c r="X41" s="4">
        <v>344432</v>
      </c>
      <c r="Y41" s="4">
        <v>364647</v>
      </c>
      <c r="Z41" s="4">
        <v>532646.30000000005</v>
      </c>
      <c r="AA41" s="4">
        <v>497625</v>
      </c>
      <c r="AB41" s="143">
        <v>420151.7</v>
      </c>
      <c r="AC41" s="143">
        <v>396212</v>
      </c>
      <c r="AD41" s="4">
        <v>365056.9</v>
      </c>
      <c r="AE41" s="4">
        <v>413504.8</v>
      </c>
      <c r="AF41" s="4">
        <v>408595.3</v>
      </c>
      <c r="AG41" s="4">
        <v>420998.1</v>
      </c>
      <c r="AH41" s="4">
        <v>450000.4</v>
      </c>
      <c r="AI41" s="4">
        <v>470535.1</v>
      </c>
    </row>
    <row r="42" spans="1:35">
      <c r="A42" s="4" t="s">
        <v>45</v>
      </c>
      <c r="I42" s="15">
        <v>129974</v>
      </c>
      <c r="J42" s="15">
        <v>133621</v>
      </c>
      <c r="K42" s="15">
        <v>142777</v>
      </c>
      <c r="L42" s="15">
        <v>138805</v>
      </c>
      <c r="M42" s="15">
        <v>138843</v>
      </c>
      <c r="N42" s="15">
        <v>147578</v>
      </c>
      <c r="O42" s="15">
        <v>156307</v>
      </c>
      <c r="P42" s="15">
        <v>181286</v>
      </c>
      <c r="Q42" s="15">
        <v>194940</v>
      </c>
      <c r="R42" s="4">
        <v>234135</v>
      </c>
      <c r="S42" s="4">
        <v>243288</v>
      </c>
      <c r="T42" s="4">
        <v>255717</v>
      </c>
      <c r="U42" s="4">
        <v>274304</v>
      </c>
      <c r="V42" s="4">
        <v>276172</v>
      </c>
      <c r="W42" s="4">
        <v>276568</v>
      </c>
      <c r="X42" s="4">
        <v>284409</v>
      </c>
      <c r="Y42" s="4">
        <v>303830</v>
      </c>
      <c r="Z42" s="4">
        <v>328188.59999999998</v>
      </c>
      <c r="AA42" s="4">
        <v>318704.40000000002</v>
      </c>
      <c r="AB42" s="143">
        <v>308226.8</v>
      </c>
      <c r="AC42" s="143">
        <v>281146.09999999998</v>
      </c>
      <c r="AD42" s="4">
        <v>260778.9</v>
      </c>
      <c r="AE42" s="4">
        <v>259395.7</v>
      </c>
      <c r="AF42" s="4">
        <v>252864.7</v>
      </c>
      <c r="AG42" s="4">
        <v>251202.8</v>
      </c>
      <c r="AH42" s="4">
        <v>260110.5</v>
      </c>
      <c r="AI42" s="4">
        <v>273514.7</v>
      </c>
    </row>
    <row r="43" spans="1:35">
      <c r="A43" s="4" t="s">
        <v>46</v>
      </c>
      <c r="I43" s="15">
        <v>59599</v>
      </c>
      <c r="J43" s="15">
        <v>62522</v>
      </c>
      <c r="K43" s="15">
        <v>57114</v>
      </c>
      <c r="L43" s="15">
        <v>63921</v>
      </c>
      <c r="M43" s="15">
        <v>64492</v>
      </c>
      <c r="N43" s="15">
        <v>68012</v>
      </c>
      <c r="O43" s="15">
        <v>83094</v>
      </c>
      <c r="P43" s="15">
        <v>85444</v>
      </c>
      <c r="Q43" s="15">
        <v>96928</v>
      </c>
      <c r="R43" s="4">
        <v>126346</v>
      </c>
      <c r="S43" s="4">
        <v>115422</v>
      </c>
      <c r="T43" s="4">
        <v>131630</v>
      </c>
      <c r="U43" s="4">
        <v>132237</v>
      </c>
      <c r="V43" s="4">
        <v>133955</v>
      </c>
      <c r="W43" s="4">
        <v>134922</v>
      </c>
      <c r="X43" s="4">
        <v>149466</v>
      </c>
      <c r="Y43" s="4">
        <v>156656</v>
      </c>
      <c r="Z43" s="4">
        <v>194549.4</v>
      </c>
      <c r="AA43" s="4">
        <v>206673.2</v>
      </c>
      <c r="AB43" s="143">
        <v>172522.2</v>
      </c>
      <c r="AC43" s="143">
        <v>166619.1</v>
      </c>
      <c r="AD43" s="4">
        <v>140099.6</v>
      </c>
      <c r="AE43" s="4">
        <v>148988.9</v>
      </c>
      <c r="AF43" s="4">
        <v>157138.4</v>
      </c>
      <c r="AG43" s="4">
        <v>159957.29999999999</v>
      </c>
      <c r="AH43" s="4">
        <v>187334.2</v>
      </c>
      <c r="AI43" s="4">
        <v>198638.5</v>
      </c>
    </row>
    <row r="44" spans="1:35">
      <c r="A44" s="4" t="s">
        <v>47</v>
      </c>
      <c r="I44" s="15">
        <v>340042</v>
      </c>
      <c r="J44" s="15">
        <v>342039</v>
      </c>
      <c r="K44" s="15">
        <v>379950</v>
      </c>
      <c r="L44" s="15">
        <v>387633</v>
      </c>
      <c r="M44" s="15">
        <v>404031</v>
      </c>
      <c r="N44" s="15">
        <v>422666</v>
      </c>
      <c r="O44" s="15">
        <v>450411</v>
      </c>
      <c r="P44" s="15">
        <v>488770</v>
      </c>
      <c r="Q44" s="15">
        <v>532619</v>
      </c>
      <c r="R44" s="4">
        <v>606597</v>
      </c>
      <c r="S44" s="4">
        <v>638682</v>
      </c>
      <c r="T44" s="4">
        <v>714343</v>
      </c>
      <c r="U44" s="4">
        <v>729710</v>
      </c>
      <c r="V44" s="4">
        <v>740648</v>
      </c>
      <c r="W44" s="4">
        <v>755420</v>
      </c>
      <c r="X44" s="4">
        <v>766876</v>
      </c>
      <c r="Y44" s="4">
        <v>787554</v>
      </c>
      <c r="Z44" s="4">
        <v>1056390</v>
      </c>
      <c r="AA44" s="4">
        <v>996184.8</v>
      </c>
      <c r="AB44" s="143">
        <v>968965.3</v>
      </c>
      <c r="AC44" s="143">
        <v>916303</v>
      </c>
      <c r="AD44" s="4">
        <v>853398.7</v>
      </c>
      <c r="AE44" s="4">
        <v>1126468.8999999999</v>
      </c>
      <c r="AF44" s="4">
        <v>883574.6</v>
      </c>
      <c r="AG44" s="4">
        <v>910777.6</v>
      </c>
      <c r="AH44" s="4">
        <v>959249.1</v>
      </c>
      <c r="AI44" s="4">
        <v>1025402.8</v>
      </c>
    </row>
    <row r="45" spans="1:35">
      <c r="A45" s="4" t="s">
        <v>48</v>
      </c>
      <c r="I45" s="15">
        <v>179877</v>
      </c>
      <c r="J45" s="15">
        <v>171504</v>
      </c>
      <c r="K45" s="15">
        <v>186702</v>
      </c>
      <c r="L45" s="15">
        <v>206386</v>
      </c>
      <c r="M45" s="15">
        <v>195527</v>
      </c>
      <c r="N45" s="15">
        <v>228950</v>
      </c>
      <c r="O45" s="15">
        <v>201588</v>
      </c>
      <c r="P45" s="15">
        <v>231338</v>
      </c>
      <c r="Q45" s="15">
        <v>279295</v>
      </c>
      <c r="R45" s="4">
        <v>277441</v>
      </c>
      <c r="S45" s="4">
        <v>296241</v>
      </c>
      <c r="T45" s="4">
        <v>316924</v>
      </c>
      <c r="U45" s="4">
        <v>335851</v>
      </c>
      <c r="V45" s="4">
        <v>337532</v>
      </c>
      <c r="W45" s="4">
        <v>339684</v>
      </c>
      <c r="X45" s="4">
        <v>375541</v>
      </c>
      <c r="Y45" s="4">
        <v>359086</v>
      </c>
      <c r="Z45" s="4">
        <v>472682</v>
      </c>
      <c r="AA45" s="4">
        <v>426590.3</v>
      </c>
      <c r="AB45" s="143">
        <v>493289.2</v>
      </c>
      <c r="AC45" s="143">
        <v>394236</v>
      </c>
      <c r="AD45" s="4">
        <v>379572.8</v>
      </c>
      <c r="AE45" s="4">
        <v>384110</v>
      </c>
      <c r="AF45" s="4">
        <v>366556.7</v>
      </c>
      <c r="AG45" s="4">
        <v>360967.2</v>
      </c>
      <c r="AH45" s="4">
        <v>362867.7</v>
      </c>
      <c r="AI45" s="4">
        <v>403328.4</v>
      </c>
    </row>
    <row r="46" spans="1:35">
      <c r="A46" s="4" t="s">
        <v>49</v>
      </c>
      <c r="G46" s="2"/>
      <c r="I46" s="15">
        <v>204302</v>
      </c>
      <c r="J46" s="15">
        <v>197457</v>
      </c>
      <c r="K46" s="15">
        <v>219456</v>
      </c>
      <c r="L46" s="15">
        <v>239357</v>
      </c>
      <c r="M46" s="15">
        <v>257908</v>
      </c>
      <c r="N46" s="15">
        <v>271832</v>
      </c>
      <c r="O46" s="15">
        <v>300550</v>
      </c>
      <c r="P46" s="15">
        <v>354892</v>
      </c>
      <c r="Q46" s="15">
        <v>403780</v>
      </c>
      <c r="R46" s="4">
        <v>439070</v>
      </c>
      <c r="S46" s="4">
        <v>510129</v>
      </c>
      <c r="T46" s="4">
        <v>550507</v>
      </c>
      <c r="U46" s="4">
        <v>539541</v>
      </c>
      <c r="V46" s="4">
        <v>558065</v>
      </c>
      <c r="W46" s="4">
        <v>574249</v>
      </c>
      <c r="X46" s="4">
        <v>579291</v>
      </c>
      <c r="Y46" s="4">
        <v>571215</v>
      </c>
      <c r="Z46" s="4">
        <v>672481</v>
      </c>
      <c r="AA46" s="4">
        <v>621206.80000000005</v>
      </c>
      <c r="AB46" s="143">
        <v>537910.5</v>
      </c>
      <c r="AC46" s="143">
        <v>525196.19999999995</v>
      </c>
      <c r="AD46" s="4">
        <v>469113.2</v>
      </c>
      <c r="AE46" s="4">
        <v>521065.9</v>
      </c>
      <c r="AF46" s="4">
        <v>533963.6</v>
      </c>
      <c r="AG46" s="4">
        <v>540566.19999999995</v>
      </c>
      <c r="AH46" s="4">
        <v>592123</v>
      </c>
      <c r="AI46" s="4">
        <v>632660</v>
      </c>
    </row>
    <row r="47" spans="1:35">
      <c r="A47" s="4" t="s">
        <v>50</v>
      </c>
      <c r="G47" s="2"/>
      <c r="I47" s="15">
        <v>40868</v>
      </c>
      <c r="J47" s="15">
        <v>41148</v>
      </c>
      <c r="K47" s="15">
        <v>40217</v>
      </c>
      <c r="L47" s="15">
        <v>45424</v>
      </c>
      <c r="M47" s="15">
        <v>50809</v>
      </c>
      <c r="N47" s="15">
        <v>51492</v>
      </c>
      <c r="O47" s="15">
        <v>49835</v>
      </c>
      <c r="P47" s="15">
        <v>58787</v>
      </c>
      <c r="Q47" s="15">
        <v>62822</v>
      </c>
      <c r="R47" s="4">
        <v>86662</v>
      </c>
      <c r="S47" s="4">
        <v>91398</v>
      </c>
      <c r="T47" s="4">
        <v>105520</v>
      </c>
      <c r="U47" s="4">
        <v>116334</v>
      </c>
      <c r="V47" s="4">
        <v>106775</v>
      </c>
      <c r="W47" s="4">
        <v>110291</v>
      </c>
      <c r="X47" s="4">
        <v>124504</v>
      </c>
      <c r="Y47" s="4">
        <v>128835</v>
      </c>
      <c r="Z47" s="4">
        <v>174371</v>
      </c>
      <c r="AA47" s="4">
        <v>177399.5</v>
      </c>
      <c r="AB47" s="143">
        <v>122934.9</v>
      </c>
      <c r="AC47" s="143">
        <v>130475.4</v>
      </c>
      <c r="AD47" s="4">
        <v>114391.2</v>
      </c>
      <c r="AE47" s="4">
        <v>124430.6</v>
      </c>
      <c r="AF47" s="4">
        <v>130987.9</v>
      </c>
      <c r="AG47" s="4">
        <v>151284.1</v>
      </c>
      <c r="AH47" s="4">
        <v>160392.1</v>
      </c>
      <c r="AI47" s="4">
        <v>180255.6</v>
      </c>
    </row>
    <row r="48" spans="1:35">
      <c r="A48" s="4" t="s">
        <v>51</v>
      </c>
      <c r="D48" s="2"/>
      <c r="E48" s="2"/>
      <c r="I48" s="15">
        <v>21408</v>
      </c>
      <c r="J48" s="15">
        <v>21027</v>
      </c>
      <c r="K48" s="15">
        <v>19210</v>
      </c>
      <c r="L48" s="15">
        <v>27499</v>
      </c>
      <c r="M48" s="15">
        <v>31259</v>
      </c>
      <c r="N48" s="15">
        <v>24661</v>
      </c>
      <c r="O48" s="15">
        <v>22168</v>
      </c>
      <c r="P48" s="15">
        <v>29335</v>
      </c>
      <c r="Q48" s="15">
        <v>33133</v>
      </c>
      <c r="R48" s="4">
        <v>35275</v>
      </c>
      <c r="S48" s="4">
        <v>45825</v>
      </c>
      <c r="T48" s="4">
        <v>58392</v>
      </c>
      <c r="U48" s="4">
        <v>60136</v>
      </c>
      <c r="V48" s="4">
        <v>72947</v>
      </c>
      <c r="W48" s="4">
        <v>81576</v>
      </c>
      <c r="X48" s="4">
        <v>74185</v>
      </c>
      <c r="Y48" s="4">
        <v>89253</v>
      </c>
      <c r="Z48" s="4">
        <v>100785</v>
      </c>
      <c r="AA48" s="4">
        <v>121106.4</v>
      </c>
      <c r="AB48" s="143">
        <v>78851.8</v>
      </c>
      <c r="AC48" s="143">
        <v>57335.6</v>
      </c>
      <c r="AD48" s="4">
        <v>52918.400000000001</v>
      </c>
      <c r="AE48" s="4">
        <v>55057.2</v>
      </c>
      <c r="AF48" s="4">
        <v>60002.400000000001</v>
      </c>
      <c r="AG48" s="4">
        <v>70548.800000000003</v>
      </c>
      <c r="AH48" s="4">
        <v>44033.5</v>
      </c>
      <c r="AI48" s="4">
        <v>50624.9</v>
      </c>
    </row>
    <row r="49" spans="1:35">
      <c r="A49" s="4" t="s">
        <v>52</v>
      </c>
      <c r="B49" s="2"/>
      <c r="D49" s="2"/>
      <c r="E49" s="2"/>
      <c r="I49" s="15">
        <v>305278</v>
      </c>
      <c r="J49" s="15">
        <v>307395</v>
      </c>
      <c r="K49" s="15">
        <v>329040</v>
      </c>
      <c r="L49" s="15">
        <v>351572</v>
      </c>
      <c r="M49" s="15">
        <v>351424</v>
      </c>
      <c r="N49" s="15">
        <v>375137</v>
      </c>
      <c r="O49" s="15">
        <v>384220</v>
      </c>
      <c r="P49" s="15">
        <v>436082</v>
      </c>
      <c r="Q49" s="15">
        <v>495168</v>
      </c>
      <c r="R49" s="4">
        <v>542781</v>
      </c>
      <c r="S49" s="4">
        <v>594046</v>
      </c>
      <c r="T49" s="4">
        <v>603563</v>
      </c>
      <c r="U49" s="4">
        <v>672900</v>
      </c>
      <c r="V49" s="4">
        <v>741308</v>
      </c>
      <c r="W49" s="4">
        <v>723457</v>
      </c>
      <c r="X49" s="4">
        <v>731507</v>
      </c>
      <c r="Y49" s="4">
        <v>757834</v>
      </c>
      <c r="Z49" s="4">
        <v>889776</v>
      </c>
      <c r="AA49" s="4">
        <v>880958.4</v>
      </c>
      <c r="AB49" s="143">
        <v>756090.9</v>
      </c>
      <c r="AC49" s="143">
        <v>735824</v>
      </c>
      <c r="AD49" s="4">
        <v>718441.8</v>
      </c>
      <c r="AE49" s="4">
        <v>685042.5</v>
      </c>
      <c r="AF49" s="4">
        <v>724274.5</v>
      </c>
      <c r="AG49" s="4">
        <v>760887</v>
      </c>
      <c r="AH49" s="4">
        <v>773718.2</v>
      </c>
      <c r="AI49" s="4">
        <v>840954.5</v>
      </c>
    </row>
    <row r="50" spans="1:35">
      <c r="A50" s="4" t="s">
        <v>53</v>
      </c>
      <c r="B50" s="2"/>
      <c r="C50" s="2"/>
      <c r="D50" s="2"/>
      <c r="E50" s="2"/>
      <c r="I50" s="15">
        <v>7311</v>
      </c>
      <c r="J50" s="15">
        <v>9999</v>
      </c>
      <c r="K50" s="15">
        <v>10572</v>
      </c>
      <c r="L50" s="15">
        <v>9753</v>
      </c>
      <c r="M50" s="15">
        <v>8529</v>
      </c>
      <c r="N50" s="15">
        <v>13151</v>
      </c>
      <c r="O50" s="15">
        <v>8747</v>
      </c>
      <c r="P50" s="15">
        <v>10095</v>
      </c>
      <c r="Q50" s="15">
        <v>21590</v>
      </c>
      <c r="R50" s="4">
        <v>22503</v>
      </c>
      <c r="S50" s="4">
        <v>20898</v>
      </c>
      <c r="T50" s="4">
        <v>28047</v>
      </c>
      <c r="U50" s="4">
        <v>33206</v>
      </c>
      <c r="V50" s="4">
        <v>33725</v>
      </c>
      <c r="W50" s="4">
        <v>45528</v>
      </c>
      <c r="X50" s="4">
        <v>32434</v>
      </c>
      <c r="Y50" s="4">
        <v>48422</v>
      </c>
      <c r="Z50" s="4">
        <v>61253</v>
      </c>
      <c r="AA50" s="4">
        <v>61165.1</v>
      </c>
      <c r="AB50" s="143">
        <v>40117</v>
      </c>
      <c r="AC50" s="143">
        <v>33484.699999999997</v>
      </c>
      <c r="AD50" s="4">
        <v>24837.7</v>
      </c>
      <c r="AE50" s="4">
        <v>38113.800000000003</v>
      </c>
      <c r="AF50" s="4">
        <v>42011.5</v>
      </c>
      <c r="AG50" s="4">
        <v>30370.9</v>
      </c>
      <c r="AH50" s="4">
        <v>34781.199999999997</v>
      </c>
      <c r="AI50" s="4">
        <v>34169.699999999997</v>
      </c>
    </row>
    <row r="51" spans="1:35">
      <c r="A51" s="218" t="s">
        <v>54</v>
      </c>
      <c r="B51" s="206"/>
      <c r="C51" s="206"/>
      <c r="D51" s="206"/>
      <c r="E51" s="206"/>
      <c r="F51" s="218"/>
      <c r="G51" s="218"/>
      <c r="H51" s="218"/>
      <c r="I51" s="223">
        <v>235483</v>
      </c>
      <c r="J51" s="223">
        <v>235461</v>
      </c>
      <c r="K51" s="223">
        <v>274839</v>
      </c>
      <c r="L51" s="223">
        <v>263699</v>
      </c>
      <c r="M51" s="223">
        <v>265043</v>
      </c>
      <c r="N51" s="223">
        <v>257048</v>
      </c>
      <c r="O51" s="223">
        <v>275789</v>
      </c>
      <c r="P51" s="223">
        <v>310333</v>
      </c>
      <c r="Q51" s="223">
        <v>355986</v>
      </c>
      <c r="R51" s="218">
        <v>392093</v>
      </c>
      <c r="S51" s="218">
        <v>432200</v>
      </c>
      <c r="T51" s="218">
        <v>471861</v>
      </c>
      <c r="U51" s="218">
        <v>482815</v>
      </c>
      <c r="V51" s="218">
        <v>492335</v>
      </c>
      <c r="W51" s="218">
        <v>495440</v>
      </c>
      <c r="X51" s="218">
        <v>490023</v>
      </c>
      <c r="Y51" s="218">
        <v>524207</v>
      </c>
      <c r="Z51" s="218">
        <v>698290</v>
      </c>
      <c r="AA51" s="218">
        <v>615296.9</v>
      </c>
      <c r="AB51" s="225">
        <v>552122.80000000005</v>
      </c>
      <c r="AC51" s="225">
        <v>558725.30000000005</v>
      </c>
      <c r="AD51" s="218">
        <v>517410.2</v>
      </c>
      <c r="AE51" s="218">
        <v>533143</v>
      </c>
      <c r="AF51" s="218">
        <v>523892.1</v>
      </c>
      <c r="AG51" s="218">
        <v>546487.80000000005</v>
      </c>
      <c r="AH51" s="218">
        <v>575810.9</v>
      </c>
      <c r="AI51" s="218">
        <v>596413.6</v>
      </c>
    </row>
    <row r="52" spans="1:35">
      <c r="A52" s="7" t="s">
        <v>55</v>
      </c>
      <c r="B52" s="52">
        <f>SUM(B54:B62)</f>
        <v>0</v>
      </c>
      <c r="C52" s="52">
        <f t="shared" ref="C52:AE52" si="14">SUM(C54:C62)</f>
        <v>0</v>
      </c>
      <c r="D52" s="52">
        <f t="shared" si="14"/>
        <v>0</v>
      </c>
      <c r="E52" s="52">
        <f t="shared" si="14"/>
        <v>0</v>
      </c>
      <c r="F52" s="51">
        <f t="shared" si="14"/>
        <v>0</v>
      </c>
      <c r="G52" s="51">
        <f t="shared" si="14"/>
        <v>0</v>
      </c>
      <c r="H52" s="51">
        <f t="shared" si="14"/>
        <v>0</v>
      </c>
      <c r="I52" s="51">
        <f t="shared" si="14"/>
        <v>2949366</v>
      </c>
      <c r="J52" s="51">
        <f t="shared" si="14"/>
        <v>3004528</v>
      </c>
      <c r="K52" s="51">
        <f t="shared" si="14"/>
        <v>3135988</v>
      </c>
      <c r="L52" s="51">
        <f t="shared" si="14"/>
        <v>3172285</v>
      </c>
      <c r="M52" s="51">
        <f t="shared" si="14"/>
        <v>3167104</v>
      </c>
      <c r="N52" s="51">
        <f t="shared" si="14"/>
        <v>3384981</v>
      </c>
      <c r="O52" s="51">
        <f t="shared" si="14"/>
        <v>3571219</v>
      </c>
      <c r="P52" s="51">
        <f t="shared" si="14"/>
        <v>3963911</v>
      </c>
      <c r="Q52" s="51">
        <f t="shared" si="14"/>
        <v>4375954</v>
      </c>
      <c r="R52" s="51">
        <f t="shared" si="14"/>
        <v>4852504</v>
      </c>
      <c r="S52" s="51">
        <f t="shared" si="14"/>
        <v>5264718</v>
      </c>
      <c r="T52" s="51">
        <f t="shared" si="14"/>
        <v>5666755</v>
      </c>
      <c r="U52" s="51">
        <f t="shared" si="14"/>
        <v>5903587</v>
      </c>
      <c r="V52" s="51">
        <f t="shared" si="14"/>
        <v>6103285</v>
      </c>
      <c r="W52" s="51">
        <f t="shared" si="14"/>
        <v>6207071</v>
      </c>
      <c r="X52" s="51">
        <f t="shared" si="14"/>
        <v>6218739</v>
      </c>
      <c r="Y52" s="51">
        <f t="shared" si="14"/>
        <v>6290477</v>
      </c>
      <c r="Z52" s="51">
        <f t="shared" si="14"/>
        <v>7886973.7000000002</v>
      </c>
      <c r="AA52" s="51">
        <f t="shared" si="14"/>
        <v>7532218.7000000002</v>
      </c>
      <c r="AB52" s="51">
        <f t="shared" si="14"/>
        <v>6899268.5999999987</v>
      </c>
      <c r="AC52" s="51">
        <f t="shared" si="14"/>
        <v>6813852.8999999994</v>
      </c>
      <c r="AD52" s="51">
        <f t="shared" si="14"/>
        <v>6432594.1000000006</v>
      </c>
      <c r="AE52" s="51">
        <f t="shared" si="14"/>
        <v>6846789.6999999993</v>
      </c>
      <c r="AF52" s="51">
        <f t="shared" ref="AF52:AI52" si="15">SUM(AF54:AF62)</f>
        <v>6570938.5999999996</v>
      </c>
      <c r="AG52" s="51">
        <f t="shared" si="15"/>
        <v>6942916.8999999994</v>
      </c>
      <c r="AH52" s="51">
        <f t="shared" si="15"/>
        <v>7466758</v>
      </c>
      <c r="AI52" s="51">
        <f t="shared" si="15"/>
        <v>8012857.4999999991</v>
      </c>
    </row>
    <row r="53" spans="1:35">
      <c r="A53" s="7" t="s">
        <v>11</v>
      </c>
      <c r="B53" s="2"/>
      <c r="C53" s="2"/>
      <c r="D53" s="2"/>
      <c r="E53" s="2"/>
    </row>
    <row r="54" spans="1:35">
      <c r="A54" s="4" t="s">
        <v>56</v>
      </c>
      <c r="I54" s="15">
        <v>220981</v>
      </c>
      <c r="J54" s="15">
        <v>216577</v>
      </c>
      <c r="K54" s="15">
        <v>232159</v>
      </c>
      <c r="L54" s="15">
        <v>230908</v>
      </c>
      <c r="M54" s="15">
        <v>246017</v>
      </c>
      <c r="N54" s="15">
        <v>257936</v>
      </c>
      <c r="O54" s="15">
        <v>266541</v>
      </c>
      <c r="P54" s="15">
        <v>303805</v>
      </c>
      <c r="Q54" s="15">
        <v>330699</v>
      </c>
      <c r="R54" s="4">
        <v>360442</v>
      </c>
      <c r="S54" s="4">
        <v>405423</v>
      </c>
      <c r="T54" s="4">
        <v>439972</v>
      </c>
      <c r="U54" s="4">
        <v>460469</v>
      </c>
      <c r="V54" s="4">
        <v>475963</v>
      </c>
      <c r="W54" s="4">
        <v>478964</v>
      </c>
      <c r="X54" s="4">
        <v>495819</v>
      </c>
      <c r="Y54" s="4">
        <v>503755</v>
      </c>
      <c r="Z54" s="4">
        <v>587690.4</v>
      </c>
      <c r="AA54" s="4">
        <v>597309</v>
      </c>
      <c r="AB54" s="143">
        <v>538354</v>
      </c>
      <c r="AC54" s="143">
        <v>514764.4</v>
      </c>
      <c r="AD54" s="4">
        <v>484829.6</v>
      </c>
      <c r="AE54" s="4">
        <v>504357.1</v>
      </c>
      <c r="AF54" s="4">
        <v>480767.4</v>
      </c>
      <c r="AG54" s="4">
        <v>539370.4</v>
      </c>
      <c r="AH54" s="4">
        <v>546741.80000000005</v>
      </c>
      <c r="AI54" s="4">
        <v>595892.69999999995</v>
      </c>
    </row>
    <row r="55" spans="1:35">
      <c r="A55" s="4" t="s">
        <v>57</v>
      </c>
      <c r="I55" s="15">
        <v>10363</v>
      </c>
      <c r="J55" s="15">
        <v>13572</v>
      </c>
      <c r="K55" s="15">
        <v>14184</v>
      </c>
      <c r="L55" s="15">
        <v>13730</v>
      </c>
      <c r="M55" s="15">
        <v>10694</v>
      </c>
      <c r="N55" s="15">
        <v>14807</v>
      </c>
      <c r="O55" s="15">
        <v>16331</v>
      </c>
      <c r="P55" s="15">
        <v>18411</v>
      </c>
      <c r="Q55" s="15">
        <v>25228</v>
      </c>
      <c r="R55" s="4">
        <v>27491</v>
      </c>
      <c r="S55" s="4">
        <v>25480</v>
      </c>
      <c r="T55" s="4">
        <v>30326</v>
      </c>
      <c r="U55" s="4">
        <v>25604</v>
      </c>
      <c r="V55" s="4">
        <v>30397</v>
      </c>
      <c r="W55" s="4">
        <v>26484</v>
      </c>
      <c r="X55" s="4">
        <v>29494</v>
      </c>
      <c r="Y55" s="4">
        <v>31687</v>
      </c>
      <c r="Z55" s="4">
        <v>52751.3</v>
      </c>
      <c r="AA55" s="4">
        <v>49929.599999999999</v>
      </c>
      <c r="AB55" s="143">
        <v>30071.200000000001</v>
      </c>
      <c r="AC55" s="143">
        <v>34023.199999999997</v>
      </c>
      <c r="AD55" s="4">
        <v>37737.5</v>
      </c>
      <c r="AE55" s="4">
        <v>28407.1</v>
      </c>
      <c r="AF55" s="4">
        <v>29327.200000000001</v>
      </c>
      <c r="AG55" s="4">
        <v>30222.799999999999</v>
      </c>
      <c r="AH55" s="4">
        <v>28269.5</v>
      </c>
      <c r="AI55" s="4">
        <v>43469.3</v>
      </c>
    </row>
    <row r="56" spans="1:35">
      <c r="A56" s="4" t="s">
        <v>58</v>
      </c>
      <c r="I56" s="15">
        <v>750149</v>
      </c>
      <c r="J56" s="15">
        <v>784135</v>
      </c>
      <c r="K56" s="15">
        <v>779947</v>
      </c>
      <c r="L56" s="15">
        <v>806792</v>
      </c>
      <c r="M56" s="15">
        <v>774202</v>
      </c>
      <c r="N56" s="15">
        <v>802454</v>
      </c>
      <c r="O56" s="15">
        <v>854425</v>
      </c>
      <c r="P56" s="15">
        <v>937584</v>
      </c>
      <c r="Q56" s="15">
        <v>998935</v>
      </c>
      <c r="R56" s="4">
        <v>1072841</v>
      </c>
      <c r="S56" s="4">
        <v>1147934</v>
      </c>
      <c r="T56" s="4">
        <v>1220700</v>
      </c>
      <c r="U56" s="4">
        <v>1342039</v>
      </c>
      <c r="V56" s="4">
        <v>1375164</v>
      </c>
      <c r="W56" s="4">
        <v>1430248</v>
      </c>
      <c r="X56" s="4">
        <v>1490052</v>
      </c>
      <c r="Y56" s="4">
        <v>1505846</v>
      </c>
      <c r="Z56" s="4">
        <v>1834374.5</v>
      </c>
      <c r="AA56" s="4">
        <v>1736407.1</v>
      </c>
      <c r="AB56" s="143">
        <v>1579725.3</v>
      </c>
      <c r="AC56" s="143">
        <v>1625480.8</v>
      </c>
      <c r="AD56" s="4">
        <v>1470851.1</v>
      </c>
      <c r="AE56" s="4">
        <v>1566038.1</v>
      </c>
      <c r="AF56" s="4">
        <v>1510710.4</v>
      </c>
      <c r="AG56" s="4">
        <v>1586864.1</v>
      </c>
      <c r="AH56" s="4">
        <v>1611439.8</v>
      </c>
      <c r="AI56" s="4">
        <v>1736283.4</v>
      </c>
    </row>
    <row r="57" spans="1:35">
      <c r="A57" s="4" t="s">
        <v>59</v>
      </c>
      <c r="I57" s="15">
        <v>62852</v>
      </c>
      <c r="J57" s="15">
        <v>62959</v>
      </c>
      <c r="K57" s="15">
        <v>60228</v>
      </c>
      <c r="L57" s="15">
        <v>62006</v>
      </c>
      <c r="M57" s="15">
        <v>68951</v>
      </c>
      <c r="N57" s="15">
        <v>69306</v>
      </c>
      <c r="O57" s="15">
        <v>69566</v>
      </c>
      <c r="P57" s="15">
        <v>92162</v>
      </c>
      <c r="Q57" s="15">
        <v>98809</v>
      </c>
      <c r="R57" s="4">
        <v>118743</v>
      </c>
      <c r="S57" s="4">
        <v>125781</v>
      </c>
      <c r="T57" s="4">
        <v>139984</v>
      </c>
      <c r="U57" s="4">
        <v>141066</v>
      </c>
      <c r="V57" s="4">
        <v>139719</v>
      </c>
      <c r="W57" s="4">
        <v>137167</v>
      </c>
      <c r="X57" s="4">
        <v>133695</v>
      </c>
      <c r="Y57" s="4">
        <v>129860</v>
      </c>
      <c r="Z57" s="4">
        <v>159929</v>
      </c>
      <c r="AA57" s="4">
        <v>151827.6</v>
      </c>
      <c r="AB57" s="143">
        <v>136437.6</v>
      </c>
      <c r="AC57" s="143">
        <v>146842.79999999999</v>
      </c>
      <c r="AD57" s="4">
        <v>150195.4</v>
      </c>
      <c r="AE57" s="4">
        <v>152032.70000000001</v>
      </c>
      <c r="AF57" s="4">
        <v>137937.20000000001</v>
      </c>
      <c r="AG57" s="4">
        <v>155530.29999999999</v>
      </c>
      <c r="AH57" s="4">
        <v>154241.79999999999</v>
      </c>
      <c r="AI57" s="4">
        <v>143701.9</v>
      </c>
    </row>
    <row r="58" spans="1:35">
      <c r="A58" s="4" t="s">
        <v>60</v>
      </c>
      <c r="I58" s="15">
        <v>162478</v>
      </c>
      <c r="J58" s="15">
        <v>187700</v>
      </c>
      <c r="K58" s="15">
        <v>201977</v>
      </c>
      <c r="L58" s="15">
        <v>210478</v>
      </c>
      <c r="M58" s="15">
        <v>198759</v>
      </c>
      <c r="N58" s="15">
        <v>215975</v>
      </c>
      <c r="O58" s="15">
        <v>225963</v>
      </c>
      <c r="P58" s="15">
        <v>236553</v>
      </c>
      <c r="Q58" s="15">
        <v>285633</v>
      </c>
      <c r="R58" s="4">
        <v>290759</v>
      </c>
      <c r="S58" s="4">
        <v>319593</v>
      </c>
      <c r="T58" s="4">
        <v>362230</v>
      </c>
      <c r="U58" s="4">
        <v>301721</v>
      </c>
      <c r="V58" s="4">
        <v>394397</v>
      </c>
      <c r="W58" s="4">
        <v>404391</v>
      </c>
      <c r="X58" s="4">
        <v>335792</v>
      </c>
      <c r="Y58" s="4">
        <v>408017</v>
      </c>
      <c r="Z58" s="4">
        <v>529189</v>
      </c>
      <c r="AA58" s="4">
        <v>475221.9</v>
      </c>
      <c r="AB58" s="143">
        <v>443513.3</v>
      </c>
      <c r="AC58" s="143">
        <v>421992.2</v>
      </c>
      <c r="AD58" s="4">
        <v>368474.6</v>
      </c>
      <c r="AE58" s="4">
        <v>423341</v>
      </c>
      <c r="AF58" s="4">
        <v>379759.9</v>
      </c>
      <c r="AG58" s="4">
        <v>434342.3</v>
      </c>
      <c r="AH58" s="4">
        <v>397409.2</v>
      </c>
      <c r="AI58" s="4">
        <v>442325.8</v>
      </c>
    </row>
    <row r="59" spans="1:35">
      <c r="A59" s="4" t="s">
        <v>61</v>
      </c>
      <c r="D59" s="2"/>
      <c r="E59" s="2"/>
      <c r="I59" s="15">
        <v>977850</v>
      </c>
      <c r="J59" s="15">
        <v>941053</v>
      </c>
      <c r="K59" s="15">
        <v>1027710</v>
      </c>
      <c r="L59" s="15">
        <v>1011069</v>
      </c>
      <c r="M59" s="15">
        <v>1017749</v>
      </c>
      <c r="N59" s="15">
        <v>1088975</v>
      </c>
      <c r="O59" s="15">
        <v>1154936</v>
      </c>
      <c r="P59" s="15">
        <v>1269773</v>
      </c>
      <c r="Q59" s="15">
        <v>1410518</v>
      </c>
      <c r="R59" s="4">
        <v>1580912</v>
      </c>
      <c r="S59" s="4">
        <v>1682187</v>
      </c>
      <c r="T59" s="4">
        <v>1857646</v>
      </c>
      <c r="U59" s="4">
        <v>1948714</v>
      </c>
      <c r="V59" s="4">
        <v>2043527</v>
      </c>
      <c r="W59" s="4">
        <v>2008024</v>
      </c>
      <c r="X59" s="4">
        <v>1988089</v>
      </c>
      <c r="Y59" s="4">
        <v>1986355</v>
      </c>
      <c r="Z59" s="91">
        <v>2516163.5</v>
      </c>
      <c r="AA59" s="4">
        <v>2405472.2000000002</v>
      </c>
      <c r="AB59" s="143">
        <v>2177305.7999999998</v>
      </c>
      <c r="AC59" s="143">
        <v>2167568.9</v>
      </c>
      <c r="AD59" s="4">
        <v>2101849.5</v>
      </c>
      <c r="AE59" s="4">
        <v>2222083</v>
      </c>
      <c r="AF59" s="4">
        <v>2197627.9</v>
      </c>
      <c r="AG59" s="4">
        <v>2288543.5</v>
      </c>
      <c r="AH59" s="4">
        <v>2549883.4</v>
      </c>
      <c r="AI59" s="4">
        <v>2726205</v>
      </c>
    </row>
    <row r="60" spans="1:35">
      <c r="A60" s="4" t="s">
        <v>62</v>
      </c>
      <c r="C60" s="2"/>
      <c r="I60" s="15">
        <v>675421</v>
      </c>
      <c r="J60" s="15">
        <v>709712</v>
      </c>
      <c r="K60" s="15">
        <v>728403</v>
      </c>
      <c r="L60" s="15">
        <v>738658</v>
      </c>
      <c r="M60" s="15">
        <v>755006</v>
      </c>
      <c r="N60" s="15">
        <v>831217</v>
      </c>
      <c r="O60" s="15">
        <v>881525</v>
      </c>
      <c r="P60" s="15">
        <v>990736</v>
      </c>
      <c r="Q60" s="15">
        <v>1082830</v>
      </c>
      <c r="R60" s="4">
        <v>1239294</v>
      </c>
      <c r="S60" s="4">
        <v>1378756</v>
      </c>
      <c r="T60" s="4">
        <v>1417348</v>
      </c>
      <c r="U60" s="4">
        <v>1489570</v>
      </c>
      <c r="V60" s="4">
        <v>1450944</v>
      </c>
      <c r="W60" s="4">
        <v>1523649</v>
      </c>
      <c r="X60" s="4">
        <v>1545234</v>
      </c>
      <c r="Y60" s="4">
        <v>1515609</v>
      </c>
      <c r="Z60" s="4">
        <v>1942215</v>
      </c>
      <c r="AA60" s="4">
        <v>1887536.7</v>
      </c>
      <c r="AB60" s="143">
        <v>1784882.3</v>
      </c>
      <c r="AC60" s="143">
        <v>1710584.4</v>
      </c>
      <c r="AD60" s="4">
        <v>1620194.2</v>
      </c>
      <c r="AE60" s="4">
        <v>1740940.6</v>
      </c>
      <c r="AF60" s="4">
        <v>1635190.1</v>
      </c>
      <c r="AG60" s="4">
        <v>1705774.8</v>
      </c>
      <c r="AH60" s="4">
        <v>1951088.4</v>
      </c>
      <c r="AI60" s="4">
        <v>2076520.8</v>
      </c>
    </row>
    <row r="61" spans="1:35">
      <c r="A61" s="4" t="s">
        <v>63</v>
      </c>
      <c r="B61" s="2"/>
      <c r="C61" s="2"/>
      <c r="D61" s="2"/>
      <c r="E61" s="2"/>
      <c r="I61" s="15">
        <v>56281</v>
      </c>
      <c r="J61" s="15">
        <v>52877</v>
      </c>
      <c r="K61" s="15">
        <v>56200</v>
      </c>
      <c r="L61" s="15">
        <v>64059</v>
      </c>
      <c r="M61" s="15">
        <v>60542</v>
      </c>
      <c r="N61" s="15">
        <v>70411</v>
      </c>
      <c r="O61" s="15">
        <v>62663</v>
      </c>
      <c r="P61" s="15">
        <v>69106</v>
      </c>
      <c r="Q61" s="15">
        <v>86536</v>
      </c>
      <c r="R61" s="4">
        <v>92988</v>
      </c>
      <c r="S61" s="4">
        <v>104329</v>
      </c>
      <c r="T61" s="4">
        <v>114025</v>
      </c>
      <c r="U61" s="4">
        <v>112695</v>
      </c>
      <c r="V61" s="4">
        <v>109982</v>
      </c>
      <c r="W61" s="4">
        <v>116941</v>
      </c>
      <c r="X61" s="4">
        <v>121644</v>
      </c>
      <c r="Y61" s="4">
        <v>127629</v>
      </c>
      <c r="Z61" s="4">
        <v>164443</v>
      </c>
      <c r="AA61" s="4">
        <v>138563.1</v>
      </c>
      <c r="AB61" s="143">
        <v>129825.8</v>
      </c>
      <c r="AC61" s="143">
        <v>132102.79999999999</v>
      </c>
      <c r="AD61" s="4">
        <v>126057.9</v>
      </c>
      <c r="AE61" s="4">
        <v>132567.5</v>
      </c>
      <c r="AF61" s="4">
        <v>135006.20000000001</v>
      </c>
      <c r="AG61" s="4">
        <v>141998.6</v>
      </c>
      <c r="AH61" s="4">
        <v>162532</v>
      </c>
      <c r="AI61" s="4">
        <v>174035.8</v>
      </c>
    </row>
    <row r="62" spans="1:35">
      <c r="A62" s="218" t="s">
        <v>64</v>
      </c>
      <c r="B62" s="206"/>
      <c r="C62" s="206"/>
      <c r="D62" s="206"/>
      <c r="E62" s="206"/>
      <c r="F62" s="218"/>
      <c r="G62" s="218"/>
      <c r="H62" s="218"/>
      <c r="I62" s="223">
        <v>32991</v>
      </c>
      <c r="J62" s="223">
        <v>35943</v>
      </c>
      <c r="K62" s="223">
        <v>35180</v>
      </c>
      <c r="L62" s="223">
        <v>34585</v>
      </c>
      <c r="M62" s="223">
        <v>35184</v>
      </c>
      <c r="N62" s="223">
        <v>33900</v>
      </c>
      <c r="O62" s="223">
        <v>39269</v>
      </c>
      <c r="P62" s="223">
        <v>45781</v>
      </c>
      <c r="Q62" s="223">
        <v>56766</v>
      </c>
      <c r="R62" s="218">
        <v>69034</v>
      </c>
      <c r="S62" s="218">
        <v>75235</v>
      </c>
      <c r="T62" s="218">
        <v>84524</v>
      </c>
      <c r="U62" s="218">
        <v>81709</v>
      </c>
      <c r="V62" s="218">
        <v>83192</v>
      </c>
      <c r="W62" s="218">
        <v>81203</v>
      </c>
      <c r="X62" s="218">
        <v>78920</v>
      </c>
      <c r="Y62" s="218">
        <v>81719</v>
      </c>
      <c r="Z62" s="218">
        <v>100218</v>
      </c>
      <c r="AA62" s="218">
        <v>89951.5</v>
      </c>
      <c r="AB62" s="225">
        <v>79153.3</v>
      </c>
      <c r="AC62" s="225">
        <v>60493.4</v>
      </c>
      <c r="AD62" s="218">
        <v>72404.3</v>
      </c>
      <c r="AE62" s="218">
        <v>77022.600000000006</v>
      </c>
      <c r="AF62" s="218">
        <v>64612.3</v>
      </c>
      <c r="AG62" s="218">
        <v>60270.1</v>
      </c>
      <c r="AH62" s="218">
        <v>65152.1</v>
      </c>
      <c r="AI62" s="218">
        <v>74422.8</v>
      </c>
    </row>
    <row r="63" spans="1:35">
      <c r="A63" s="55" t="s">
        <v>65</v>
      </c>
      <c r="B63" s="56"/>
      <c r="C63" s="56"/>
      <c r="D63" s="56"/>
      <c r="E63" s="56"/>
      <c r="F63" s="56"/>
      <c r="G63" s="56"/>
      <c r="H63" s="56"/>
      <c r="I63" s="57">
        <v>87081</v>
      </c>
      <c r="J63" s="57">
        <v>109860</v>
      </c>
      <c r="K63" s="57">
        <v>111571</v>
      </c>
      <c r="L63" s="57">
        <v>152642</v>
      </c>
      <c r="M63" s="57">
        <v>142130</v>
      </c>
      <c r="N63" s="57">
        <v>128798</v>
      </c>
      <c r="O63" s="57">
        <v>127125</v>
      </c>
      <c r="P63" s="57">
        <v>163324</v>
      </c>
      <c r="Q63" s="57">
        <v>161206</v>
      </c>
      <c r="R63" s="56">
        <v>204379</v>
      </c>
      <c r="S63" s="56">
        <v>205656</v>
      </c>
      <c r="T63" s="56">
        <v>172342</v>
      </c>
      <c r="U63" s="56">
        <v>188247</v>
      </c>
      <c r="V63" s="56">
        <v>193699</v>
      </c>
      <c r="W63" s="56">
        <v>189288</v>
      </c>
      <c r="X63" s="56">
        <v>202955</v>
      </c>
      <c r="Y63" s="56">
        <v>252978</v>
      </c>
      <c r="Z63" s="56">
        <v>329905.8</v>
      </c>
      <c r="AA63" s="218">
        <v>272361.09999999998</v>
      </c>
      <c r="AB63" s="225">
        <v>268323.90000000002</v>
      </c>
      <c r="AC63" s="225">
        <v>311550.2</v>
      </c>
      <c r="AD63" s="218">
        <v>284743.59999999998</v>
      </c>
      <c r="AE63" s="218">
        <v>290011.09999999998</v>
      </c>
      <c r="AF63" s="218">
        <v>416339.9</v>
      </c>
      <c r="AG63" s="218">
        <v>466364.6</v>
      </c>
      <c r="AH63" s="218">
        <v>410861.6</v>
      </c>
      <c r="AI63" s="218">
        <v>516829.2</v>
      </c>
    </row>
    <row r="64" spans="1:35">
      <c r="I64" s="15"/>
      <c r="J64" s="15"/>
      <c r="K64" s="15"/>
      <c r="L64" s="15"/>
      <c r="M64" s="15"/>
      <c r="N64" s="15"/>
      <c r="O64" s="15"/>
      <c r="P64" s="15"/>
      <c r="Q64" s="15"/>
    </row>
    <row r="65" spans="2:37">
      <c r="B65" s="3" t="s">
        <v>110</v>
      </c>
      <c r="C65" s="3" t="s">
        <v>110</v>
      </c>
      <c r="D65" s="3" t="s">
        <v>110</v>
      </c>
      <c r="E65" s="3" t="s">
        <v>110</v>
      </c>
      <c r="F65" s="3" t="s">
        <v>110</v>
      </c>
      <c r="G65" s="3" t="s">
        <v>110</v>
      </c>
      <c r="H65" s="4" t="s">
        <v>111</v>
      </c>
      <c r="I65" s="7" t="s">
        <v>112</v>
      </c>
      <c r="J65" s="7" t="s">
        <v>112</v>
      </c>
      <c r="K65" s="7"/>
      <c r="L65" s="7" t="s">
        <v>112</v>
      </c>
      <c r="M65" s="7" t="s">
        <v>112</v>
      </c>
      <c r="N65" s="7" t="s">
        <v>112</v>
      </c>
      <c r="O65" s="7" t="s">
        <v>112</v>
      </c>
      <c r="P65" s="7" t="s">
        <v>112</v>
      </c>
      <c r="Q65" s="7" t="s">
        <v>112</v>
      </c>
      <c r="V65" s="7" t="s">
        <v>112</v>
      </c>
      <c r="Z65" s="4" t="s">
        <v>112</v>
      </c>
      <c r="AA65" s="4" t="s">
        <v>112</v>
      </c>
      <c r="AB65" s="4" t="s">
        <v>112</v>
      </c>
      <c r="AF65" s="4" t="s">
        <v>112</v>
      </c>
      <c r="AG65" s="4" t="s">
        <v>112</v>
      </c>
      <c r="AH65" s="4" t="s">
        <v>112</v>
      </c>
      <c r="AI65" s="4" t="s">
        <v>112</v>
      </c>
    </row>
    <row r="66" spans="2:37">
      <c r="B66" s="3" t="s">
        <v>73</v>
      </c>
      <c r="C66" s="3" t="s">
        <v>73</v>
      </c>
      <c r="D66" s="3" t="s">
        <v>73</v>
      </c>
      <c r="E66" s="3" t="s">
        <v>73</v>
      </c>
      <c r="F66" s="3" t="s">
        <v>73</v>
      </c>
      <c r="G66" s="3" t="s">
        <v>73</v>
      </c>
      <c r="H66" s="4" t="s">
        <v>112</v>
      </c>
      <c r="I66" s="7" t="s">
        <v>113</v>
      </c>
      <c r="J66" s="7" t="s">
        <v>113</v>
      </c>
      <c r="K66" s="7"/>
      <c r="L66" s="7" t="s">
        <v>113</v>
      </c>
      <c r="M66" s="7" t="s">
        <v>114</v>
      </c>
      <c r="N66" s="7" t="s">
        <v>114</v>
      </c>
      <c r="O66" s="7" t="s">
        <v>114</v>
      </c>
      <c r="P66" s="7" t="s">
        <v>114</v>
      </c>
      <c r="Q66" s="7" t="s">
        <v>114</v>
      </c>
      <c r="V66" s="7" t="s">
        <v>114</v>
      </c>
      <c r="Z66" s="4" t="s">
        <v>114</v>
      </c>
      <c r="AA66" s="4" t="s">
        <v>115</v>
      </c>
      <c r="AB66" s="4" t="s">
        <v>115</v>
      </c>
      <c r="AF66" s="4" t="s">
        <v>115</v>
      </c>
      <c r="AG66" s="4" t="s">
        <v>115</v>
      </c>
      <c r="AH66" s="4" t="s">
        <v>115</v>
      </c>
      <c r="AI66" s="4" t="s">
        <v>115</v>
      </c>
    </row>
    <row r="67" spans="2:37">
      <c r="B67" s="3" t="s">
        <v>116</v>
      </c>
      <c r="C67" s="3" t="s">
        <v>116</v>
      </c>
      <c r="D67" s="3" t="s">
        <v>116</v>
      </c>
      <c r="E67" s="3" t="s">
        <v>116</v>
      </c>
      <c r="F67" s="3" t="s">
        <v>116</v>
      </c>
      <c r="G67" s="3" t="s">
        <v>116</v>
      </c>
      <c r="H67" s="4" t="s">
        <v>113</v>
      </c>
      <c r="I67" s="7" t="s">
        <v>117</v>
      </c>
      <c r="J67" s="7" t="s">
        <v>117</v>
      </c>
      <c r="K67" s="7"/>
      <c r="L67" s="7" t="s">
        <v>117</v>
      </c>
      <c r="M67" s="4" t="s">
        <v>118</v>
      </c>
      <c r="N67" s="4" t="s">
        <v>118</v>
      </c>
      <c r="O67" s="4" t="s">
        <v>118</v>
      </c>
      <c r="P67" s="4" t="s">
        <v>118</v>
      </c>
      <c r="Q67" s="4" t="s">
        <v>118</v>
      </c>
      <c r="V67" s="4" t="s">
        <v>118</v>
      </c>
      <c r="Z67" s="4" t="s">
        <v>118</v>
      </c>
      <c r="AA67" s="4" t="s">
        <v>118</v>
      </c>
      <c r="AB67" s="4" t="s">
        <v>118</v>
      </c>
      <c r="AF67" s="4" t="s">
        <v>118</v>
      </c>
      <c r="AG67" s="4" t="s">
        <v>118</v>
      </c>
      <c r="AH67" s="4" t="s">
        <v>118</v>
      </c>
      <c r="AI67" s="4" t="s">
        <v>118</v>
      </c>
    </row>
    <row r="68" spans="2:37">
      <c r="B68" s="3" t="s">
        <v>119</v>
      </c>
      <c r="C68" s="3" t="s">
        <v>119</v>
      </c>
      <c r="D68" s="3" t="s">
        <v>119</v>
      </c>
      <c r="E68" s="3" t="s">
        <v>119</v>
      </c>
      <c r="F68" s="3" t="s">
        <v>119</v>
      </c>
      <c r="G68" s="3" t="s">
        <v>119</v>
      </c>
      <c r="H68" s="4" t="s">
        <v>117</v>
      </c>
      <c r="I68" s="7" t="s">
        <v>120</v>
      </c>
      <c r="J68" s="7" t="s">
        <v>121</v>
      </c>
      <c r="K68" s="7"/>
      <c r="L68" s="7" t="s">
        <v>122</v>
      </c>
      <c r="M68" s="7" t="s">
        <v>117</v>
      </c>
      <c r="N68" s="7" t="s">
        <v>117</v>
      </c>
      <c r="O68" s="7" t="s">
        <v>117</v>
      </c>
      <c r="P68" s="7" t="s">
        <v>117</v>
      </c>
      <c r="Q68" s="7" t="s">
        <v>117</v>
      </c>
      <c r="V68" s="7" t="s">
        <v>117</v>
      </c>
      <c r="Z68" s="4" t="s">
        <v>117</v>
      </c>
      <c r="AA68" s="4" t="s">
        <v>117</v>
      </c>
      <c r="AB68" s="4" t="s">
        <v>117</v>
      </c>
      <c r="AF68" s="4" t="s">
        <v>117</v>
      </c>
      <c r="AG68" s="4" t="s">
        <v>117</v>
      </c>
      <c r="AH68" s="4" t="s">
        <v>117</v>
      </c>
      <c r="AI68" s="4" t="s">
        <v>117</v>
      </c>
    </row>
    <row r="69" spans="2:37">
      <c r="B69" s="3" t="s">
        <v>123</v>
      </c>
      <c r="C69" s="3" t="s">
        <v>123</v>
      </c>
      <c r="D69" s="3" t="s">
        <v>123</v>
      </c>
      <c r="E69" s="3" t="s">
        <v>123</v>
      </c>
      <c r="F69" s="3" t="s">
        <v>123</v>
      </c>
      <c r="G69" s="3" t="s">
        <v>123</v>
      </c>
      <c r="H69" s="4" t="s">
        <v>124</v>
      </c>
      <c r="I69" s="7" t="s">
        <v>125</v>
      </c>
      <c r="J69" s="7" t="s">
        <v>125</v>
      </c>
      <c r="K69" s="7"/>
      <c r="L69" s="7" t="s">
        <v>125</v>
      </c>
      <c r="M69" s="7" t="s">
        <v>126</v>
      </c>
      <c r="N69" s="7" t="s">
        <v>127</v>
      </c>
      <c r="O69" s="7" t="s">
        <v>128</v>
      </c>
      <c r="P69" s="7" t="s">
        <v>129</v>
      </c>
      <c r="Q69" s="7" t="s">
        <v>130</v>
      </c>
      <c r="V69" s="7" t="s">
        <v>131</v>
      </c>
      <c r="Z69" s="4" t="s">
        <v>132</v>
      </c>
      <c r="AA69" s="4" t="s">
        <v>133</v>
      </c>
      <c r="AB69" s="4" t="s">
        <v>134</v>
      </c>
      <c r="AF69" s="4" t="s">
        <v>135</v>
      </c>
      <c r="AG69" s="4" t="s">
        <v>136</v>
      </c>
      <c r="AH69" s="4" t="s">
        <v>137</v>
      </c>
      <c r="AI69" s="4" t="s">
        <v>137</v>
      </c>
    </row>
    <row r="70" spans="2:37">
      <c r="B70" s="3" t="s">
        <v>138</v>
      </c>
      <c r="C70" s="3" t="s">
        <v>138</v>
      </c>
      <c r="D70" s="3" t="s">
        <v>139</v>
      </c>
      <c r="E70" s="3" t="s">
        <v>139</v>
      </c>
      <c r="F70" s="3" t="s">
        <v>139</v>
      </c>
      <c r="G70" s="3" t="s">
        <v>139</v>
      </c>
      <c r="H70" s="4" t="s">
        <v>125</v>
      </c>
      <c r="I70" s="183" t="s">
        <v>140</v>
      </c>
      <c r="J70" s="183" t="s">
        <v>140</v>
      </c>
      <c r="K70" s="183"/>
      <c r="L70" s="183" t="s">
        <v>140</v>
      </c>
      <c r="M70" s="7" t="s">
        <v>141</v>
      </c>
      <c r="N70" s="7" t="s">
        <v>142</v>
      </c>
      <c r="O70" s="7" t="s">
        <v>143</v>
      </c>
      <c r="P70" s="7" t="s">
        <v>143</v>
      </c>
      <c r="Q70" s="7" t="s">
        <v>144</v>
      </c>
      <c r="V70" s="7" t="s">
        <v>144</v>
      </c>
      <c r="Z70" s="4" t="s">
        <v>144</v>
      </c>
      <c r="AA70" s="4" t="s">
        <v>144</v>
      </c>
      <c r="AB70" s="4" t="s">
        <v>144</v>
      </c>
      <c r="AF70" s="4" t="s">
        <v>144</v>
      </c>
      <c r="AG70" s="4" t="s">
        <v>144</v>
      </c>
      <c r="AH70" s="4" t="s">
        <v>144</v>
      </c>
      <c r="AI70" s="4" t="s">
        <v>144</v>
      </c>
    </row>
    <row r="71" spans="2:37">
      <c r="B71" s="3" t="s">
        <v>145</v>
      </c>
      <c r="C71" s="3" t="s">
        <v>145</v>
      </c>
      <c r="D71" s="3" t="s">
        <v>146</v>
      </c>
      <c r="E71" s="3" t="s">
        <v>146</v>
      </c>
      <c r="F71" s="3" t="s">
        <v>146</v>
      </c>
      <c r="G71" s="3" t="s">
        <v>146</v>
      </c>
      <c r="H71" s="35" t="s">
        <v>140</v>
      </c>
      <c r="M71" s="183" t="s">
        <v>140</v>
      </c>
      <c r="N71" s="183" t="s">
        <v>140</v>
      </c>
      <c r="O71" s="35" t="s">
        <v>147</v>
      </c>
      <c r="P71" s="35" t="s">
        <v>147</v>
      </c>
      <c r="Q71" s="35" t="s">
        <v>147</v>
      </c>
      <c r="V71" s="35" t="s">
        <v>147</v>
      </c>
      <c r="Z71" s="4" t="s">
        <v>147</v>
      </c>
      <c r="AA71" s="4" t="s">
        <v>147</v>
      </c>
      <c r="AB71" s="4" t="s">
        <v>147</v>
      </c>
      <c r="AF71" s="4" t="s">
        <v>147</v>
      </c>
      <c r="AG71" s="4" t="s">
        <v>147</v>
      </c>
      <c r="AH71" s="4" t="s">
        <v>147</v>
      </c>
      <c r="AI71" s="4" t="s">
        <v>147</v>
      </c>
    </row>
    <row r="72" spans="2:37">
      <c r="B72" s="3" t="s">
        <v>148</v>
      </c>
      <c r="C72" s="3" t="s">
        <v>148</v>
      </c>
      <c r="D72" s="3" t="s">
        <v>138</v>
      </c>
      <c r="E72" s="3" t="s">
        <v>138</v>
      </c>
      <c r="F72" s="3" t="s">
        <v>138</v>
      </c>
      <c r="G72" s="3" t="s">
        <v>138</v>
      </c>
      <c r="M72" s="13">
        <v>2006</v>
      </c>
      <c r="N72" s="13">
        <v>2007</v>
      </c>
      <c r="O72" s="13">
        <v>2008</v>
      </c>
      <c r="P72" s="13">
        <v>2009</v>
      </c>
      <c r="Q72" s="13">
        <v>2010</v>
      </c>
      <c r="V72" s="13">
        <v>2012</v>
      </c>
      <c r="Z72" s="13">
        <v>2013</v>
      </c>
      <c r="AA72" s="90">
        <v>42005</v>
      </c>
      <c r="AB72" s="90">
        <v>42036</v>
      </c>
      <c r="AD72" s="13"/>
      <c r="AE72" s="13"/>
      <c r="AF72" s="13"/>
      <c r="AG72" s="13">
        <v>2018</v>
      </c>
      <c r="AH72" s="13">
        <v>2020</v>
      </c>
      <c r="AI72" s="13">
        <v>2020</v>
      </c>
    </row>
    <row r="73" spans="2:37">
      <c r="B73" s="3" t="s">
        <v>149</v>
      </c>
      <c r="C73" s="3" t="s">
        <v>149</v>
      </c>
      <c r="D73" s="3" t="s">
        <v>145</v>
      </c>
      <c r="E73" s="3" t="s">
        <v>145</v>
      </c>
      <c r="F73" s="3" t="s">
        <v>145</v>
      </c>
      <c r="G73" s="3" t="s">
        <v>145</v>
      </c>
    </row>
    <row r="74" spans="2:37" ht="31.5">
      <c r="B74" s="3" t="s">
        <v>150</v>
      </c>
      <c r="C74" s="3" t="s">
        <v>150</v>
      </c>
      <c r="D74" s="3" t="s">
        <v>148</v>
      </c>
      <c r="E74" s="3" t="s">
        <v>148</v>
      </c>
      <c r="F74" s="3" t="s">
        <v>148</v>
      </c>
      <c r="G74" s="3" t="s">
        <v>148</v>
      </c>
      <c r="Q74" s="65"/>
      <c r="R74" s="65"/>
      <c r="S74" s="65"/>
      <c r="T74" s="65"/>
      <c r="U74" s="65"/>
      <c r="V74" s="65"/>
      <c r="W74" s="65"/>
      <c r="X74" s="65"/>
      <c r="Y74" s="65"/>
      <c r="Z74" s="93" t="s">
        <v>151</v>
      </c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</row>
    <row r="75" spans="2:37">
      <c r="B75" s="3" t="s">
        <v>152</v>
      </c>
      <c r="C75" s="3" t="s">
        <v>152</v>
      </c>
      <c r="D75" s="3" t="s">
        <v>149</v>
      </c>
      <c r="E75" s="3" t="s">
        <v>149</v>
      </c>
      <c r="F75" s="3" t="s">
        <v>149</v>
      </c>
      <c r="G75" s="3" t="s">
        <v>149</v>
      </c>
      <c r="Z75" s="4" t="s">
        <v>153</v>
      </c>
    </row>
    <row r="76" spans="2:37">
      <c r="B76" s="25">
        <v>1992</v>
      </c>
      <c r="C76" s="25">
        <v>1993</v>
      </c>
      <c r="D76" s="3" t="s">
        <v>150</v>
      </c>
      <c r="E76" s="3" t="s">
        <v>150</v>
      </c>
      <c r="F76" s="3" t="s">
        <v>150</v>
      </c>
      <c r="G76" s="3" t="s">
        <v>150</v>
      </c>
      <c r="I76" s="2"/>
      <c r="J76" s="2"/>
      <c r="K76" s="2"/>
      <c r="L76" s="2"/>
      <c r="M76" s="2"/>
      <c r="N76" s="2"/>
      <c r="O76" s="2"/>
      <c r="P76" s="2"/>
      <c r="Q76" s="3"/>
      <c r="Z76" s="4" t="s">
        <v>154</v>
      </c>
    </row>
    <row r="77" spans="2:37">
      <c r="B77" s="3" t="s">
        <v>155</v>
      </c>
      <c r="C77" s="3" t="s">
        <v>155</v>
      </c>
      <c r="D77" s="3" t="s">
        <v>152</v>
      </c>
      <c r="E77" s="3" t="s">
        <v>152</v>
      </c>
      <c r="F77" s="3" t="s">
        <v>152</v>
      </c>
      <c r="G77" s="3" t="s">
        <v>152</v>
      </c>
      <c r="I77" s="2"/>
      <c r="J77" s="2"/>
      <c r="K77" s="2"/>
      <c r="L77" s="2"/>
      <c r="M77" s="2"/>
      <c r="N77" s="2"/>
      <c r="O77" s="2"/>
      <c r="P77" s="2"/>
      <c r="Q77" s="3"/>
    </row>
    <row r="78" spans="2:37">
      <c r="D78" s="25">
        <v>1994</v>
      </c>
      <c r="E78" s="25">
        <v>1995</v>
      </c>
      <c r="F78" s="25">
        <v>1996</v>
      </c>
      <c r="G78" s="25">
        <v>1997</v>
      </c>
      <c r="I78" s="2"/>
      <c r="J78" s="2"/>
      <c r="K78" s="2"/>
      <c r="L78" s="2"/>
      <c r="M78" s="2"/>
      <c r="N78" s="2"/>
      <c r="O78" s="2"/>
      <c r="P78" s="2"/>
      <c r="Q78" s="3"/>
    </row>
    <row r="79" spans="2:37">
      <c r="D79" s="3" t="s">
        <v>125</v>
      </c>
      <c r="E79" s="3" t="s">
        <v>125</v>
      </c>
      <c r="F79" s="3" t="s">
        <v>125</v>
      </c>
      <c r="G79" s="3" t="s">
        <v>125</v>
      </c>
      <c r="I79" s="2"/>
      <c r="J79" s="2"/>
      <c r="K79" s="2"/>
      <c r="L79" s="2"/>
      <c r="M79" s="2"/>
      <c r="N79" s="2"/>
      <c r="O79" s="2"/>
      <c r="P79" s="2"/>
      <c r="Q79" s="3"/>
    </row>
    <row r="80" spans="2:37">
      <c r="B80" s="7" t="s">
        <v>156</v>
      </c>
      <c r="C80" s="3"/>
      <c r="D80" s="3"/>
      <c r="E80" s="3"/>
      <c r="F80" s="3"/>
      <c r="G80" s="3"/>
      <c r="I80" s="2"/>
      <c r="J80" s="2"/>
      <c r="K80" s="2"/>
      <c r="L80" s="2"/>
      <c r="M80" s="2"/>
      <c r="N80" s="2"/>
      <c r="O80" s="2"/>
      <c r="P80" s="2"/>
      <c r="Q80" s="3"/>
    </row>
    <row r="81" spans="8:17">
      <c r="H81" s="2"/>
      <c r="I81" s="2"/>
      <c r="J81" s="2"/>
      <c r="K81" s="2"/>
      <c r="L81" s="2"/>
      <c r="M81" s="2"/>
      <c r="N81" s="2"/>
      <c r="O81" s="2"/>
      <c r="P81" s="2"/>
      <c r="Q81" s="3"/>
    </row>
    <row r="82" spans="8:17">
      <c r="H82" s="2"/>
      <c r="I82" s="2"/>
      <c r="J82" s="2"/>
      <c r="K82" s="2"/>
      <c r="L82" s="2"/>
      <c r="M82" s="2"/>
      <c r="N82" s="2"/>
      <c r="O82" s="2"/>
      <c r="P82" s="2"/>
      <c r="Q82" s="3"/>
    </row>
    <row r="83" spans="8:17">
      <c r="H83" s="2"/>
      <c r="I83" s="2"/>
      <c r="J83" s="2"/>
      <c r="K83" s="2"/>
      <c r="L83" s="2"/>
      <c r="M83" s="2"/>
      <c r="N83" s="2"/>
      <c r="O83" s="2"/>
      <c r="P83" s="2"/>
      <c r="Q83" s="3"/>
    </row>
    <row r="84" spans="8:17">
      <c r="H84" s="2"/>
      <c r="I84" s="2"/>
      <c r="J84" s="2"/>
      <c r="K84" s="2"/>
      <c r="L84" s="2"/>
      <c r="M84" s="2"/>
      <c r="N84" s="2"/>
      <c r="O84" s="2"/>
      <c r="P84" s="2"/>
      <c r="Q84" s="3"/>
    </row>
    <row r="85" spans="8:17">
      <c r="H85" s="2"/>
      <c r="I85" s="2"/>
      <c r="J85" s="2"/>
      <c r="K85" s="2"/>
      <c r="L85" s="2"/>
      <c r="M85" s="2"/>
      <c r="N85" s="2"/>
      <c r="O85" s="2"/>
      <c r="P85" s="2"/>
      <c r="Q85" s="3"/>
    </row>
    <row r="86" spans="8:17">
      <c r="H86" s="2"/>
      <c r="I86" s="2"/>
      <c r="J86" s="2"/>
      <c r="K86" s="2"/>
      <c r="L86" s="2"/>
      <c r="M86" s="2"/>
      <c r="N86" s="2"/>
      <c r="O86" s="2"/>
      <c r="P86" s="2"/>
      <c r="Q86" s="3"/>
    </row>
    <row r="87" spans="8:17">
      <c r="H87" s="2"/>
      <c r="I87" s="2"/>
      <c r="J87" s="2"/>
      <c r="K87" s="2"/>
      <c r="L87" s="2"/>
      <c r="M87" s="2"/>
      <c r="N87" s="2"/>
      <c r="O87" s="2"/>
      <c r="P87" s="2"/>
      <c r="Q87" s="3"/>
    </row>
    <row r="88" spans="8:17">
      <c r="H88" s="2"/>
      <c r="I88" s="2"/>
      <c r="J88" s="2"/>
      <c r="K88" s="2"/>
      <c r="L88" s="2"/>
      <c r="M88" s="2"/>
      <c r="N88" s="2"/>
      <c r="O88" s="2"/>
      <c r="P88" s="2"/>
      <c r="Q88" s="3"/>
    </row>
    <row r="89" spans="8:17">
      <c r="H89" s="2"/>
      <c r="I89" s="2"/>
      <c r="J89" s="2"/>
      <c r="K89" s="2"/>
      <c r="L89" s="2"/>
      <c r="M89" s="2"/>
      <c r="N89" s="2"/>
      <c r="O89" s="2"/>
      <c r="P89" s="2"/>
      <c r="Q89" s="3"/>
    </row>
    <row r="90" spans="8:17">
      <c r="H90" s="2"/>
      <c r="I90" s="2"/>
      <c r="J90" s="2"/>
      <c r="K90" s="2"/>
      <c r="L90" s="2"/>
      <c r="M90" s="2"/>
      <c r="N90" s="2"/>
      <c r="O90" s="2"/>
      <c r="P90" s="2"/>
      <c r="Q90" s="3"/>
    </row>
    <row r="91" spans="8:17"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8:17">
      <c r="H92" s="2"/>
      <c r="I92" s="2"/>
      <c r="J92" s="2"/>
      <c r="K92" s="2"/>
      <c r="L92" s="2"/>
      <c r="M92" s="2"/>
      <c r="N92" s="2"/>
      <c r="O92" s="2"/>
      <c r="P92" s="2"/>
      <c r="Q92" s="3"/>
    </row>
  </sheetData>
  <phoneticPr fontId="0" type="noConversion"/>
  <hyperlinks>
    <hyperlink ref="J70" r:id="rId1" xr:uid="{00000000-0004-0000-0300-000000000000}"/>
    <hyperlink ref="H71" r:id="rId2" xr:uid="{00000000-0004-0000-0300-000001000000}"/>
    <hyperlink ref="I70" r:id="rId3" xr:uid="{00000000-0004-0000-0300-000002000000}"/>
    <hyperlink ref="L70" r:id="rId4" xr:uid="{00000000-0004-0000-0300-000003000000}"/>
    <hyperlink ref="M71" r:id="rId5" xr:uid="{00000000-0004-0000-0300-000004000000}"/>
    <hyperlink ref="N71" r:id="rId6" xr:uid="{00000000-0004-0000-0300-000005000000}"/>
    <hyperlink ref="O71" r:id="rId7" xr:uid="{00000000-0004-0000-0300-000006000000}"/>
    <hyperlink ref="P71" r:id="rId8" xr:uid="{00000000-0004-0000-0300-000007000000}"/>
    <hyperlink ref="Q71" r:id="rId9" xr:uid="{00000000-0004-0000-0300-000008000000}"/>
    <hyperlink ref="V71" r:id="rId10" xr:uid="{00000000-0004-0000-0300-000009000000}"/>
    <hyperlink ref="Z71" r:id="rId11" xr:uid="{00000000-0004-0000-0300-00000A000000}"/>
    <hyperlink ref="AA71" r:id="rId12" xr:uid="{00000000-0004-0000-0300-00000B000000}"/>
    <hyperlink ref="AB71" r:id="rId13" xr:uid="{00000000-0004-0000-0300-00000C000000}"/>
    <hyperlink ref="AF71" r:id="rId14" xr:uid="{621FCE6B-06E3-4800-80EB-150A73419206}"/>
    <hyperlink ref="AG71" r:id="rId15" xr:uid="{F2D61381-B9A2-4D24-95FD-C25A29823BE7}"/>
    <hyperlink ref="AH71" r:id="rId16" xr:uid="{BA47BE4F-0CCD-4DAE-AA0E-10B6C21B7B1A}"/>
    <hyperlink ref="AI71" r:id="rId17" xr:uid="{1FE0CFAB-2484-4240-A632-FF21D1564282}"/>
  </hyperlinks>
  <pageMargins left="0.75" right="0.75" top="1" bottom="1" header="0.5" footer="0.5"/>
  <pageSetup orientation="portrait" r:id="rId18"/>
  <headerFooter alignWithMargins="0"/>
  <legacyDrawing r:id="rId1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62"/>
  </sheetPr>
  <dimension ref="A1:DP188"/>
  <sheetViews>
    <sheetView zoomScale="80" zoomScaleNormal="80" workbookViewId="0">
      <pane xSplit="2" ySplit="15" topLeftCell="BP16" activePane="bottomRight" state="frozen"/>
      <selection pane="bottomRight" activeCell="CB157" sqref="CB157"/>
      <selection pane="bottomLeft" activeCell="A16" sqref="A16"/>
      <selection pane="topRight" activeCell="C1" sqref="C1"/>
    </sheetView>
  </sheetViews>
  <sheetFormatPr defaultColWidth="9.140625" defaultRowHeight="12.6"/>
  <cols>
    <col min="1" max="1" width="54.28515625" style="105" customWidth="1"/>
    <col min="2" max="3" width="8.42578125" style="13" customWidth="1"/>
    <col min="4" max="4" width="9.7109375" style="18" customWidth="1"/>
    <col min="5" max="5" width="5.28515625" style="13" customWidth="1"/>
    <col min="6" max="6" width="9.7109375" style="18" customWidth="1"/>
    <col min="7" max="7" width="5.28515625" style="13" customWidth="1"/>
    <col min="8" max="8" width="9.7109375" style="18" customWidth="1"/>
    <col min="9" max="9" width="5.28515625" style="13" customWidth="1"/>
    <col min="10" max="10" width="9.7109375" style="18" customWidth="1"/>
    <col min="11" max="11" width="5.28515625" style="13" customWidth="1"/>
    <col min="12" max="12" width="9.7109375" style="18" customWidth="1"/>
    <col min="13" max="13" width="5.28515625" style="13" customWidth="1"/>
    <col min="14" max="14" width="9.7109375" style="18" customWidth="1"/>
    <col min="15" max="15" width="5.28515625" style="13" customWidth="1"/>
    <col min="16" max="16" width="9.7109375" style="18" customWidth="1"/>
    <col min="17" max="17" width="5.28515625" style="13" customWidth="1"/>
    <col min="18" max="18" width="9.7109375" style="18" customWidth="1"/>
    <col min="19" max="19" width="5.28515625" style="13" customWidth="1"/>
    <col min="20" max="20" width="9.7109375" style="18" customWidth="1"/>
    <col min="21" max="21" width="5.28515625" style="13" customWidth="1"/>
    <col min="22" max="22" width="9.7109375" style="18" customWidth="1"/>
    <col min="23" max="23" width="5.28515625" style="13" customWidth="1"/>
    <col min="24" max="24" width="9.7109375" style="18" customWidth="1"/>
    <col min="25" max="25" width="5.28515625" style="13" customWidth="1"/>
    <col min="26" max="26" width="11.28515625" style="18" customWidth="1"/>
    <col min="27" max="27" width="5.28515625" style="13" customWidth="1"/>
    <col min="28" max="28" width="10.7109375" style="18" customWidth="1"/>
    <col min="29" max="29" width="5.28515625" style="13" customWidth="1"/>
    <col min="30" max="30" width="10.5703125" style="18" customWidth="1"/>
    <col min="31" max="31" width="5.28515625" style="13" customWidth="1"/>
    <col min="32" max="32" width="10.85546875" style="18" customWidth="1"/>
    <col min="33" max="33" width="5.28515625" style="13" customWidth="1"/>
    <col min="34" max="34" width="11.28515625" style="18" customWidth="1"/>
    <col min="35" max="35" width="5.28515625" style="13" customWidth="1"/>
    <col min="36" max="36" width="10.5703125" style="18" customWidth="1"/>
    <col min="37" max="37" width="5.28515625" style="13" customWidth="1"/>
    <col min="38" max="38" width="11.28515625" style="18" customWidth="1"/>
    <col min="39" max="39" width="5.28515625" style="13" customWidth="1"/>
    <col min="40" max="40" width="11.42578125" style="18" customWidth="1"/>
    <col min="41" max="41" width="5.28515625" style="13" customWidth="1"/>
    <col min="42" max="42" width="10.7109375" style="18" customWidth="1"/>
    <col min="43" max="43" width="5.5703125" style="13" customWidth="1"/>
    <col min="44" max="44" width="10.5703125" style="18" customWidth="1"/>
    <col min="45" max="45" width="5.42578125" style="13" customWidth="1"/>
    <col min="46" max="46" width="10.5703125" style="18" customWidth="1"/>
    <col min="47" max="47" width="5.7109375" style="13" customWidth="1"/>
    <col min="48" max="48" width="10.85546875" style="18" customWidth="1"/>
    <col min="49" max="49" width="5.7109375" style="13" customWidth="1"/>
    <col min="50" max="50" width="10.5703125" style="18" customWidth="1"/>
    <col min="51" max="51" width="5.7109375" style="13" customWidth="1"/>
    <col min="52" max="52" width="10.5703125" style="18" customWidth="1"/>
    <col min="53" max="53" width="5.7109375" style="13" customWidth="1"/>
    <col min="54" max="54" width="10.5703125" style="18" customWidth="1"/>
    <col min="55" max="55" width="5.7109375" style="13" customWidth="1"/>
    <col min="56" max="56" width="10.5703125" style="18" customWidth="1"/>
    <col min="57" max="57" width="5.7109375" style="13" customWidth="1"/>
    <col min="58" max="58" width="10.5703125" style="18" customWidth="1"/>
    <col min="59" max="59" width="5.7109375" style="13" customWidth="1"/>
    <col min="60" max="60" width="10.5703125" style="18" customWidth="1"/>
    <col min="61" max="61" width="5.7109375" style="13" customWidth="1"/>
    <col min="62" max="62" width="10.5703125" style="18" customWidth="1"/>
    <col min="63" max="63" width="5.7109375" style="13" customWidth="1"/>
    <col min="64" max="65" width="11" style="13" bestFit="1" customWidth="1"/>
    <col min="66" max="66" width="12.85546875" style="41" customWidth="1"/>
    <col min="67" max="67" width="9.140625" style="41"/>
    <col min="68" max="68" width="12.42578125" style="41" bestFit="1" customWidth="1"/>
    <col min="69" max="69" width="9.140625" style="13"/>
    <col min="70" max="70" width="14.5703125" style="13" bestFit="1" customWidth="1"/>
    <col min="71" max="71" width="11.42578125" style="13" customWidth="1"/>
    <col min="72" max="72" width="12.42578125" style="13" bestFit="1" customWidth="1"/>
    <col min="73" max="73" width="9.140625" style="13"/>
    <col min="74" max="74" width="14" style="13" customWidth="1"/>
    <col min="75" max="75" width="9.140625" style="13"/>
    <col min="76" max="76" width="14" style="13" customWidth="1"/>
    <col min="77" max="77" width="9.140625" style="13" customWidth="1"/>
    <col min="78" max="78" width="14" style="13" customWidth="1"/>
    <col min="79" max="79" width="9.140625" style="13"/>
    <col min="80" max="80" width="14" style="13" customWidth="1"/>
    <col min="81" max="81" width="9.140625" style="13" customWidth="1"/>
    <col min="82" max="98" width="9.140625" customWidth="1"/>
    <col min="99" max="99" width="9.28515625" customWidth="1"/>
    <col min="100" max="100" width="30" customWidth="1"/>
    <col min="101" max="108" width="12.42578125" customWidth="1"/>
    <col min="109" max="109" width="2.42578125" customWidth="1"/>
    <col min="110" max="110" width="9.140625" customWidth="1"/>
    <col min="121" max="16384" width="9.140625" style="13"/>
  </cols>
  <sheetData>
    <row r="1" spans="1:120" s="12" customFormat="1" ht="13.5" customHeight="1">
      <c r="A1" s="104" t="s">
        <v>157</v>
      </c>
      <c r="B1" s="1"/>
      <c r="C1" s="1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41"/>
      <c r="BO1" s="41"/>
      <c r="BP1" s="41"/>
      <c r="BQ1" s="13"/>
      <c r="BR1" s="168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</row>
    <row r="2" spans="1:120" s="12" customFormat="1" ht="12.75" customHeight="1">
      <c r="A2" s="104"/>
      <c r="B2" s="1"/>
      <c r="C2" s="1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41"/>
      <c r="BI2" s="13"/>
      <c r="BJ2" s="13"/>
      <c r="BK2" s="13"/>
      <c r="BL2" s="13"/>
      <c r="BM2" s="13"/>
      <c r="BN2" s="168"/>
      <c r="BO2" s="41"/>
      <c r="BP2" s="41"/>
      <c r="BQ2" s="13"/>
      <c r="BR2" s="168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</row>
    <row r="3" spans="1:120" s="12" customFormat="1">
      <c r="A3" s="105"/>
      <c r="B3" s="13"/>
      <c r="C3" s="13"/>
      <c r="D3" s="18"/>
      <c r="E3" s="13"/>
      <c r="F3" s="18"/>
      <c r="G3" s="13"/>
      <c r="H3" s="18"/>
      <c r="I3" s="13"/>
      <c r="J3" s="18"/>
      <c r="K3" s="13"/>
      <c r="L3" s="18"/>
      <c r="M3" s="13"/>
      <c r="N3" s="18"/>
      <c r="O3" s="13"/>
      <c r="P3" s="18"/>
      <c r="Q3" s="13"/>
      <c r="R3" s="18"/>
      <c r="S3" s="13"/>
      <c r="T3" s="18"/>
      <c r="U3" s="13"/>
      <c r="V3" s="18"/>
      <c r="W3" s="13"/>
      <c r="X3" s="18"/>
      <c r="Y3" s="13"/>
      <c r="Z3" s="18" t="s">
        <v>158</v>
      </c>
      <c r="AA3" s="13"/>
      <c r="AB3" s="18" t="s">
        <v>158</v>
      </c>
      <c r="AC3" s="13"/>
      <c r="AD3" s="18" t="s">
        <v>158</v>
      </c>
      <c r="AE3" s="13"/>
      <c r="AF3" s="18"/>
      <c r="AG3" s="13"/>
      <c r="AH3" s="18" t="s">
        <v>158</v>
      </c>
      <c r="AI3" s="13"/>
      <c r="AJ3" s="18" t="s">
        <v>158</v>
      </c>
      <c r="AK3" s="13"/>
      <c r="AL3" s="18"/>
      <c r="AM3" s="13"/>
      <c r="AN3" s="18" t="s">
        <v>159</v>
      </c>
      <c r="AO3" s="13"/>
      <c r="AP3" s="18"/>
      <c r="AQ3" s="13"/>
      <c r="AR3" s="18"/>
      <c r="AS3" s="13"/>
      <c r="AT3" s="18"/>
      <c r="AU3" s="13"/>
      <c r="AV3" s="18"/>
      <c r="AW3" s="13"/>
      <c r="AX3" s="18"/>
      <c r="AY3" s="13"/>
      <c r="AZ3" s="18"/>
      <c r="BA3" s="13"/>
      <c r="BB3" s="18"/>
      <c r="BC3" s="13"/>
      <c r="BD3" s="18"/>
      <c r="BE3" s="13"/>
      <c r="BF3" s="18"/>
      <c r="BG3" s="13"/>
      <c r="BH3" s="18"/>
      <c r="BI3" s="13"/>
      <c r="BJ3" s="18"/>
      <c r="BK3" s="13"/>
      <c r="BL3" s="226"/>
      <c r="BM3" s="226"/>
      <c r="BN3" s="227"/>
      <c r="BO3" s="227"/>
      <c r="BP3" s="227"/>
      <c r="BQ3" s="226"/>
      <c r="BR3" s="191" t="s">
        <v>160</v>
      </c>
      <c r="BS3" s="13"/>
      <c r="BT3" s="13"/>
      <c r="BU3" s="13"/>
      <c r="BV3" s="190"/>
      <c r="BW3" s="13"/>
      <c r="BX3" s="13"/>
      <c r="BY3" s="13"/>
      <c r="BZ3" s="13"/>
      <c r="CA3" s="13"/>
      <c r="CB3" s="13"/>
      <c r="CC3" s="1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</row>
    <row r="4" spans="1:120" s="67" customFormat="1" ht="12.95">
      <c r="A4" s="106"/>
      <c r="B4" s="68"/>
      <c r="C4" s="69"/>
      <c r="D4" s="69">
        <v>1980</v>
      </c>
      <c r="E4" s="70"/>
      <c r="F4" s="69">
        <v>1981</v>
      </c>
      <c r="G4" s="70"/>
      <c r="H4" s="69">
        <v>1982</v>
      </c>
      <c r="I4" s="70"/>
      <c r="J4" s="69">
        <v>1983</v>
      </c>
      <c r="K4" s="70"/>
      <c r="L4" s="69">
        <v>1984</v>
      </c>
      <c r="M4" s="70"/>
      <c r="N4" s="69">
        <v>1985</v>
      </c>
      <c r="O4" s="70"/>
      <c r="P4" s="69">
        <v>1986</v>
      </c>
      <c r="Q4" s="70"/>
      <c r="R4" s="69">
        <v>1987</v>
      </c>
      <c r="S4" s="70"/>
      <c r="T4" s="69">
        <v>1988</v>
      </c>
      <c r="U4" s="70"/>
      <c r="V4" s="69">
        <v>1989</v>
      </c>
      <c r="W4" s="70"/>
      <c r="X4" s="69">
        <v>1990</v>
      </c>
      <c r="Y4" s="70"/>
      <c r="Z4" s="69" t="s">
        <v>91</v>
      </c>
      <c r="AA4" s="70"/>
      <c r="AB4" s="69" t="s">
        <v>92</v>
      </c>
      <c r="AC4" s="70"/>
      <c r="AD4" s="69" t="s">
        <v>93</v>
      </c>
      <c r="AE4" s="70"/>
      <c r="AF4" s="69" t="s">
        <v>94</v>
      </c>
      <c r="AG4" s="70"/>
      <c r="AH4" s="69" t="s">
        <v>95</v>
      </c>
      <c r="AI4" s="70"/>
      <c r="AJ4" s="69" t="s">
        <v>96</v>
      </c>
      <c r="AK4" s="70"/>
      <c r="AL4" s="69" t="s">
        <v>97</v>
      </c>
      <c r="AM4" s="70"/>
      <c r="AN4" s="69" t="s">
        <v>98</v>
      </c>
      <c r="AO4" s="70"/>
      <c r="AP4" s="69">
        <v>1999</v>
      </c>
      <c r="AQ4" s="70"/>
      <c r="AR4" s="69" t="s">
        <v>100</v>
      </c>
      <c r="AS4" s="70"/>
      <c r="AT4" s="69">
        <v>2001</v>
      </c>
      <c r="AU4" s="70"/>
      <c r="AV4" s="69">
        <v>2002</v>
      </c>
      <c r="AW4" s="70"/>
      <c r="AX4" s="69">
        <v>2003</v>
      </c>
      <c r="AY4" s="70"/>
      <c r="AZ4" s="69">
        <v>2004</v>
      </c>
      <c r="BA4" s="70"/>
      <c r="BB4" s="69">
        <v>2005</v>
      </c>
      <c r="BC4" s="70"/>
      <c r="BD4" s="69">
        <v>2006</v>
      </c>
      <c r="BE4" s="70"/>
      <c r="BF4" s="69">
        <v>2007</v>
      </c>
      <c r="BG4" s="70"/>
      <c r="BH4" s="69">
        <v>2008</v>
      </c>
      <c r="BI4" s="70"/>
      <c r="BJ4" s="69">
        <v>2009</v>
      </c>
      <c r="BK4" s="70"/>
      <c r="BL4" s="228">
        <v>2010</v>
      </c>
      <c r="BM4" s="68"/>
      <c r="BN4" s="229">
        <v>2011</v>
      </c>
      <c r="BO4" s="150"/>
      <c r="BP4" s="229">
        <v>2012</v>
      </c>
      <c r="BQ4" s="68"/>
      <c r="BR4" s="166">
        <v>2013</v>
      </c>
      <c r="BS4" s="69"/>
      <c r="BT4" s="178">
        <v>2014</v>
      </c>
      <c r="BU4" s="69"/>
      <c r="BV4" s="178">
        <v>2015</v>
      </c>
      <c r="BW4" s="68"/>
      <c r="BX4" s="178">
        <v>2016</v>
      </c>
      <c r="BY4" s="68"/>
      <c r="BZ4" s="178">
        <v>2017</v>
      </c>
      <c r="CA4" s="68"/>
      <c r="CB4" s="176">
        <v>2018</v>
      </c>
      <c r="CC4" s="177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</row>
    <row r="5" spans="1:120" s="12" customFormat="1">
      <c r="A5" s="105" t="s">
        <v>161</v>
      </c>
      <c r="B5" s="13"/>
      <c r="C5" s="13"/>
      <c r="D5" s="26">
        <v>1084341</v>
      </c>
      <c r="E5" s="14"/>
      <c r="F5" s="26">
        <v>1236658</v>
      </c>
      <c r="G5" s="14"/>
      <c r="H5" s="26">
        <v>1205742</v>
      </c>
      <c r="I5" s="14"/>
      <c r="J5" s="26">
        <v>1342711</v>
      </c>
      <c r="K5" s="14"/>
      <c r="L5" s="26">
        <v>1385522</v>
      </c>
      <c r="M5" s="14"/>
      <c r="N5" s="26">
        <v>1526825</v>
      </c>
      <c r="O5" s="14"/>
      <c r="P5" s="26">
        <v>1577218</v>
      </c>
      <c r="Q5" s="14"/>
      <c r="R5" s="26">
        <v>1762164</v>
      </c>
      <c r="S5" s="14"/>
      <c r="T5" s="26">
        <v>1875665</v>
      </c>
      <c r="U5" s="14"/>
      <c r="V5" s="26">
        <v>2027585</v>
      </c>
      <c r="W5" s="14"/>
      <c r="X5" s="26">
        <v>2146528</v>
      </c>
      <c r="Y5" s="14"/>
      <c r="Z5" s="26">
        <v>2305743</v>
      </c>
      <c r="AA5" s="14"/>
      <c r="AB5" s="26">
        <v>2469360</v>
      </c>
      <c r="AC5" s="14"/>
      <c r="AD5" s="26">
        <v>2480377</v>
      </c>
      <c r="AE5" s="14"/>
      <c r="AF5" s="26">
        <v>2717527</v>
      </c>
      <c r="AG5" s="14"/>
      <c r="AH5" s="26">
        <v>2728103</v>
      </c>
      <c r="AI5" s="14"/>
      <c r="AJ5" s="26">
        <v>2699387</v>
      </c>
      <c r="AK5" s="14"/>
      <c r="AL5" s="26">
        <v>2797668</v>
      </c>
      <c r="AM5" s="14"/>
      <c r="AN5" s="26">
        <v>2987508</v>
      </c>
      <c r="AO5" s="14"/>
      <c r="AP5" s="26">
        <v>3413352</v>
      </c>
      <c r="AQ5" s="14"/>
      <c r="AR5" s="26">
        <v>3737305</v>
      </c>
      <c r="AS5" s="14"/>
      <c r="AT5" s="26">
        <v>4110542</v>
      </c>
      <c r="AU5" s="14"/>
      <c r="AV5" s="26">
        <v>4574008</v>
      </c>
      <c r="AW5" s="14"/>
      <c r="AX5" s="26">
        <v>4895761</v>
      </c>
      <c r="AY5" s="14"/>
      <c r="AZ5" s="26">
        <v>5133428</v>
      </c>
      <c r="BA5" s="14"/>
      <c r="BB5" s="26">
        <v>5289494</v>
      </c>
      <c r="BC5" s="14"/>
      <c r="BD5" s="26">
        <v>5620965</v>
      </c>
      <c r="BE5" s="14"/>
      <c r="BF5" s="26">
        <v>5474819</v>
      </c>
      <c r="BG5" s="14"/>
      <c r="BH5" s="26">
        <v>5328424</v>
      </c>
      <c r="BI5" s="14"/>
      <c r="BJ5" s="26">
        <v>6957330</v>
      </c>
      <c r="BK5" s="14"/>
      <c r="BL5" s="100">
        <v>6782744.4000000004</v>
      </c>
      <c r="BM5" s="148"/>
      <c r="BN5" s="100">
        <v>6184842</v>
      </c>
      <c r="BO5" s="151"/>
      <c r="BP5" s="100">
        <v>6183966</v>
      </c>
      <c r="BQ5" s="148"/>
      <c r="BR5" s="100">
        <f>SUMIF(BS17:BS159, "&lt;11", BR17:BR159)</f>
        <v>5774071.7999999998</v>
      </c>
      <c r="BS5" s="13"/>
      <c r="BT5" s="167">
        <f>SUMIF(BU17:BU159, "&lt;11", BT17:BT159)</f>
        <v>6492757.3000000007</v>
      </c>
      <c r="BU5" s="13"/>
      <c r="BV5" s="167">
        <f>SUMIF(BW17:BW159, "&lt;11", BV17:BV159)</f>
        <v>6030548.3000000007</v>
      </c>
      <c r="BW5" s="148"/>
      <c r="BX5" s="167">
        <f>SUMIF(BY17:BY159, "&lt;11", BX17:BX159)</f>
        <v>6655855.4000000004</v>
      </c>
      <c r="BY5" s="148"/>
      <c r="BZ5" s="167">
        <f>SUMIF(CA17:CA159, "&lt;11", BZ17:BZ159)</f>
        <v>6678041.2999999998</v>
      </c>
      <c r="CA5" s="148"/>
      <c r="CB5" s="167">
        <f>SUMIF(CC17:CC159, "&lt;11", CB17:CB159)</f>
        <v>7197291.0999999987</v>
      </c>
      <c r="CC5" s="148"/>
      <c r="CD5"/>
      <c r="CE5"/>
      <c r="CF5">
        <v>5774071.7999999998</v>
      </c>
      <c r="CG5"/>
      <c r="CH5">
        <v>6492757.3000000007</v>
      </c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</row>
    <row r="6" spans="1:120">
      <c r="A6" s="105" t="s">
        <v>162</v>
      </c>
      <c r="D6" s="26">
        <v>3519293</v>
      </c>
      <c r="E6" s="14"/>
      <c r="F6" s="26">
        <v>3768389</v>
      </c>
      <c r="G6" s="14"/>
      <c r="H6" s="26">
        <v>3891742</v>
      </c>
      <c r="I6" s="14"/>
      <c r="J6" s="26">
        <v>4308326</v>
      </c>
      <c r="K6" s="14"/>
      <c r="L6" s="26">
        <v>4635115</v>
      </c>
      <c r="M6" s="14"/>
      <c r="N6" s="26">
        <v>5337901</v>
      </c>
      <c r="O6" s="14"/>
      <c r="P6" s="26">
        <v>5512198</v>
      </c>
      <c r="Q6" s="14"/>
      <c r="R6" s="26">
        <v>6185093</v>
      </c>
      <c r="S6" s="14"/>
      <c r="T6" s="26">
        <v>6597337</v>
      </c>
      <c r="U6" s="14"/>
      <c r="V6" s="26">
        <v>7236887</v>
      </c>
      <c r="W6" s="14"/>
      <c r="X6" s="26">
        <v>7609814</v>
      </c>
      <c r="Y6" s="14"/>
      <c r="Z6" s="26">
        <v>8431933</v>
      </c>
      <c r="AA6" s="14"/>
      <c r="AB6" s="26">
        <v>9071163</v>
      </c>
      <c r="AC6" s="14"/>
      <c r="AD6" s="26">
        <v>9092042</v>
      </c>
      <c r="AE6" s="14"/>
      <c r="AF6" s="26">
        <v>9878912</v>
      </c>
      <c r="AG6" s="14"/>
      <c r="AH6" s="26">
        <v>9937660</v>
      </c>
      <c r="AI6" s="14"/>
      <c r="AJ6" s="26">
        <v>10214760</v>
      </c>
      <c r="AK6" s="14"/>
      <c r="AL6" s="26">
        <v>10751227</v>
      </c>
      <c r="AM6" s="14"/>
      <c r="AN6" s="26">
        <v>11574877</v>
      </c>
      <c r="AO6" s="14"/>
      <c r="AP6" s="26">
        <v>12968247</v>
      </c>
      <c r="AQ6" s="14"/>
      <c r="AR6" s="26">
        <v>14359112</v>
      </c>
      <c r="AS6" s="14"/>
      <c r="AT6" s="26">
        <v>15992574</v>
      </c>
      <c r="AU6" s="14"/>
      <c r="AV6" s="26">
        <v>17426162</v>
      </c>
      <c r="AW6" s="14"/>
      <c r="AX6" s="26">
        <v>18634533</v>
      </c>
      <c r="AY6" s="14"/>
      <c r="AZ6" s="26">
        <v>19632079</v>
      </c>
      <c r="BA6" s="14"/>
      <c r="BB6" s="26">
        <v>20340136</v>
      </c>
      <c r="BC6" s="14"/>
      <c r="BD6" s="26">
        <v>20721063</v>
      </c>
      <c r="BE6" s="14"/>
      <c r="BF6" s="26">
        <v>20923899</v>
      </c>
      <c r="BG6" s="14"/>
      <c r="BH6" s="26">
        <v>20903828</v>
      </c>
      <c r="BI6" s="14"/>
      <c r="BJ6" s="26">
        <v>26208555</v>
      </c>
      <c r="BK6" s="14"/>
      <c r="BL6" s="100">
        <v>25043722.699999999</v>
      </c>
      <c r="BM6" s="148"/>
      <c r="BN6" s="100">
        <v>23084011</v>
      </c>
      <c r="BO6" s="151"/>
      <c r="BP6" s="100">
        <v>22912073</v>
      </c>
      <c r="BQ6" s="148"/>
      <c r="BR6" s="100">
        <f>SUM(BR17:BR159)</f>
        <v>21559217.300000008</v>
      </c>
      <c r="BT6" s="167">
        <f>SUM(BT17:BT159)</f>
        <v>22831670.599999998</v>
      </c>
      <c r="BV6" s="167">
        <f>SUM(BV17:BV159)</f>
        <v>22305040.699999999</v>
      </c>
      <c r="BW6" s="148"/>
      <c r="BX6" s="167">
        <f>SUM(BX17:BX159)</f>
        <v>23487867.199999999</v>
      </c>
      <c r="BY6" s="148"/>
      <c r="BZ6" s="167">
        <f>SUM(BZ17:BZ159)</f>
        <v>24803717.199999999</v>
      </c>
      <c r="CA6" s="148"/>
      <c r="CB6" s="167">
        <f>SUM(CB17:CB159)</f>
        <v>26829681.499999985</v>
      </c>
      <c r="CC6" s="148"/>
      <c r="CF6">
        <v>25853769.899999999</v>
      </c>
      <c r="CH6">
        <v>27333334.300000001</v>
      </c>
    </row>
    <row r="7" spans="1:120">
      <c r="A7" s="105" t="s">
        <v>163</v>
      </c>
      <c r="D7" s="26">
        <v>4155366</v>
      </c>
      <c r="E7" s="14"/>
      <c r="F7" s="26">
        <v>4409143</v>
      </c>
      <c r="G7" s="14"/>
      <c r="H7" s="26">
        <v>4552543</v>
      </c>
      <c r="I7" s="14"/>
      <c r="J7" s="26">
        <v>5024330</v>
      </c>
      <c r="K7" s="14"/>
      <c r="L7" s="26">
        <v>5448821</v>
      </c>
      <c r="M7" s="14"/>
      <c r="N7" s="26">
        <v>6246181</v>
      </c>
      <c r="O7" s="14"/>
      <c r="P7" s="26">
        <v>6456743</v>
      </c>
      <c r="Q7" s="14"/>
      <c r="R7" s="26">
        <v>7241001</v>
      </c>
      <c r="S7" s="14"/>
      <c r="T7" s="26">
        <v>7719237</v>
      </c>
      <c r="U7" s="14"/>
      <c r="V7" s="26">
        <v>8525212</v>
      </c>
      <c r="W7" s="14"/>
      <c r="X7" s="26">
        <v>9009340</v>
      </c>
      <c r="Y7" s="14"/>
      <c r="Z7" s="26">
        <v>10091898</v>
      </c>
      <c r="AA7" s="14"/>
      <c r="AB7" s="26">
        <v>10897352</v>
      </c>
      <c r="AC7" s="14"/>
      <c r="AD7" s="26">
        <v>10995913</v>
      </c>
      <c r="AE7" s="14"/>
      <c r="AF7" s="26">
        <v>11863165</v>
      </c>
      <c r="AG7" s="14"/>
      <c r="AH7" s="26">
        <v>12150104</v>
      </c>
      <c r="AI7" s="14"/>
      <c r="AJ7" s="26">
        <v>12308744</v>
      </c>
      <c r="AK7" s="14"/>
      <c r="AL7" s="26">
        <v>12981568</v>
      </c>
      <c r="AM7" s="14"/>
      <c r="AN7" s="26">
        <v>13837039</v>
      </c>
      <c r="AO7" s="14"/>
      <c r="AP7" s="26">
        <v>15522396</v>
      </c>
      <c r="AQ7" s="14"/>
      <c r="AR7" s="26">
        <v>17238671</v>
      </c>
      <c r="AS7" s="14"/>
      <c r="AT7" s="26">
        <v>19332144</v>
      </c>
      <c r="AU7" s="14"/>
      <c r="AV7" s="26">
        <v>21090934</v>
      </c>
      <c r="AW7" s="14"/>
      <c r="AX7" s="26">
        <v>22735762</v>
      </c>
      <c r="AY7" s="14"/>
      <c r="AZ7" s="26">
        <v>23735552</v>
      </c>
      <c r="BA7" s="14"/>
      <c r="BB7" s="26">
        <v>24612535</v>
      </c>
      <c r="BC7" s="14"/>
      <c r="BD7" s="26">
        <v>24924277</v>
      </c>
      <c r="BE7" s="14"/>
      <c r="BF7" s="26">
        <v>24924602</v>
      </c>
      <c r="BG7" s="14"/>
      <c r="BH7" s="26">
        <v>25413075</v>
      </c>
      <c r="BI7" s="14"/>
      <c r="BJ7" s="26">
        <v>32328597</v>
      </c>
      <c r="BK7" s="14"/>
      <c r="BL7" s="100">
        <v>30633043</v>
      </c>
      <c r="BM7" s="148"/>
      <c r="BN7" s="133">
        <v>27937512.100000001</v>
      </c>
      <c r="BO7" s="151"/>
      <c r="BP7" s="133">
        <v>27384768.800000001</v>
      </c>
      <c r="BQ7" s="148"/>
      <c r="BR7" s="133">
        <f>SUM(BR17:BR160)</f>
        <v>25853769.70000001</v>
      </c>
      <c r="BT7" s="167">
        <f>SUM(BT17:BT160)</f>
        <v>27333334.599999998</v>
      </c>
      <c r="BV7" s="167">
        <f>SUM(BV17:BV160)</f>
        <v>27040620.5</v>
      </c>
      <c r="BW7" s="148"/>
      <c r="BX7" s="167">
        <f>SUM(BX17:BX160)</f>
        <v>28506600.5</v>
      </c>
      <c r="BY7" s="148"/>
      <c r="BZ7" s="167">
        <f>SUM(BZ17:BZ160)</f>
        <v>29805219.600000001</v>
      </c>
      <c r="CA7" s="148"/>
      <c r="CB7" s="167">
        <f>SUM(CB17:CB160)</f>
        <v>32310147.999999985</v>
      </c>
      <c r="CC7" s="148"/>
      <c r="CF7">
        <v>25853769.700000003</v>
      </c>
      <c r="CH7">
        <v>27333334.599999998</v>
      </c>
    </row>
    <row r="8" spans="1:120">
      <c r="A8" s="105" t="s">
        <v>164</v>
      </c>
      <c r="D8" s="26">
        <v>1057924</v>
      </c>
      <c r="E8" s="14"/>
      <c r="F8" s="26">
        <v>1224487</v>
      </c>
      <c r="G8" s="14"/>
      <c r="H8" s="26">
        <v>1217791</v>
      </c>
      <c r="I8" s="14"/>
      <c r="J8" s="26">
        <v>1306656</v>
      </c>
      <c r="K8" s="14"/>
      <c r="L8" s="26">
        <v>1529327</v>
      </c>
      <c r="M8" s="14"/>
      <c r="N8" s="26">
        <v>1575642</v>
      </c>
      <c r="O8" s="14"/>
      <c r="P8" s="26">
        <v>1670964</v>
      </c>
      <c r="Q8" s="14"/>
      <c r="R8" s="26">
        <v>1913688</v>
      </c>
      <c r="S8" s="14"/>
      <c r="T8" s="26">
        <v>2122349</v>
      </c>
      <c r="U8" s="14"/>
      <c r="V8" s="26">
        <v>2314211</v>
      </c>
      <c r="W8" s="14"/>
      <c r="X8" s="26">
        <v>2432223</v>
      </c>
      <c r="Y8" s="14"/>
      <c r="Z8" s="26">
        <v>2735497</v>
      </c>
      <c r="AA8" s="14"/>
      <c r="AB8" s="26">
        <v>3035439</v>
      </c>
      <c r="AC8" s="14"/>
      <c r="AD8" s="26">
        <v>3068970</v>
      </c>
      <c r="AE8" s="14"/>
      <c r="AF8" s="26">
        <v>3333646</v>
      </c>
      <c r="AG8" s="14"/>
      <c r="AH8" s="26">
        <v>3400551</v>
      </c>
      <c r="AI8" s="14"/>
      <c r="AJ8" s="26">
        <v>3525922</v>
      </c>
      <c r="AK8" s="14"/>
      <c r="AL8" s="26">
        <v>3684699</v>
      </c>
      <c r="AM8" s="14"/>
      <c r="AN8" s="26">
        <v>3912918</v>
      </c>
      <c r="AO8" s="14"/>
      <c r="AP8" s="26">
        <v>4421794</v>
      </c>
      <c r="AQ8" s="14"/>
      <c r="AR8" s="26">
        <v>4930056</v>
      </c>
      <c r="AS8" s="14"/>
      <c r="AT8" s="26">
        <v>5662328</v>
      </c>
      <c r="AU8" s="14"/>
      <c r="AV8" s="26">
        <v>6325373</v>
      </c>
      <c r="AW8" s="14"/>
      <c r="AX8" s="26">
        <v>6762715</v>
      </c>
      <c r="AY8" s="14"/>
      <c r="AZ8" s="26">
        <v>6918368</v>
      </c>
      <c r="BA8" s="14"/>
      <c r="BB8" s="26">
        <v>7249100</v>
      </c>
      <c r="BC8" s="14"/>
      <c r="BD8" s="26">
        <v>7450027</v>
      </c>
      <c r="BE8" s="14"/>
      <c r="BF8" s="26">
        <v>7426644</v>
      </c>
      <c r="BG8" s="14"/>
      <c r="BH8" s="26">
        <v>7536179</v>
      </c>
      <c r="BI8" s="14"/>
      <c r="BJ8" s="26">
        <v>9746325</v>
      </c>
      <c r="BK8" s="14"/>
      <c r="BL8" s="100">
        <v>9569634.6999999993</v>
      </c>
      <c r="BM8" s="148"/>
      <c r="BO8" s="151"/>
      <c r="BQ8" s="148"/>
      <c r="BR8" s="41"/>
      <c r="BT8" s="164"/>
      <c r="BV8" s="164"/>
      <c r="BW8" s="148"/>
      <c r="BX8" s="164"/>
      <c r="BY8" s="148"/>
      <c r="BZ8" s="164"/>
      <c r="CA8" s="148"/>
      <c r="CB8" s="164"/>
      <c r="CC8" s="148"/>
    </row>
    <row r="9" spans="1:120">
      <c r="A9" s="105" t="s">
        <v>165</v>
      </c>
      <c r="D9" s="62">
        <f>D8/D7</f>
        <v>0.25459225493013132</v>
      </c>
      <c r="E9" s="63"/>
      <c r="F9" s="62">
        <f>F8/F7</f>
        <v>0.27771541998070826</v>
      </c>
      <c r="G9" s="63"/>
      <c r="H9" s="62">
        <f>H8/H7</f>
        <v>0.26749686933215128</v>
      </c>
      <c r="I9" s="63"/>
      <c r="J9" s="62">
        <f>J8/J7</f>
        <v>0.26006572020548013</v>
      </c>
      <c r="K9" s="63"/>
      <c r="L9" s="62">
        <f>L8/L7</f>
        <v>0.28067117638843336</v>
      </c>
      <c r="M9" s="63"/>
      <c r="N9" s="62">
        <f>N8/N7</f>
        <v>0.25225685903114237</v>
      </c>
      <c r="O9" s="63"/>
      <c r="P9" s="62">
        <f>P8/P7</f>
        <v>0.25879363635814528</v>
      </c>
      <c r="Q9" s="63"/>
      <c r="R9" s="62">
        <f>R8/R7</f>
        <v>0.26428500700386592</v>
      </c>
      <c r="S9" s="63"/>
      <c r="T9" s="62">
        <f>T8/T7</f>
        <v>0.27494284733063645</v>
      </c>
      <c r="U9" s="63"/>
      <c r="V9" s="62">
        <f>V8/V7</f>
        <v>0.27145495032850797</v>
      </c>
      <c r="W9" s="63"/>
      <c r="X9" s="62">
        <f>X8/X7</f>
        <v>0.26996683441850344</v>
      </c>
      <c r="Y9" s="63"/>
      <c r="Z9" s="62">
        <f>Z8/Z7</f>
        <v>0.271058724533284</v>
      </c>
      <c r="AA9" s="63"/>
      <c r="AB9" s="62">
        <f>AB8/AB7</f>
        <v>0.2785483115531186</v>
      </c>
      <c r="AC9" s="63"/>
      <c r="AD9" s="62">
        <f>AD8/AD7</f>
        <v>0.27910097142456475</v>
      </c>
      <c r="AE9" s="63"/>
      <c r="AF9" s="62">
        <f>AF8/AF7</f>
        <v>0.2810081458025746</v>
      </c>
      <c r="AG9" s="63"/>
      <c r="AH9" s="62">
        <f>AH8/AH7</f>
        <v>0.27987834507424791</v>
      </c>
      <c r="AI9" s="63"/>
      <c r="AJ9" s="62">
        <f>AJ8/AJ7</f>
        <v>0.28645668477628589</v>
      </c>
      <c r="AK9" s="63"/>
      <c r="AL9" s="62">
        <f>AL8/AL7</f>
        <v>0.28384082724059218</v>
      </c>
      <c r="AM9" s="63"/>
      <c r="AN9" s="62">
        <f>AN8/AN7</f>
        <v>0.28278578964762618</v>
      </c>
      <c r="AO9" s="63"/>
      <c r="AP9" s="62">
        <f>AP8/AP7</f>
        <v>0.28486542928037656</v>
      </c>
      <c r="AQ9" s="63"/>
      <c r="AR9" s="62">
        <f>AR8/AR7</f>
        <v>0.28598817159397033</v>
      </c>
      <c r="AS9" s="63"/>
      <c r="AT9" s="62">
        <f>AT8/AT7</f>
        <v>0.29289705270144895</v>
      </c>
      <c r="AU9" s="63"/>
      <c r="AV9" s="62">
        <f>AV8/AV7</f>
        <v>0.29990957252059108</v>
      </c>
      <c r="AW9" s="63"/>
      <c r="AX9" s="62">
        <f>AX8/AX7</f>
        <v>0.29744835471096154</v>
      </c>
      <c r="AY9" s="63"/>
      <c r="AZ9" s="62">
        <f>AZ8/AZ7</f>
        <v>0.29147702147394761</v>
      </c>
      <c r="BA9" s="63"/>
      <c r="BB9" s="62">
        <f>BB8/BB7</f>
        <v>0.29452878380873809</v>
      </c>
      <c r="BC9" s="63"/>
      <c r="BD9" s="62">
        <f>BD8/BD7</f>
        <v>0.29890644370546837</v>
      </c>
      <c r="BE9" s="63"/>
      <c r="BF9" s="62">
        <f>BF8/BF7</f>
        <v>0.29796439678354741</v>
      </c>
      <c r="BG9" s="63"/>
      <c r="BH9" s="62">
        <f>BH8/BH7</f>
        <v>0.29654730881642621</v>
      </c>
      <c r="BI9" s="63"/>
      <c r="BJ9" s="62">
        <f>BJ8/BJ7</f>
        <v>0.30147689366167052</v>
      </c>
      <c r="BK9" s="63"/>
      <c r="BL9" s="62">
        <f>BL8/BL7</f>
        <v>0.31239582368620705</v>
      </c>
      <c r="BM9" s="148"/>
      <c r="BO9" s="151"/>
      <c r="BQ9" s="148"/>
      <c r="BR9" s="41"/>
      <c r="BT9" s="164"/>
      <c r="BV9" s="164"/>
      <c r="BW9" s="148"/>
      <c r="BX9" s="164"/>
      <c r="BY9" s="148"/>
      <c r="BZ9" s="164"/>
      <c r="CA9" s="148"/>
      <c r="CB9" s="164"/>
      <c r="CC9" s="148"/>
    </row>
    <row r="10" spans="1:120">
      <c r="A10" s="107"/>
      <c r="D10" s="26"/>
      <c r="E10" s="14"/>
      <c r="F10" s="26"/>
      <c r="G10" s="14"/>
      <c r="H10" s="26"/>
      <c r="I10" s="14"/>
      <c r="J10" s="26"/>
      <c r="K10" s="14"/>
      <c r="L10" s="26"/>
      <c r="M10" s="14"/>
      <c r="N10" s="26"/>
      <c r="O10" s="14"/>
      <c r="P10" s="26"/>
      <c r="Q10" s="14"/>
      <c r="R10" s="26"/>
      <c r="S10" s="14"/>
      <c r="T10" s="26"/>
      <c r="U10" s="14"/>
      <c r="V10" s="26"/>
      <c r="W10" s="14"/>
      <c r="X10" s="26"/>
      <c r="Y10" s="14"/>
      <c r="Z10" s="26"/>
      <c r="AA10" s="14"/>
      <c r="AB10" s="26"/>
      <c r="AC10" s="14"/>
      <c r="AD10" s="26"/>
      <c r="AE10" s="14"/>
      <c r="AF10" s="26"/>
      <c r="AG10" s="14"/>
      <c r="AH10" s="26"/>
      <c r="AI10" s="14"/>
      <c r="AJ10" s="26"/>
      <c r="AK10" s="14"/>
      <c r="AL10" s="26"/>
      <c r="AM10" s="14"/>
      <c r="AN10" s="26"/>
      <c r="AO10" s="14"/>
      <c r="AP10" s="26"/>
      <c r="AQ10" s="14"/>
      <c r="AR10" s="26"/>
      <c r="AS10" s="14"/>
      <c r="AT10" s="26"/>
      <c r="AU10" s="14"/>
      <c r="AV10" s="26"/>
      <c r="AW10" s="14"/>
      <c r="AX10" s="26"/>
      <c r="AY10" s="14"/>
      <c r="AZ10" s="26"/>
      <c r="BA10" s="14"/>
      <c r="BB10" s="26"/>
      <c r="BC10" s="14"/>
      <c r="BD10" s="26"/>
      <c r="BE10" s="14"/>
      <c r="BF10" s="26"/>
      <c r="BG10" s="14"/>
      <c r="BH10" s="26"/>
      <c r="BI10" s="14"/>
      <c r="BJ10" s="26"/>
      <c r="BK10" s="14"/>
      <c r="BM10" s="148"/>
      <c r="BO10" s="151"/>
      <c r="BQ10" s="148"/>
      <c r="BR10" s="41"/>
      <c r="BT10" s="164"/>
      <c r="BV10" s="164"/>
      <c r="BW10" s="148"/>
      <c r="BX10" s="164"/>
      <c r="BY10" s="148"/>
      <c r="BZ10" s="164"/>
      <c r="CA10" s="148"/>
      <c r="CB10" s="164"/>
      <c r="CC10" s="148"/>
    </row>
    <row r="11" spans="1:120" ht="15" customHeight="1">
      <c r="A11" s="108" t="s">
        <v>166</v>
      </c>
      <c r="B11" s="42"/>
      <c r="C11" s="42"/>
      <c r="D11" s="43">
        <v>812154</v>
      </c>
      <c r="E11" s="44"/>
      <c r="F11" s="43">
        <v>985905</v>
      </c>
      <c r="G11" s="44"/>
      <c r="H11" s="43">
        <v>985405</v>
      </c>
      <c r="I11" s="44"/>
      <c r="J11" s="43">
        <v>1045222</v>
      </c>
      <c r="K11" s="44"/>
      <c r="L11" s="43">
        <v>782141</v>
      </c>
      <c r="M11" s="44"/>
      <c r="N11" s="43">
        <v>1265346</v>
      </c>
      <c r="O11" s="44"/>
      <c r="P11" s="43">
        <v>1340825</v>
      </c>
      <c r="Q11" s="44"/>
      <c r="R11" s="43">
        <v>1554716</v>
      </c>
      <c r="S11" s="44"/>
      <c r="T11" s="43">
        <v>1689892</v>
      </c>
      <c r="U11" s="44"/>
      <c r="V11" s="43">
        <v>1854782</v>
      </c>
      <c r="W11" s="44"/>
      <c r="X11" s="43">
        <v>1906391</v>
      </c>
      <c r="Y11" s="44"/>
      <c r="Z11" s="43">
        <v>2138516</v>
      </c>
      <c r="AA11" s="44"/>
      <c r="AB11" s="43">
        <v>2305595</v>
      </c>
      <c r="AC11" s="44"/>
      <c r="AD11" s="43">
        <v>2296151</v>
      </c>
      <c r="AE11" s="44"/>
      <c r="AF11" s="43">
        <v>2531638</v>
      </c>
      <c r="AG11" s="44"/>
      <c r="AH11" s="43">
        <v>2612447</v>
      </c>
      <c r="AI11" s="44"/>
      <c r="AJ11" s="43">
        <v>2781876</v>
      </c>
      <c r="AK11" s="44"/>
      <c r="AL11" s="43">
        <v>2986011</v>
      </c>
      <c r="AM11" s="44"/>
      <c r="AN11" s="43">
        <v>3202445</v>
      </c>
      <c r="AO11" s="44"/>
      <c r="AP11" s="43">
        <v>3635261</v>
      </c>
      <c r="AQ11" s="44"/>
      <c r="AR11" s="43">
        <v>3948385</v>
      </c>
      <c r="AS11" s="44"/>
      <c r="AT11" s="43">
        <v>4484302</v>
      </c>
      <c r="AU11" s="44"/>
      <c r="AV11" s="43">
        <v>4911714</v>
      </c>
      <c r="AW11" s="44"/>
      <c r="AX11" s="43">
        <v>5263086</v>
      </c>
      <c r="AY11" s="44"/>
      <c r="AZ11" s="43">
        <v>5405927</v>
      </c>
      <c r="BA11" s="44"/>
      <c r="BB11" s="43">
        <v>5373804</v>
      </c>
      <c r="BC11" s="44"/>
      <c r="BD11" s="43">
        <v>5553377</v>
      </c>
      <c r="BE11" s="44"/>
      <c r="BF11" s="71">
        <v>5772658</v>
      </c>
      <c r="BG11" s="44"/>
      <c r="BH11" s="43">
        <v>5798281</v>
      </c>
      <c r="BI11" s="44"/>
      <c r="BJ11" s="43">
        <v>7556188</v>
      </c>
      <c r="BK11" s="44"/>
      <c r="BL11" s="101">
        <v>7013669.7000000002</v>
      </c>
      <c r="BM11" s="149"/>
      <c r="BN11" s="101">
        <v>4938619</v>
      </c>
      <c r="BO11" s="152"/>
      <c r="BP11" s="101">
        <v>4995480.9000000004</v>
      </c>
      <c r="BQ11" s="149"/>
      <c r="BR11" s="101">
        <f>SUMIF($B$17:$B$159, "1S", BR17:BR159)</f>
        <v>5945129.2000000002</v>
      </c>
      <c r="BS11" s="42"/>
      <c r="BT11" s="165">
        <f>SUMIF($B$17:$B$159, "1S", BT17:BT159)</f>
        <v>6220668.8000000007</v>
      </c>
      <c r="BU11" s="42"/>
      <c r="BV11" s="165">
        <f>SUMIF($B$17:$B$159, "1S", BV17:BV159)</f>
        <v>6299811.7999999998</v>
      </c>
      <c r="BW11" s="149"/>
      <c r="BX11" s="165">
        <f>SUMIF($B$17:$B$159, "1S", BX17:BX159)</f>
        <v>7019933.7000000011</v>
      </c>
      <c r="BY11" s="149"/>
      <c r="BZ11" s="165">
        <f>SUMIF($B$17:$B$159, "1S", BZ17:BZ159)</f>
        <v>7351837.5999999987</v>
      </c>
      <c r="CA11" s="149"/>
      <c r="CB11" s="165">
        <f>SUMIF($B$17:$B$159, "1S", CB17:CB159)</f>
        <v>7983954.5</v>
      </c>
      <c r="CC11" s="149"/>
    </row>
    <row r="12" spans="1:120">
      <c r="A12" s="108" t="s">
        <v>167</v>
      </c>
      <c r="B12" s="42"/>
      <c r="C12" s="42"/>
      <c r="D12" s="64" t="s">
        <v>168</v>
      </c>
      <c r="E12" s="44"/>
      <c r="F12" s="64" t="s">
        <v>168</v>
      </c>
      <c r="G12" s="44"/>
      <c r="H12" s="64" t="s">
        <v>168</v>
      </c>
      <c r="I12" s="44"/>
      <c r="J12" s="64" t="s">
        <v>168</v>
      </c>
      <c r="K12" s="44"/>
      <c r="L12" s="64" t="s">
        <v>168</v>
      </c>
      <c r="M12" s="44"/>
      <c r="N12" s="64">
        <v>1394973</v>
      </c>
      <c r="O12" s="44"/>
      <c r="P12" s="43">
        <v>1435319</v>
      </c>
      <c r="Q12" s="44"/>
      <c r="R12" s="43">
        <v>1569197</v>
      </c>
      <c r="S12" s="44"/>
      <c r="T12" s="43">
        <v>1668456</v>
      </c>
      <c r="U12" s="44"/>
      <c r="V12" s="43">
        <v>1896454</v>
      </c>
      <c r="W12" s="44"/>
      <c r="X12" s="43">
        <v>1974640</v>
      </c>
      <c r="Y12" s="44"/>
      <c r="Z12" s="43">
        <v>2220025</v>
      </c>
      <c r="AA12" s="44"/>
      <c r="AB12" s="43">
        <v>2400447</v>
      </c>
      <c r="AC12" s="44"/>
      <c r="AD12" s="43">
        <v>2406706</v>
      </c>
      <c r="AE12" s="44"/>
      <c r="AF12" s="43">
        <v>2660126</v>
      </c>
      <c r="AG12" s="44"/>
      <c r="AH12" s="43">
        <v>2668214</v>
      </c>
      <c r="AI12" s="44"/>
      <c r="AJ12" s="43">
        <v>2643098</v>
      </c>
      <c r="AK12" s="44"/>
      <c r="AL12" s="43">
        <v>2871519</v>
      </c>
      <c r="AM12" s="44"/>
      <c r="AN12" s="43">
        <v>3260196</v>
      </c>
      <c r="AO12" s="44"/>
      <c r="AP12" s="43">
        <v>3533645</v>
      </c>
      <c r="AQ12" s="44"/>
      <c r="AR12" s="43">
        <v>3964957</v>
      </c>
      <c r="AS12" s="44"/>
      <c r="AT12" s="43">
        <v>4281311</v>
      </c>
      <c r="AU12" s="44"/>
      <c r="AV12" s="43">
        <v>4797995</v>
      </c>
      <c r="AW12" s="44"/>
      <c r="AX12" s="43">
        <v>5094314</v>
      </c>
      <c r="AY12" s="44"/>
      <c r="AZ12" s="43">
        <v>5312155</v>
      </c>
      <c r="BA12" s="44"/>
      <c r="BB12" s="43">
        <v>5429677</v>
      </c>
      <c r="BC12" s="44"/>
      <c r="BD12" s="43">
        <v>5428668</v>
      </c>
      <c r="BE12" s="44"/>
      <c r="BF12" s="71">
        <v>5287235</v>
      </c>
      <c r="BG12" s="44"/>
      <c r="BH12" s="43">
        <v>5310856</v>
      </c>
      <c r="BI12" s="44"/>
      <c r="BJ12" s="43">
        <v>6549651</v>
      </c>
      <c r="BK12" s="44"/>
      <c r="BL12" s="101">
        <v>6553332.9000000004</v>
      </c>
      <c r="BM12" s="149"/>
      <c r="BN12" s="101">
        <v>3213537</v>
      </c>
      <c r="BO12" s="152"/>
      <c r="BP12" s="101">
        <v>3237165</v>
      </c>
      <c r="BQ12" s="149"/>
      <c r="BR12" s="101">
        <f>SUMIF($B$17:$B$159, "2w", BR17:BR159)</f>
        <v>5784414.0999999996</v>
      </c>
      <c r="BS12" s="42"/>
      <c r="BT12" s="165">
        <f>SUMIF($B$17:$B$159, "2w", BT17:BT159)</f>
        <v>5987214.3000000007</v>
      </c>
      <c r="BU12" s="42"/>
      <c r="BV12" s="165">
        <f>SUMIF($B$17:$B$159, "2w", BV17:BV159)</f>
        <v>5814372.1999999993</v>
      </c>
      <c r="BW12" s="149"/>
      <c r="BX12" s="165">
        <f>SUMIF($B$17:$B$159, "2w", BX17:BX159)</f>
        <v>5850993.0999999996</v>
      </c>
      <c r="BY12" s="149"/>
      <c r="BZ12" s="165">
        <f>SUMIF($B$17:$B$159, "2w", BZ17:BZ159)</f>
        <v>6090689</v>
      </c>
      <c r="CA12" s="149"/>
      <c r="CB12" s="165">
        <f>SUMIF($B$17:$B$159, "2w", CB17:CB159)</f>
        <v>6622812.5999999996</v>
      </c>
      <c r="CC12" s="149"/>
    </row>
    <row r="13" spans="1:120">
      <c r="A13" s="108" t="s">
        <v>169</v>
      </c>
      <c r="B13" s="42"/>
      <c r="C13" s="42"/>
      <c r="D13" s="64" t="s">
        <v>168</v>
      </c>
      <c r="E13" s="44"/>
      <c r="F13" s="64" t="s">
        <v>168</v>
      </c>
      <c r="G13" s="44"/>
      <c r="H13" s="64" t="s">
        <v>168</v>
      </c>
      <c r="I13" s="44"/>
      <c r="J13" s="64" t="s">
        <v>168</v>
      </c>
      <c r="K13" s="44"/>
      <c r="L13" s="64" t="s">
        <v>168</v>
      </c>
      <c r="M13" s="44"/>
      <c r="N13" s="64">
        <v>1043803</v>
      </c>
      <c r="O13" s="44"/>
      <c r="P13" s="43">
        <v>1054456</v>
      </c>
      <c r="Q13" s="44"/>
      <c r="R13" s="43">
        <v>1196026</v>
      </c>
      <c r="S13" s="44"/>
      <c r="T13" s="43">
        <v>1242974</v>
      </c>
      <c r="U13" s="44"/>
      <c r="V13" s="43">
        <v>1372760</v>
      </c>
      <c r="W13" s="44"/>
      <c r="X13" s="43">
        <v>1480278</v>
      </c>
      <c r="Y13" s="44"/>
      <c r="Z13" s="43">
        <v>1643284</v>
      </c>
      <c r="AA13" s="44"/>
      <c r="AB13" s="43">
        <v>1754444</v>
      </c>
      <c r="AC13" s="44"/>
      <c r="AD13" s="43">
        <v>1748991</v>
      </c>
      <c r="AE13" s="44"/>
      <c r="AF13" s="43">
        <v>1898590</v>
      </c>
      <c r="AG13" s="44"/>
      <c r="AH13" s="43">
        <v>1942759</v>
      </c>
      <c r="AI13" s="44"/>
      <c r="AJ13" s="43">
        <v>2022726</v>
      </c>
      <c r="AK13" s="44"/>
      <c r="AL13" s="43">
        <v>2171614</v>
      </c>
      <c r="AM13" s="44"/>
      <c r="AN13" s="43">
        <v>2234691</v>
      </c>
      <c r="AO13" s="44"/>
      <c r="AP13" s="43">
        <v>2543710</v>
      </c>
      <c r="AQ13" s="44"/>
      <c r="AR13" s="43">
        <v>2832289</v>
      </c>
      <c r="AS13" s="44"/>
      <c r="AT13" s="43">
        <v>3205740</v>
      </c>
      <c r="AU13" s="44"/>
      <c r="AV13" s="43">
        <v>3371747</v>
      </c>
      <c r="AW13" s="44"/>
      <c r="AX13" s="43">
        <v>3724977</v>
      </c>
      <c r="AY13" s="44"/>
      <c r="AZ13" s="43">
        <v>3992533</v>
      </c>
      <c r="BA13" s="44"/>
      <c r="BB13" s="43">
        <v>3955504</v>
      </c>
      <c r="BC13" s="44"/>
      <c r="BD13" s="43">
        <v>3982014</v>
      </c>
      <c r="BE13" s="44"/>
      <c r="BF13" s="71">
        <v>4104354</v>
      </c>
      <c r="BG13" s="44"/>
      <c r="BH13" s="43">
        <v>4354885</v>
      </c>
      <c r="BI13" s="44"/>
      <c r="BJ13" s="43">
        <v>5252755</v>
      </c>
      <c r="BK13" s="44"/>
      <c r="BL13" s="101">
        <v>4927805.9000000004</v>
      </c>
      <c r="BM13" s="149"/>
      <c r="BN13" s="101">
        <v>3514761</v>
      </c>
      <c r="BO13" s="152"/>
      <c r="BP13" s="101">
        <v>3721723.6</v>
      </c>
      <c r="BQ13" s="149"/>
      <c r="BR13" s="101">
        <f>SUMIF($B$17:$B$159, "3mw", BR17:BR159)</f>
        <v>4015358.3000000003</v>
      </c>
      <c r="BS13" s="42"/>
      <c r="BT13" s="165">
        <f>SUMIF($B$17:$B$159, "3mw", BT17:BT159)</f>
        <v>4392944</v>
      </c>
      <c r="BU13" s="42"/>
      <c r="BV13" s="165">
        <f>SUMIF($B$17:$B$159, "3mw", BV17:BV159)</f>
        <v>4322878.7999999989</v>
      </c>
      <c r="BW13" s="149"/>
      <c r="BX13" s="165">
        <f>SUMIF($B$17:$B$159, "3mw", BX17:BX159)</f>
        <v>4329158.3</v>
      </c>
      <c r="BY13" s="149"/>
      <c r="BZ13" s="165">
        <f>SUMIF($B$17:$B$159, "3mw", BZ17:BZ159)</f>
        <v>4576003.3</v>
      </c>
      <c r="CA13" s="149"/>
      <c r="CB13" s="165">
        <f>SUMIF($B$17:$B$159, "3mw", CB17:CB159)</f>
        <v>4926093.4000000004</v>
      </c>
      <c r="CC13" s="149"/>
    </row>
    <row r="14" spans="1:120">
      <c r="A14" s="108" t="s">
        <v>170</v>
      </c>
      <c r="B14" s="42"/>
      <c r="C14" s="42"/>
      <c r="D14" s="64" t="s">
        <v>168</v>
      </c>
      <c r="E14" s="44"/>
      <c r="F14" s="64" t="s">
        <v>168</v>
      </c>
      <c r="G14" s="44"/>
      <c r="H14" s="64" t="s">
        <v>168</v>
      </c>
      <c r="I14" s="44"/>
      <c r="J14" s="64" t="s">
        <v>168</v>
      </c>
      <c r="K14" s="44"/>
      <c r="L14" s="64" t="s">
        <v>168</v>
      </c>
      <c r="M14" s="44"/>
      <c r="N14" s="64">
        <v>1615585</v>
      </c>
      <c r="O14" s="44"/>
      <c r="P14" s="43">
        <v>1650216</v>
      </c>
      <c r="Q14" s="44"/>
      <c r="R14" s="43">
        <v>1821468</v>
      </c>
      <c r="S14" s="44"/>
      <c r="T14" s="43">
        <v>1917687</v>
      </c>
      <c r="U14" s="44"/>
      <c r="V14" s="43">
        <v>2080070</v>
      </c>
      <c r="W14" s="44"/>
      <c r="X14" s="43">
        <v>2196378</v>
      </c>
      <c r="Y14" s="44"/>
      <c r="Z14" s="43">
        <v>2392440</v>
      </c>
      <c r="AA14" s="44"/>
      <c r="AB14" s="43">
        <v>2574161</v>
      </c>
      <c r="AC14" s="44"/>
      <c r="AD14" s="43">
        <v>2583671</v>
      </c>
      <c r="AE14" s="44"/>
      <c r="AF14" s="43">
        <v>2728964</v>
      </c>
      <c r="AG14" s="44"/>
      <c r="AH14" s="43">
        <v>2690537</v>
      </c>
      <c r="AI14" s="44"/>
      <c r="AJ14" s="43">
        <v>2743510</v>
      </c>
      <c r="AK14" s="44"/>
      <c r="AL14" s="43">
        <v>2915618</v>
      </c>
      <c r="AM14" s="44"/>
      <c r="AN14" s="43">
        <v>2995635</v>
      </c>
      <c r="AO14" s="44"/>
      <c r="AP14" s="43">
        <v>3422487</v>
      </c>
      <c r="AQ14" s="44"/>
      <c r="AR14" s="43">
        <v>3745795</v>
      </c>
      <c r="AS14" s="44"/>
      <c r="AT14" s="43">
        <v>4204932</v>
      </c>
      <c r="AU14" s="44"/>
      <c r="AV14" s="43">
        <v>4579662</v>
      </c>
      <c r="AW14" s="44"/>
      <c r="AX14" s="43">
        <v>4773253</v>
      </c>
      <c r="AY14" s="44"/>
      <c r="AZ14" s="43">
        <v>5273844</v>
      </c>
      <c r="BA14" s="44"/>
      <c r="BB14" s="43">
        <v>5164523</v>
      </c>
      <c r="BC14" s="44"/>
      <c r="BD14" s="43">
        <v>5343503</v>
      </c>
      <c r="BE14" s="44"/>
      <c r="BF14" s="71">
        <v>5304613</v>
      </c>
      <c r="BG14" s="44"/>
      <c r="BH14" s="43">
        <v>5738141</v>
      </c>
      <c r="BI14" s="44"/>
      <c r="BJ14" s="43">
        <v>6849961</v>
      </c>
      <c r="BK14" s="44"/>
      <c r="BL14" s="101">
        <v>6351941</v>
      </c>
      <c r="BM14" s="149"/>
      <c r="BN14" s="101">
        <v>4927549</v>
      </c>
      <c r="BO14" s="152"/>
      <c r="BP14" s="101">
        <v>4494271.4000000004</v>
      </c>
      <c r="BQ14" s="149"/>
      <c r="BR14" s="101">
        <f>SUMIF($B$17:$B$159, "4NE", BR17:BR159)</f>
        <v>5635836.5999999978</v>
      </c>
      <c r="BS14" s="42"/>
      <c r="BT14" s="165">
        <f>SUMIF($B$17:$B$159, "4NE", BT17:BT159)</f>
        <v>6037837.4000000004</v>
      </c>
      <c r="BU14" s="42"/>
      <c r="BV14" s="165">
        <f>SUMIF($B$17:$B$159, "4NE", BV17:BV159)</f>
        <v>5609037.9000000013</v>
      </c>
      <c r="BW14" s="149"/>
      <c r="BX14" s="165">
        <f>SUMIF($B$17:$B$159, "4NE", BX17:BX159)</f>
        <v>5905561</v>
      </c>
      <c r="BY14" s="149"/>
      <c r="BZ14" s="165">
        <f>SUMIF($B$17:$B$159, "4NE", BZ17:BZ159)</f>
        <v>6463217.5000000009</v>
      </c>
      <c r="CA14" s="149"/>
      <c r="CB14" s="165">
        <f>SUMIF($B$17:$B$159, "4NE", CB17:CB159)</f>
        <v>6911386.9000000013</v>
      </c>
      <c r="CC14" s="149"/>
    </row>
    <row r="15" spans="1:120" ht="12.95">
      <c r="A15" s="230" t="s">
        <v>171</v>
      </c>
      <c r="B15" s="231" t="s">
        <v>172</v>
      </c>
      <c r="C15" s="231" t="s">
        <v>173</v>
      </c>
      <c r="D15" s="232" t="s">
        <v>174</v>
      </c>
      <c r="E15" s="233" t="s">
        <v>75</v>
      </c>
      <c r="F15" s="232" t="s">
        <v>174</v>
      </c>
      <c r="G15" s="233" t="s">
        <v>75</v>
      </c>
      <c r="H15" s="232" t="s">
        <v>174</v>
      </c>
      <c r="I15" s="233" t="s">
        <v>75</v>
      </c>
      <c r="J15" s="232" t="s">
        <v>174</v>
      </c>
      <c r="K15" s="233" t="s">
        <v>75</v>
      </c>
      <c r="L15" s="232" t="s">
        <v>174</v>
      </c>
      <c r="M15" s="233" t="s">
        <v>75</v>
      </c>
      <c r="N15" s="232" t="s">
        <v>174</v>
      </c>
      <c r="O15" s="233" t="s">
        <v>75</v>
      </c>
      <c r="P15" s="232" t="s">
        <v>174</v>
      </c>
      <c r="Q15" s="233" t="s">
        <v>75</v>
      </c>
      <c r="R15" s="232" t="s">
        <v>174</v>
      </c>
      <c r="S15" s="233" t="s">
        <v>75</v>
      </c>
      <c r="T15" s="232" t="s">
        <v>174</v>
      </c>
      <c r="U15" s="233" t="s">
        <v>75</v>
      </c>
      <c r="V15" s="232" t="s">
        <v>174</v>
      </c>
      <c r="W15" s="233" t="s">
        <v>75</v>
      </c>
      <c r="X15" s="232" t="s">
        <v>174</v>
      </c>
      <c r="Y15" s="233" t="s">
        <v>75</v>
      </c>
      <c r="Z15" s="232" t="s">
        <v>174</v>
      </c>
      <c r="AA15" s="233" t="s">
        <v>75</v>
      </c>
      <c r="AB15" s="232" t="s">
        <v>174</v>
      </c>
      <c r="AC15" s="233" t="s">
        <v>75</v>
      </c>
      <c r="AD15" s="232" t="s">
        <v>174</v>
      </c>
      <c r="AE15" s="233" t="s">
        <v>75</v>
      </c>
      <c r="AF15" s="232" t="s">
        <v>174</v>
      </c>
      <c r="AG15" s="233" t="s">
        <v>75</v>
      </c>
      <c r="AH15" s="232" t="s">
        <v>174</v>
      </c>
      <c r="AI15" s="233" t="s">
        <v>75</v>
      </c>
      <c r="AJ15" s="232" t="s">
        <v>174</v>
      </c>
      <c r="AK15" s="233" t="s">
        <v>75</v>
      </c>
      <c r="AL15" s="232" t="s">
        <v>174</v>
      </c>
      <c r="AM15" s="233" t="s">
        <v>75</v>
      </c>
      <c r="AN15" s="232" t="s">
        <v>174</v>
      </c>
      <c r="AO15" s="233" t="s">
        <v>75</v>
      </c>
      <c r="AP15" s="232"/>
      <c r="AQ15" s="233" t="s">
        <v>75</v>
      </c>
      <c r="AR15" s="232"/>
      <c r="AS15" s="233" t="s">
        <v>75</v>
      </c>
      <c r="AT15" s="232"/>
      <c r="AU15" s="233" t="s">
        <v>75</v>
      </c>
      <c r="AV15" s="232"/>
      <c r="AW15" s="233" t="s">
        <v>75</v>
      </c>
      <c r="AX15" s="232"/>
      <c r="AY15" s="233" t="s">
        <v>75</v>
      </c>
      <c r="AZ15" s="232"/>
      <c r="BA15" s="233" t="s">
        <v>75</v>
      </c>
      <c r="BB15" s="232"/>
      <c r="BC15" s="233" t="s">
        <v>75</v>
      </c>
      <c r="BD15" s="232"/>
      <c r="BE15" s="233" t="s">
        <v>75</v>
      </c>
      <c r="BF15" s="232"/>
      <c r="BG15" s="233" t="s">
        <v>75</v>
      </c>
      <c r="BH15" s="232"/>
      <c r="BI15" s="233" t="s">
        <v>75</v>
      </c>
      <c r="BJ15" s="232"/>
      <c r="BK15" s="233" t="s">
        <v>75</v>
      </c>
      <c r="BL15" s="232" t="s">
        <v>174</v>
      </c>
      <c r="BM15" s="233" t="s">
        <v>75</v>
      </c>
      <c r="BN15" s="232" t="s">
        <v>174</v>
      </c>
      <c r="BO15" s="233" t="s">
        <v>75</v>
      </c>
      <c r="BP15" s="232" t="s">
        <v>174</v>
      </c>
      <c r="BQ15" s="233" t="s">
        <v>75</v>
      </c>
      <c r="BR15" s="232" t="s">
        <v>174</v>
      </c>
      <c r="BS15" s="234" t="s">
        <v>75</v>
      </c>
      <c r="BT15" s="235" t="s">
        <v>174</v>
      </c>
      <c r="BU15" s="234" t="s">
        <v>75</v>
      </c>
      <c r="BV15" s="235" t="s">
        <v>174</v>
      </c>
      <c r="BW15" s="236" t="s">
        <v>75</v>
      </c>
      <c r="BX15" s="235" t="s">
        <v>174</v>
      </c>
      <c r="BY15" s="236" t="s">
        <v>75</v>
      </c>
      <c r="BZ15" s="235"/>
      <c r="CA15" s="236"/>
      <c r="CB15" s="235"/>
      <c r="CC15" s="236"/>
    </row>
    <row r="16" spans="1:120" ht="14.25" customHeight="1">
      <c r="A16" s="109"/>
      <c r="B16" s="29"/>
      <c r="C16" s="29"/>
      <c r="D16" s="31"/>
      <c r="E16" s="32"/>
      <c r="F16" s="31"/>
      <c r="G16" s="32"/>
      <c r="H16" s="31"/>
      <c r="I16" s="32"/>
      <c r="J16" s="31"/>
      <c r="K16" s="32"/>
      <c r="L16" s="31"/>
      <c r="M16" s="32"/>
      <c r="N16" s="31"/>
      <c r="O16" s="32"/>
      <c r="P16" s="31"/>
      <c r="Q16" s="32"/>
      <c r="R16" s="31"/>
      <c r="S16" s="32"/>
      <c r="T16" s="31"/>
      <c r="U16" s="32"/>
      <c r="V16" s="31"/>
      <c r="W16" s="32"/>
      <c r="X16" s="31"/>
      <c r="Y16" s="32"/>
      <c r="Z16" s="31" t="s">
        <v>158</v>
      </c>
      <c r="AA16" s="32"/>
      <c r="AB16" s="31" t="s">
        <v>158</v>
      </c>
      <c r="AC16" s="32"/>
      <c r="AD16" s="31" t="s">
        <v>158</v>
      </c>
      <c r="AE16" s="32"/>
      <c r="AF16" s="31" t="s">
        <v>158</v>
      </c>
      <c r="AG16" s="32"/>
      <c r="AH16" s="31" t="s">
        <v>158</v>
      </c>
      <c r="AI16" s="32"/>
      <c r="AJ16" s="31" t="s">
        <v>158</v>
      </c>
      <c r="AK16" s="32"/>
      <c r="AL16" s="31" t="s">
        <v>158</v>
      </c>
      <c r="AM16" s="32"/>
      <c r="AN16" s="31" t="s">
        <v>159</v>
      </c>
      <c r="AO16" s="32"/>
      <c r="AP16" s="31"/>
      <c r="AQ16" s="32"/>
      <c r="AR16" s="31"/>
      <c r="AS16" s="32"/>
      <c r="AT16" s="31" t="s">
        <v>158</v>
      </c>
      <c r="AU16" s="32" t="s">
        <v>159</v>
      </c>
      <c r="AV16" s="31"/>
      <c r="AW16" s="32"/>
      <c r="AX16" s="31"/>
      <c r="AY16" s="32"/>
      <c r="AZ16" s="31"/>
      <c r="BA16" s="32"/>
      <c r="BB16" s="31"/>
      <c r="BC16" s="32"/>
      <c r="BD16" s="31"/>
      <c r="BE16" s="32"/>
      <c r="BF16" s="31"/>
      <c r="BG16" s="32"/>
      <c r="BH16" s="31"/>
      <c r="BI16" s="32"/>
      <c r="BJ16" s="31"/>
      <c r="BK16" s="32"/>
      <c r="BM16" s="153"/>
      <c r="BO16" s="154"/>
      <c r="BQ16" s="153"/>
      <c r="BW16" s="153"/>
      <c r="CA16" s="153"/>
    </row>
    <row r="17" spans="1:120" ht="14.45">
      <c r="A17" s="110" t="s">
        <v>175</v>
      </c>
      <c r="B17" s="72" t="s">
        <v>176</v>
      </c>
      <c r="C17" s="72" t="s">
        <v>177</v>
      </c>
      <c r="D17" s="73">
        <v>239869</v>
      </c>
      <c r="E17" s="74">
        <f t="shared" ref="E17:E48" si="0">RANK(D17,$D$17:$D$159)</f>
        <v>1</v>
      </c>
      <c r="F17" s="73">
        <v>363429</v>
      </c>
      <c r="G17" s="74">
        <f t="shared" ref="G17:G48" si="1">RANK(F17,$F$17:$F$159)</f>
        <v>1</v>
      </c>
      <c r="H17" s="73">
        <v>312979</v>
      </c>
      <c r="I17" s="74">
        <f t="shared" ref="I17:I48" si="2">RANK(H17,$H$17:$H$159)</f>
        <v>1</v>
      </c>
      <c r="J17" s="73">
        <v>318374</v>
      </c>
      <c r="K17" s="74">
        <f t="shared" ref="K17:K48" si="3">RANK(J17,$J$17:$J$159)</f>
        <v>1</v>
      </c>
      <c r="L17" s="73">
        <v>280530</v>
      </c>
      <c r="M17" s="74">
        <f t="shared" ref="M17:M48" si="4">RANK(L17,$L$17:$L$159)</f>
        <v>1</v>
      </c>
      <c r="N17" s="73">
        <v>297374</v>
      </c>
      <c r="O17" s="74">
        <f t="shared" ref="O17:O48" si="5">RANK(N17,$N$17:$N$159)</f>
        <v>1</v>
      </c>
      <c r="P17" s="73">
        <v>331317</v>
      </c>
      <c r="Q17" s="74">
        <f t="shared" ref="Q17:Q48" si="6">RANK(P17,$P$17:$P$159)</f>
        <v>1</v>
      </c>
      <c r="R17" s="73">
        <v>374656</v>
      </c>
      <c r="S17" s="74">
        <f t="shared" ref="S17:S48" si="7">RANK(R17,$R$17:$R$159)</f>
        <v>1</v>
      </c>
      <c r="T17" s="73">
        <v>431593</v>
      </c>
      <c r="U17" s="74">
        <f t="shared" ref="U17:U48" si="8">RANK(T17,$T$17:$T$159)</f>
        <v>1</v>
      </c>
      <c r="V17" s="73">
        <v>411879</v>
      </c>
      <c r="W17" s="74">
        <f t="shared" ref="W17:W48" si="9">RANK(V17,$V$17:$V$159)</f>
        <v>1</v>
      </c>
      <c r="X17" s="73">
        <v>469544</v>
      </c>
      <c r="Y17" s="74">
        <f t="shared" ref="Y17:Y48" si="10">RANK(X17,$X$17:$X$159)</f>
        <v>1</v>
      </c>
      <c r="Z17" s="73">
        <v>490893</v>
      </c>
      <c r="AA17" s="74">
        <f t="shared" ref="AA17:AA48" si="11">RANK(Z17,$Z$17:$Z$159)</f>
        <v>1</v>
      </c>
      <c r="AB17" s="73">
        <v>534128</v>
      </c>
      <c r="AC17" s="74">
        <f t="shared" ref="AC17:AC48" si="12">RANK(AB17,$AB$17:$AB$159)</f>
        <v>1</v>
      </c>
      <c r="AD17" s="73">
        <v>543894</v>
      </c>
      <c r="AE17" s="74">
        <f t="shared" ref="AE17:AE48" si="13">RANK(AD17,$AD$17:$AD$159)</f>
        <v>1</v>
      </c>
      <c r="AF17" s="73">
        <v>612691</v>
      </c>
      <c r="AG17" s="74">
        <f t="shared" ref="AG17:AG48" si="14">RANK(AF17,$AF$17:$AF$159)</f>
        <v>1</v>
      </c>
      <c r="AH17" s="73">
        <v>569329</v>
      </c>
      <c r="AI17" s="74">
        <f t="shared" ref="AI17:AI48" si="15">RANK(AH17,$AH$17:$AH$159)</f>
        <v>1</v>
      </c>
      <c r="AJ17" s="73">
        <v>611683</v>
      </c>
      <c r="AK17" s="74">
        <f t="shared" ref="AK17:AK48" si="16">RANK(AJ17,$AJ$17:$AJ$159)</f>
        <v>1</v>
      </c>
      <c r="AL17" s="73">
        <v>587484</v>
      </c>
      <c r="AM17" s="74">
        <f t="shared" ref="AM17:AM48" si="17">RANK(AL17,$AL$17:$AL$159)</f>
        <v>1</v>
      </c>
      <c r="AN17" s="73">
        <v>618353</v>
      </c>
      <c r="AO17" s="74">
        <f t="shared" ref="AO17:AO48" si="18">RANK(AN17,$AN$17:$AN$159)</f>
        <v>1</v>
      </c>
      <c r="AP17" s="73">
        <v>777913</v>
      </c>
      <c r="AQ17" s="74">
        <f t="shared" ref="AQ17:AQ48" si="19">RANK(AP17,$AP$17:$AP$159)</f>
        <v>1</v>
      </c>
      <c r="AR17" s="73">
        <v>795475</v>
      </c>
      <c r="AS17" s="74">
        <f t="shared" ref="AS17:AS48" si="20">RANK(AR17,$AR$17:$AR$159)</f>
        <v>1</v>
      </c>
      <c r="AT17" s="73">
        <v>837959</v>
      </c>
      <c r="AU17" s="74">
        <f t="shared" ref="AU17:AU48" si="21">RANK(AT17,$AT$17:$AT$159)</f>
        <v>1</v>
      </c>
      <c r="AV17" s="73">
        <v>974682</v>
      </c>
      <c r="AW17" s="74">
        <f t="shared" ref="AW17:AW48" si="22">RANK(AV17,$AV$17:$AV$159)</f>
        <v>1</v>
      </c>
      <c r="AX17" s="73">
        <v>961923</v>
      </c>
      <c r="AY17" s="74">
        <f t="shared" ref="AY17:AY48" si="23">RANK(AX17,$AX$17:$AX$159)</f>
        <v>1</v>
      </c>
      <c r="AZ17" s="73">
        <v>1034915</v>
      </c>
      <c r="BA17" s="74">
        <f t="shared" ref="BA17:BA48" si="24">RANK(AZ17,$AZ$17:$AZ$159)</f>
        <v>1</v>
      </c>
      <c r="BB17" s="73">
        <v>993769</v>
      </c>
      <c r="BC17" s="74">
        <f t="shared" ref="BC17:BC48" si="25">RANK(BB17,$BB$17:$BB$159)</f>
        <v>1</v>
      </c>
      <c r="BD17" s="73">
        <v>1153211</v>
      </c>
      <c r="BE17" s="74">
        <f t="shared" ref="BE17:BE48" si="26">RANK(BD17,$BD$17:$BD$159)</f>
        <v>1</v>
      </c>
      <c r="BF17" s="73">
        <v>1054913</v>
      </c>
      <c r="BG17" s="74">
        <f t="shared" ref="BG17:BG48" si="27">RANK(BF17,$BF$17:$BF$159)</f>
        <v>1</v>
      </c>
      <c r="BH17" s="73">
        <v>1034233</v>
      </c>
      <c r="BI17" s="74">
        <f t="shared" ref="BI17:BI48" si="28">RANK(BH17,$BH$17:$BH$159)</f>
        <v>1</v>
      </c>
      <c r="BJ17" s="73">
        <v>1465631</v>
      </c>
      <c r="BK17" s="74">
        <f t="shared" ref="BK17:BK57" si="29">RANK(BJ17,$BJ$17:$BJ$159)</f>
        <v>1</v>
      </c>
      <c r="BL17" s="96">
        <v>1515848</v>
      </c>
      <c r="BM17" s="74">
        <f t="shared" ref="BM17:BM48" si="30">RANK(BL17,$BL$17:$BL$159)</f>
        <v>1</v>
      </c>
      <c r="BN17" s="132">
        <v>1374916</v>
      </c>
      <c r="BO17" s="74">
        <f t="shared" ref="BO17:BO48" si="31">RANK(BN17,$BN$17:$BN$159)</f>
        <v>1</v>
      </c>
      <c r="BP17" s="132">
        <v>1359091.4</v>
      </c>
      <c r="BQ17" s="74">
        <f t="shared" ref="BQ17:BQ48" si="32">RANK(BP17,$BP$17:$BP$159)</f>
        <v>1</v>
      </c>
      <c r="BR17" s="144">
        <v>1266769.8999999999</v>
      </c>
      <c r="BS17" s="74">
        <f t="shared" ref="BS17:BS48" si="33">RANK(BR17,$BR$17:$BR$159)</f>
        <v>1</v>
      </c>
      <c r="BT17" s="144">
        <v>1402094.6</v>
      </c>
      <c r="BU17" s="74">
        <f t="shared" ref="BU17:BU48" si="34">RANK(BT17,$BT$17:$BT$159)</f>
        <v>1</v>
      </c>
      <c r="BV17" s="144">
        <v>1340729.6000000001</v>
      </c>
      <c r="BW17" s="74">
        <f t="shared" ref="BW17:BW48" si="35">RANK(BV17,$BV$17:$BV$159)</f>
        <v>1</v>
      </c>
      <c r="BX17" s="144">
        <v>1805420.1</v>
      </c>
      <c r="BY17" s="144">
        <f t="shared" ref="BY17:BY48" si="36">RANK(BX17,$BX$17:$BX$159)</f>
        <v>1</v>
      </c>
      <c r="BZ17" s="193">
        <v>1658298.8</v>
      </c>
      <c r="CA17" s="74">
        <f t="shared" ref="CA17:CA48" si="37">RANK(BZ17,$BZ$17:$BZ$159)</f>
        <v>1</v>
      </c>
      <c r="CB17" s="144">
        <v>1753499.8</v>
      </c>
      <c r="CC17" s="144">
        <f t="shared" ref="CC17:CC48" si="38">RANK(CB17,$CB$17:$CB$159)</f>
        <v>1</v>
      </c>
      <c r="CE17" s="187"/>
    </row>
    <row r="18" spans="1:120">
      <c r="A18" s="112" t="s">
        <v>178</v>
      </c>
      <c r="B18" s="80" t="s">
        <v>179</v>
      </c>
      <c r="C18" s="80" t="s">
        <v>180</v>
      </c>
      <c r="D18" s="81"/>
      <c r="E18" s="82" t="e">
        <f t="shared" si="0"/>
        <v>#N/A</v>
      </c>
      <c r="F18" s="81"/>
      <c r="G18" s="82" t="e">
        <f t="shared" si="1"/>
        <v>#N/A</v>
      </c>
      <c r="H18" s="81"/>
      <c r="I18" s="82" t="e">
        <f t="shared" si="2"/>
        <v>#N/A</v>
      </c>
      <c r="J18" s="81"/>
      <c r="K18" s="82" t="e">
        <f t="shared" si="3"/>
        <v>#N/A</v>
      </c>
      <c r="L18" s="81"/>
      <c r="M18" s="82" t="e">
        <f t="shared" si="4"/>
        <v>#N/A</v>
      </c>
      <c r="N18" s="81">
        <v>108035</v>
      </c>
      <c r="O18" s="82">
        <f t="shared" si="5"/>
        <v>11</v>
      </c>
      <c r="P18" s="81">
        <v>111232</v>
      </c>
      <c r="Q18" s="82">
        <f t="shared" si="6"/>
        <v>11</v>
      </c>
      <c r="R18" s="81">
        <v>134933</v>
      </c>
      <c r="S18" s="82">
        <f t="shared" si="7"/>
        <v>7</v>
      </c>
      <c r="T18" s="81">
        <v>148446</v>
      </c>
      <c r="U18" s="82">
        <f t="shared" si="8"/>
        <v>6</v>
      </c>
      <c r="V18" s="81">
        <v>167865</v>
      </c>
      <c r="W18" s="82">
        <f t="shared" si="9"/>
        <v>6</v>
      </c>
      <c r="X18" s="81">
        <v>176370</v>
      </c>
      <c r="Y18" s="82">
        <f t="shared" si="10"/>
        <v>6</v>
      </c>
      <c r="Z18" s="81">
        <v>193954</v>
      </c>
      <c r="AA18" s="82">
        <f t="shared" si="11"/>
        <v>6</v>
      </c>
      <c r="AB18" s="81">
        <v>210000</v>
      </c>
      <c r="AC18" s="82">
        <f t="shared" si="12"/>
        <v>5</v>
      </c>
      <c r="AD18" s="81">
        <v>214612</v>
      </c>
      <c r="AE18" s="82">
        <f t="shared" si="13"/>
        <v>5</v>
      </c>
      <c r="AF18" s="81">
        <v>240833</v>
      </c>
      <c r="AG18" s="82">
        <f t="shared" si="14"/>
        <v>5</v>
      </c>
      <c r="AH18" s="81">
        <v>243579</v>
      </c>
      <c r="AI18" s="82">
        <f t="shared" si="15"/>
        <v>5</v>
      </c>
      <c r="AJ18" s="81">
        <v>261284</v>
      </c>
      <c r="AK18" s="82">
        <f t="shared" si="16"/>
        <v>4</v>
      </c>
      <c r="AL18" s="81">
        <v>270858</v>
      </c>
      <c r="AM18" s="82">
        <f t="shared" si="17"/>
        <v>4</v>
      </c>
      <c r="AN18" s="81">
        <v>288635</v>
      </c>
      <c r="AO18" s="82">
        <f t="shared" si="18"/>
        <v>4</v>
      </c>
      <c r="AP18" s="81">
        <v>315939</v>
      </c>
      <c r="AQ18" s="82">
        <f t="shared" si="19"/>
        <v>5</v>
      </c>
      <c r="AR18" s="81">
        <v>346733</v>
      </c>
      <c r="AS18" s="82">
        <f t="shared" si="20"/>
        <v>6</v>
      </c>
      <c r="AT18" s="81">
        <v>403434</v>
      </c>
      <c r="AU18" s="82">
        <f t="shared" si="21"/>
        <v>4</v>
      </c>
      <c r="AV18" s="81">
        <v>419678</v>
      </c>
      <c r="AW18" s="82">
        <f t="shared" si="22"/>
        <v>4</v>
      </c>
      <c r="AX18" s="81">
        <v>470526</v>
      </c>
      <c r="AY18" s="82">
        <f t="shared" si="23"/>
        <v>3</v>
      </c>
      <c r="AZ18" s="81">
        <v>477284</v>
      </c>
      <c r="BA18" s="82">
        <f t="shared" si="24"/>
        <v>4</v>
      </c>
      <c r="BB18" s="81">
        <v>473556</v>
      </c>
      <c r="BC18" s="82">
        <f t="shared" si="25"/>
        <v>5</v>
      </c>
      <c r="BD18" s="81">
        <v>516157</v>
      </c>
      <c r="BE18" s="82">
        <f t="shared" si="26"/>
        <v>3</v>
      </c>
      <c r="BF18" s="81">
        <v>501508</v>
      </c>
      <c r="BG18" s="82">
        <f t="shared" si="27"/>
        <v>3</v>
      </c>
      <c r="BH18" s="81">
        <v>542081</v>
      </c>
      <c r="BI18" s="82">
        <f t="shared" si="28"/>
        <v>3</v>
      </c>
      <c r="BJ18" s="81">
        <v>727852</v>
      </c>
      <c r="BK18" s="82">
        <f t="shared" si="29"/>
        <v>2</v>
      </c>
      <c r="BL18" s="98">
        <v>686616.7</v>
      </c>
      <c r="BM18" s="82">
        <f t="shared" si="30"/>
        <v>3</v>
      </c>
      <c r="BN18" s="130">
        <v>647527.30000000005</v>
      </c>
      <c r="BO18" s="82">
        <f t="shared" si="31"/>
        <v>2</v>
      </c>
      <c r="BP18" s="130">
        <v>623342.19999999995</v>
      </c>
      <c r="BQ18" s="82">
        <f t="shared" si="32"/>
        <v>3</v>
      </c>
      <c r="BR18" s="145">
        <v>574995.6</v>
      </c>
      <c r="BS18" s="82">
        <f t="shared" si="33"/>
        <v>3</v>
      </c>
      <c r="BT18" s="145">
        <v>860758.8</v>
      </c>
      <c r="BU18" s="82">
        <f t="shared" si="34"/>
        <v>2</v>
      </c>
      <c r="BV18" s="145">
        <v>606141.5</v>
      </c>
      <c r="BW18" s="82">
        <f t="shared" si="35"/>
        <v>3</v>
      </c>
      <c r="BX18" s="145">
        <v>625642.5</v>
      </c>
      <c r="BY18" s="145">
        <f t="shared" si="36"/>
        <v>2</v>
      </c>
      <c r="BZ18" s="194">
        <v>656721.4</v>
      </c>
      <c r="CA18" s="82">
        <f t="shared" si="37"/>
        <v>2</v>
      </c>
      <c r="CB18" s="145">
        <v>703766.6</v>
      </c>
      <c r="CC18" s="145">
        <f t="shared" si="38"/>
        <v>2</v>
      </c>
      <c r="CE18" s="187"/>
    </row>
    <row r="19" spans="1:120">
      <c r="A19" s="111" t="s">
        <v>181</v>
      </c>
      <c r="B19" s="77" t="s">
        <v>182</v>
      </c>
      <c r="C19" s="77" t="s">
        <v>183</v>
      </c>
      <c r="D19" s="78">
        <v>100567</v>
      </c>
      <c r="E19" s="79">
        <f t="shared" si="0"/>
        <v>4</v>
      </c>
      <c r="F19" s="78">
        <v>99965</v>
      </c>
      <c r="G19" s="79">
        <f t="shared" si="1"/>
        <v>4</v>
      </c>
      <c r="H19" s="78">
        <v>97690</v>
      </c>
      <c r="I19" s="79">
        <f t="shared" si="2"/>
        <v>4</v>
      </c>
      <c r="J19" s="78">
        <v>114294</v>
      </c>
      <c r="K19" s="79">
        <f t="shared" si="3"/>
        <v>4</v>
      </c>
      <c r="L19" s="78">
        <v>136803</v>
      </c>
      <c r="M19" s="79">
        <f t="shared" si="4"/>
        <v>4</v>
      </c>
      <c r="N19" s="78">
        <v>146179</v>
      </c>
      <c r="O19" s="79">
        <f t="shared" si="5"/>
        <v>4</v>
      </c>
      <c r="P19" s="78">
        <v>146718</v>
      </c>
      <c r="Q19" s="79">
        <f t="shared" si="6"/>
        <v>4</v>
      </c>
      <c r="R19" s="78">
        <v>164985</v>
      </c>
      <c r="S19" s="79">
        <f t="shared" si="7"/>
        <v>4</v>
      </c>
      <c r="T19" s="78">
        <v>181301</v>
      </c>
      <c r="U19" s="79">
        <f t="shared" si="8"/>
        <v>4</v>
      </c>
      <c r="V19" s="78">
        <v>203691</v>
      </c>
      <c r="W19" s="79">
        <f t="shared" si="9"/>
        <v>4</v>
      </c>
      <c r="X19" s="78">
        <v>217214</v>
      </c>
      <c r="Y19" s="79">
        <f t="shared" si="10"/>
        <v>4</v>
      </c>
      <c r="Z19" s="78">
        <v>245288</v>
      </c>
      <c r="AA19" s="79">
        <f t="shared" si="11"/>
        <v>2</v>
      </c>
      <c r="AB19" s="78">
        <v>245428</v>
      </c>
      <c r="AC19" s="79">
        <f t="shared" si="12"/>
        <v>4</v>
      </c>
      <c r="AD19" s="78">
        <v>246035</v>
      </c>
      <c r="AE19" s="79">
        <f t="shared" si="13"/>
        <v>4</v>
      </c>
      <c r="AF19" s="78">
        <v>276260</v>
      </c>
      <c r="AG19" s="79">
        <f t="shared" si="14"/>
        <v>2</v>
      </c>
      <c r="AH19" s="78">
        <v>299704</v>
      </c>
      <c r="AI19" s="79">
        <f t="shared" si="15"/>
        <v>2</v>
      </c>
      <c r="AJ19" s="78">
        <v>309853</v>
      </c>
      <c r="AK19" s="79">
        <f t="shared" si="16"/>
        <v>2</v>
      </c>
      <c r="AL19" s="78">
        <v>314938</v>
      </c>
      <c r="AM19" s="79">
        <f t="shared" si="17"/>
        <v>3</v>
      </c>
      <c r="AN19" s="78">
        <v>335511</v>
      </c>
      <c r="AO19" s="79">
        <f t="shared" si="18"/>
        <v>2</v>
      </c>
      <c r="AP19" s="78">
        <v>385745</v>
      </c>
      <c r="AQ19" s="79">
        <f t="shared" si="19"/>
        <v>2</v>
      </c>
      <c r="AR19" s="78">
        <v>396145</v>
      </c>
      <c r="AS19" s="79">
        <f t="shared" si="20"/>
        <v>2</v>
      </c>
      <c r="AT19" s="78">
        <v>474492</v>
      </c>
      <c r="AU19" s="79">
        <f t="shared" si="21"/>
        <v>2</v>
      </c>
      <c r="AV19" s="78">
        <v>525587</v>
      </c>
      <c r="AW19" s="79">
        <f t="shared" si="22"/>
        <v>2</v>
      </c>
      <c r="AX19" s="78">
        <v>565536</v>
      </c>
      <c r="AY19" s="79">
        <f t="shared" si="23"/>
        <v>2</v>
      </c>
      <c r="AZ19" s="78">
        <v>589616</v>
      </c>
      <c r="BA19" s="79">
        <f t="shared" si="24"/>
        <v>2</v>
      </c>
      <c r="BB19" s="78">
        <v>593839</v>
      </c>
      <c r="BC19" s="79">
        <f t="shared" si="25"/>
        <v>2</v>
      </c>
      <c r="BD19" s="78">
        <v>612106</v>
      </c>
      <c r="BE19" s="79">
        <f t="shared" si="26"/>
        <v>2</v>
      </c>
      <c r="BF19" s="78">
        <v>607988</v>
      </c>
      <c r="BG19" s="79">
        <f t="shared" si="27"/>
        <v>2</v>
      </c>
      <c r="BH19" s="78">
        <v>568490</v>
      </c>
      <c r="BI19" s="79">
        <f t="shared" si="28"/>
        <v>2</v>
      </c>
      <c r="BJ19" s="78">
        <v>714220</v>
      </c>
      <c r="BK19" s="79">
        <f t="shared" si="29"/>
        <v>3</v>
      </c>
      <c r="BL19" s="97">
        <v>736627.6</v>
      </c>
      <c r="BM19" s="79">
        <f t="shared" si="30"/>
        <v>2</v>
      </c>
      <c r="BN19" s="131">
        <v>643087.19999999995</v>
      </c>
      <c r="BO19" s="79">
        <f t="shared" si="31"/>
        <v>3</v>
      </c>
      <c r="BP19" s="131">
        <v>668817.5</v>
      </c>
      <c r="BQ19" s="79">
        <f t="shared" si="32"/>
        <v>2</v>
      </c>
      <c r="BR19" s="136">
        <v>605210.5</v>
      </c>
      <c r="BS19" s="79">
        <f t="shared" si="33"/>
        <v>2</v>
      </c>
      <c r="BT19" s="136">
        <v>658813.5</v>
      </c>
      <c r="BU19" s="79">
        <f t="shared" si="34"/>
        <v>3</v>
      </c>
      <c r="BV19" s="136">
        <v>611946.1</v>
      </c>
      <c r="BW19" s="79">
        <f t="shared" si="35"/>
        <v>2</v>
      </c>
      <c r="BX19" s="136">
        <v>590186.19999999995</v>
      </c>
      <c r="BY19" s="136">
        <f t="shared" si="36"/>
        <v>3</v>
      </c>
      <c r="BZ19" s="195">
        <v>612729</v>
      </c>
      <c r="CA19" s="79">
        <f t="shared" si="37"/>
        <v>3</v>
      </c>
      <c r="CB19" s="136">
        <v>665699.30000000005</v>
      </c>
      <c r="CC19" s="136">
        <f t="shared" si="38"/>
        <v>3</v>
      </c>
      <c r="CE19" s="187"/>
    </row>
    <row r="20" spans="1:120">
      <c r="A20" s="111" t="s">
        <v>184</v>
      </c>
      <c r="B20" s="77" t="s">
        <v>182</v>
      </c>
      <c r="C20" s="77" t="s">
        <v>183</v>
      </c>
      <c r="D20" s="78">
        <v>90703</v>
      </c>
      <c r="E20" s="79">
        <f t="shared" si="0"/>
        <v>5</v>
      </c>
      <c r="F20" s="78">
        <v>91403</v>
      </c>
      <c r="G20" s="79">
        <f t="shared" si="1"/>
        <v>6</v>
      </c>
      <c r="H20" s="78">
        <v>91297</v>
      </c>
      <c r="I20" s="79">
        <f t="shared" si="2"/>
        <v>5</v>
      </c>
      <c r="J20" s="78">
        <v>105122</v>
      </c>
      <c r="K20" s="79">
        <f t="shared" si="3"/>
        <v>6</v>
      </c>
      <c r="L20" s="78">
        <v>104922</v>
      </c>
      <c r="M20" s="79">
        <f t="shared" si="4"/>
        <v>8</v>
      </c>
      <c r="N20" s="78">
        <v>103633</v>
      </c>
      <c r="O20" s="79">
        <f t="shared" si="5"/>
        <v>13</v>
      </c>
      <c r="P20" s="78">
        <v>133243</v>
      </c>
      <c r="Q20" s="79">
        <f t="shared" si="6"/>
        <v>5</v>
      </c>
      <c r="R20" s="78">
        <v>151768</v>
      </c>
      <c r="S20" s="79">
        <f t="shared" si="7"/>
        <v>5</v>
      </c>
      <c r="T20" s="78">
        <v>139149</v>
      </c>
      <c r="U20" s="79">
        <f t="shared" si="8"/>
        <v>8</v>
      </c>
      <c r="V20" s="78">
        <v>166543</v>
      </c>
      <c r="W20" s="79">
        <f t="shared" si="9"/>
        <v>7</v>
      </c>
      <c r="X20" s="78">
        <v>164774</v>
      </c>
      <c r="Y20" s="79">
        <f t="shared" si="10"/>
        <v>8</v>
      </c>
      <c r="Z20" s="78">
        <v>183659</v>
      </c>
      <c r="AA20" s="79">
        <f t="shared" si="11"/>
        <v>7</v>
      </c>
      <c r="AB20" s="78">
        <v>202477</v>
      </c>
      <c r="AC20" s="79">
        <f t="shared" si="12"/>
        <v>7</v>
      </c>
      <c r="AD20" s="78">
        <v>204063</v>
      </c>
      <c r="AE20" s="79">
        <f t="shared" si="13"/>
        <v>6</v>
      </c>
      <c r="AF20" s="78">
        <v>228856</v>
      </c>
      <c r="AG20" s="79">
        <f t="shared" si="14"/>
        <v>6</v>
      </c>
      <c r="AH20" s="78">
        <v>239249</v>
      </c>
      <c r="AI20" s="79">
        <f t="shared" si="15"/>
        <v>6</v>
      </c>
      <c r="AJ20" s="78">
        <v>226260</v>
      </c>
      <c r="AK20" s="79">
        <f t="shared" si="16"/>
        <v>6</v>
      </c>
      <c r="AL20" s="78">
        <v>246181</v>
      </c>
      <c r="AM20" s="79">
        <f t="shared" si="17"/>
        <v>5</v>
      </c>
      <c r="AN20" s="78">
        <v>262217</v>
      </c>
      <c r="AO20" s="79">
        <f t="shared" si="18"/>
        <v>6</v>
      </c>
      <c r="AP20" s="78">
        <v>296412</v>
      </c>
      <c r="AQ20" s="79">
        <f t="shared" si="19"/>
        <v>6</v>
      </c>
      <c r="AR20" s="78">
        <v>314361</v>
      </c>
      <c r="AS20" s="79">
        <f t="shared" si="20"/>
        <v>7</v>
      </c>
      <c r="AT20" s="78">
        <v>333901</v>
      </c>
      <c r="AU20" s="79">
        <f t="shared" si="21"/>
        <v>8</v>
      </c>
      <c r="AV20" s="78">
        <v>373598</v>
      </c>
      <c r="AW20" s="79">
        <f t="shared" si="22"/>
        <v>7</v>
      </c>
      <c r="AX20" s="78">
        <v>414107</v>
      </c>
      <c r="AY20" s="79">
        <f t="shared" si="23"/>
        <v>7</v>
      </c>
      <c r="AZ20" s="78">
        <v>420251</v>
      </c>
      <c r="BA20" s="79">
        <f t="shared" si="24"/>
        <v>7</v>
      </c>
      <c r="BB20" s="78">
        <v>401064</v>
      </c>
      <c r="BC20" s="79">
        <f t="shared" si="25"/>
        <v>13</v>
      </c>
      <c r="BD20" s="78">
        <v>401235</v>
      </c>
      <c r="BE20" s="79">
        <f t="shared" si="26"/>
        <v>13</v>
      </c>
      <c r="BF20" s="78">
        <v>432688</v>
      </c>
      <c r="BG20" s="79">
        <f t="shared" si="27"/>
        <v>8</v>
      </c>
      <c r="BH20" s="78">
        <v>475353</v>
      </c>
      <c r="BI20" s="79">
        <f t="shared" si="28"/>
        <v>7</v>
      </c>
      <c r="BJ20" s="78">
        <v>588716</v>
      </c>
      <c r="BK20" s="79">
        <f t="shared" si="29"/>
        <v>6</v>
      </c>
      <c r="BL20" s="97">
        <v>613191.1</v>
      </c>
      <c r="BM20" s="79">
        <f t="shared" si="30"/>
        <v>4</v>
      </c>
      <c r="BN20" s="131">
        <v>546832.6</v>
      </c>
      <c r="BO20" s="79">
        <f t="shared" si="31"/>
        <v>4</v>
      </c>
      <c r="BP20" s="131">
        <v>584593.6</v>
      </c>
      <c r="BQ20" s="79">
        <f t="shared" si="32"/>
        <v>4</v>
      </c>
      <c r="BR20" s="136">
        <v>510907.1</v>
      </c>
      <c r="BS20" s="79">
        <f t="shared" si="33"/>
        <v>5</v>
      </c>
      <c r="BT20" s="136">
        <v>580763.1</v>
      </c>
      <c r="BU20" s="79">
        <f t="shared" si="34"/>
        <v>4</v>
      </c>
      <c r="BV20" s="136">
        <v>536625.6</v>
      </c>
      <c r="BW20" s="79">
        <f t="shared" si="35"/>
        <v>4</v>
      </c>
      <c r="BX20" s="136">
        <v>554478.30000000005</v>
      </c>
      <c r="BY20" s="136">
        <f t="shared" si="36"/>
        <v>4</v>
      </c>
      <c r="BZ20" s="195">
        <v>586656.5</v>
      </c>
      <c r="CA20" s="79">
        <f t="shared" si="37"/>
        <v>4</v>
      </c>
      <c r="CB20" s="136">
        <v>636413.4</v>
      </c>
      <c r="CC20" s="136">
        <f t="shared" si="38"/>
        <v>4</v>
      </c>
      <c r="CE20" s="187"/>
    </row>
    <row r="21" spans="1:120">
      <c r="A21" s="111" t="s">
        <v>185</v>
      </c>
      <c r="B21" s="77" t="s">
        <v>182</v>
      </c>
      <c r="C21" s="77" t="s">
        <v>183</v>
      </c>
      <c r="D21" s="78"/>
      <c r="E21" s="79" t="e">
        <f t="shared" si="0"/>
        <v>#N/A</v>
      </c>
      <c r="F21" s="78"/>
      <c r="G21" s="79" t="e">
        <f t="shared" si="1"/>
        <v>#N/A</v>
      </c>
      <c r="H21" s="78"/>
      <c r="I21" s="79" t="e">
        <f t="shared" si="2"/>
        <v>#N/A</v>
      </c>
      <c r="J21" s="78"/>
      <c r="K21" s="79" t="e">
        <f t="shared" si="3"/>
        <v>#N/A</v>
      </c>
      <c r="L21" s="78"/>
      <c r="M21" s="79" t="e">
        <f t="shared" si="4"/>
        <v>#N/A</v>
      </c>
      <c r="N21" s="78">
        <v>98536</v>
      </c>
      <c r="O21" s="79">
        <f t="shared" si="5"/>
        <v>16</v>
      </c>
      <c r="P21" s="78">
        <v>104453</v>
      </c>
      <c r="Q21" s="79">
        <f t="shared" si="6"/>
        <v>13</v>
      </c>
      <c r="R21" s="78">
        <v>124811</v>
      </c>
      <c r="S21" s="79">
        <f t="shared" si="7"/>
        <v>12</v>
      </c>
      <c r="T21" s="78">
        <v>147553</v>
      </c>
      <c r="U21" s="79">
        <f t="shared" si="8"/>
        <v>7</v>
      </c>
      <c r="V21" s="78">
        <v>159027</v>
      </c>
      <c r="W21" s="79">
        <f t="shared" si="9"/>
        <v>8</v>
      </c>
      <c r="X21" s="78">
        <v>167270</v>
      </c>
      <c r="Y21" s="79">
        <f t="shared" si="10"/>
        <v>7</v>
      </c>
      <c r="Z21" s="78">
        <v>178698</v>
      </c>
      <c r="AA21" s="79">
        <f t="shared" si="11"/>
        <v>9</v>
      </c>
      <c r="AB21" s="78">
        <v>195178</v>
      </c>
      <c r="AC21" s="79">
        <f t="shared" si="12"/>
        <v>8</v>
      </c>
      <c r="AD21" s="78">
        <v>175443</v>
      </c>
      <c r="AE21" s="79">
        <f t="shared" si="13"/>
        <v>11</v>
      </c>
      <c r="AF21" s="78">
        <v>204404</v>
      </c>
      <c r="AG21" s="79">
        <f t="shared" si="14"/>
        <v>9</v>
      </c>
      <c r="AH21" s="78">
        <v>201770</v>
      </c>
      <c r="AI21" s="79">
        <f t="shared" si="15"/>
        <v>12</v>
      </c>
      <c r="AJ21" s="78">
        <v>218935</v>
      </c>
      <c r="AK21" s="79">
        <f t="shared" si="16"/>
        <v>7</v>
      </c>
      <c r="AL21" s="78">
        <v>222045</v>
      </c>
      <c r="AM21" s="79">
        <f t="shared" si="17"/>
        <v>9</v>
      </c>
      <c r="AN21" s="78">
        <v>221428</v>
      </c>
      <c r="AO21" s="79">
        <f t="shared" si="18"/>
        <v>10</v>
      </c>
      <c r="AP21" s="78">
        <v>251924</v>
      </c>
      <c r="AQ21" s="79">
        <f t="shared" si="19"/>
        <v>11</v>
      </c>
      <c r="AR21" s="78">
        <v>289208</v>
      </c>
      <c r="AS21" s="79">
        <f t="shared" si="20"/>
        <v>9</v>
      </c>
      <c r="AT21" s="78">
        <v>344878</v>
      </c>
      <c r="AU21" s="79">
        <f t="shared" si="21"/>
        <v>7</v>
      </c>
      <c r="AV21" s="78">
        <v>360977</v>
      </c>
      <c r="AW21" s="79">
        <f t="shared" si="22"/>
        <v>8</v>
      </c>
      <c r="AX21" s="78">
        <v>368533</v>
      </c>
      <c r="AY21" s="79">
        <f t="shared" si="23"/>
        <v>10</v>
      </c>
      <c r="AZ21" s="78">
        <v>395509</v>
      </c>
      <c r="BA21" s="79">
        <f t="shared" si="24"/>
        <v>8</v>
      </c>
      <c r="BB21" s="78">
        <v>447246</v>
      </c>
      <c r="BC21" s="79">
        <f t="shared" si="25"/>
        <v>7</v>
      </c>
      <c r="BD21" s="78">
        <v>441929</v>
      </c>
      <c r="BE21" s="79">
        <f t="shared" si="26"/>
        <v>9</v>
      </c>
      <c r="BF21" s="78">
        <v>433388</v>
      </c>
      <c r="BG21" s="79">
        <f t="shared" si="27"/>
        <v>7</v>
      </c>
      <c r="BH21" s="78">
        <v>498035</v>
      </c>
      <c r="BI21" s="79">
        <f t="shared" si="28"/>
        <v>4</v>
      </c>
      <c r="BJ21" s="78">
        <v>544133</v>
      </c>
      <c r="BK21" s="79">
        <f t="shared" si="29"/>
        <v>8</v>
      </c>
      <c r="BL21" s="97">
        <v>531278.19999999995</v>
      </c>
      <c r="BM21" s="79">
        <f t="shared" si="30"/>
        <v>7</v>
      </c>
      <c r="BN21" s="131">
        <v>525793.19999999995</v>
      </c>
      <c r="BO21" s="79">
        <f t="shared" si="31"/>
        <v>5</v>
      </c>
      <c r="BP21" s="131">
        <v>546048</v>
      </c>
      <c r="BQ21" s="79">
        <f t="shared" si="32"/>
        <v>5</v>
      </c>
      <c r="BR21" s="136">
        <v>524061.1</v>
      </c>
      <c r="BS21" s="79">
        <f t="shared" si="33"/>
        <v>4</v>
      </c>
      <c r="BT21" s="136">
        <v>546277.69999999995</v>
      </c>
      <c r="BU21" s="79">
        <f t="shared" si="34"/>
        <v>5</v>
      </c>
      <c r="BV21" s="136">
        <v>528493.6</v>
      </c>
      <c r="BW21" s="79">
        <f t="shared" si="35"/>
        <v>5</v>
      </c>
      <c r="BX21" s="136">
        <v>547196.6</v>
      </c>
      <c r="BY21" s="136">
        <f t="shared" si="36"/>
        <v>5</v>
      </c>
      <c r="BZ21" s="195">
        <v>573522</v>
      </c>
      <c r="CA21" s="79">
        <f t="shared" si="37"/>
        <v>5</v>
      </c>
      <c r="CB21" s="136">
        <v>616954</v>
      </c>
      <c r="CC21" s="136">
        <f t="shared" si="38"/>
        <v>5</v>
      </c>
      <c r="CE21" s="187"/>
    </row>
    <row r="22" spans="1:120">
      <c r="A22" s="113" t="s">
        <v>186</v>
      </c>
      <c r="B22" s="83" t="s">
        <v>187</v>
      </c>
      <c r="C22" s="83" t="s">
        <v>188</v>
      </c>
      <c r="D22" s="84">
        <v>81361</v>
      </c>
      <c r="E22" s="85">
        <f t="shared" si="0"/>
        <v>8</v>
      </c>
      <c r="F22" s="84">
        <v>83659</v>
      </c>
      <c r="G22" s="85">
        <f t="shared" si="1"/>
        <v>9</v>
      </c>
      <c r="H22" s="84">
        <v>88879</v>
      </c>
      <c r="I22" s="85">
        <f t="shared" si="2"/>
        <v>7</v>
      </c>
      <c r="J22" s="84">
        <v>101006</v>
      </c>
      <c r="K22" s="85">
        <f t="shared" si="3"/>
        <v>7</v>
      </c>
      <c r="L22" s="84">
        <v>110089</v>
      </c>
      <c r="M22" s="85">
        <f t="shared" si="4"/>
        <v>5</v>
      </c>
      <c r="N22" s="84">
        <v>127331</v>
      </c>
      <c r="O22" s="85">
        <f t="shared" si="5"/>
        <v>6</v>
      </c>
      <c r="P22" s="84">
        <v>127131</v>
      </c>
      <c r="Q22" s="85">
        <f t="shared" si="6"/>
        <v>6</v>
      </c>
      <c r="R22" s="84">
        <v>130724</v>
      </c>
      <c r="S22" s="85">
        <f t="shared" si="7"/>
        <v>10</v>
      </c>
      <c r="T22" s="84">
        <v>139108</v>
      </c>
      <c r="U22" s="85">
        <f t="shared" si="8"/>
        <v>9</v>
      </c>
      <c r="V22" s="84">
        <v>150263</v>
      </c>
      <c r="W22" s="85">
        <f t="shared" si="9"/>
        <v>10</v>
      </c>
      <c r="X22" s="84">
        <v>153171</v>
      </c>
      <c r="Y22" s="85">
        <f t="shared" si="10"/>
        <v>10</v>
      </c>
      <c r="Z22" s="84">
        <v>168861</v>
      </c>
      <c r="AA22" s="85">
        <f t="shared" si="11"/>
        <v>11</v>
      </c>
      <c r="AB22" s="84">
        <v>190483</v>
      </c>
      <c r="AC22" s="85">
        <f t="shared" si="12"/>
        <v>10</v>
      </c>
      <c r="AD22" s="84">
        <v>194910</v>
      </c>
      <c r="AE22" s="85">
        <f t="shared" si="13"/>
        <v>8</v>
      </c>
      <c r="AF22" s="84">
        <v>187308</v>
      </c>
      <c r="AG22" s="85">
        <f t="shared" si="14"/>
        <v>13</v>
      </c>
      <c r="AH22" s="84">
        <v>185670</v>
      </c>
      <c r="AI22" s="85">
        <f t="shared" si="15"/>
        <v>14</v>
      </c>
      <c r="AJ22" s="84">
        <v>190230</v>
      </c>
      <c r="AK22" s="85">
        <f t="shared" si="16"/>
        <v>14</v>
      </c>
      <c r="AL22" s="84">
        <v>209604</v>
      </c>
      <c r="AM22" s="85">
        <f t="shared" si="17"/>
        <v>12</v>
      </c>
      <c r="AN22" s="84">
        <v>220561</v>
      </c>
      <c r="AO22" s="85">
        <f t="shared" si="18"/>
        <v>11</v>
      </c>
      <c r="AP22" s="84">
        <v>251631</v>
      </c>
      <c r="AQ22" s="85">
        <f t="shared" si="19"/>
        <v>12</v>
      </c>
      <c r="AR22" s="84">
        <v>282217</v>
      </c>
      <c r="AS22" s="85">
        <f t="shared" si="20"/>
        <v>11</v>
      </c>
      <c r="AT22" s="84">
        <v>305777</v>
      </c>
      <c r="AU22" s="85">
        <f t="shared" si="21"/>
        <v>11</v>
      </c>
      <c r="AV22" s="84">
        <v>330216</v>
      </c>
      <c r="AW22" s="85">
        <f t="shared" si="22"/>
        <v>11</v>
      </c>
      <c r="AX22" s="84">
        <v>363706</v>
      </c>
      <c r="AY22" s="85">
        <f t="shared" si="23"/>
        <v>11</v>
      </c>
      <c r="AZ22" s="84">
        <v>369532</v>
      </c>
      <c r="BA22" s="85">
        <f t="shared" si="24"/>
        <v>13</v>
      </c>
      <c r="BB22" s="84">
        <v>419940</v>
      </c>
      <c r="BC22" s="85">
        <f t="shared" si="25"/>
        <v>9</v>
      </c>
      <c r="BD22" s="84">
        <v>467815</v>
      </c>
      <c r="BE22" s="85">
        <f t="shared" si="26"/>
        <v>7</v>
      </c>
      <c r="BF22" s="84">
        <v>425679</v>
      </c>
      <c r="BG22" s="85">
        <f t="shared" si="27"/>
        <v>11</v>
      </c>
      <c r="BH22" s="84">
        <v>400362</v>
      </c>
      <c r="BI22" s="85">
        <f t="shared" si="28"/>
        <v>12</v>
      </c>
      <c r="BJ22" s="84">
        <v>632591</v>
      </c>
      <c r="BK22" s="85">
        <f t="shared" si="29"/>
        <v>5</v>
      </c>
      <c r="BL22" s="99">
        <v>492052.4</v>
      </c>
      <c r="BM22" s="85">
        <f t="shared" si="30"/>
        <v>12</v>
      </c>
      <c r="BN22" s="140">
        <v>464101.5</v>
      </c>
      <c r="BO22" s="85">
        <f t="shared" si="31"/>
        <v>11</v>
      </c>
      <c r="BP22" s="140">
        <v>478986.4</v>
      </c>
      <c r="BQ22" s="85">
        <f t="shared" si="32"/>
        <v>7</v>
      </c>
      <c r="BR22" s="146">
        <v>454301.1</v>
      </c>
      <c r="BS22" s="85">
        <f t="shared" si="33"/>
        <v>8</v>
      </c>
      <c r="BT22" s="146">
        <v>465499.8</v>
      </c>
      <c r="BU22" s="85">
        <f t="shared" si="34"/>
        <v>10</v>
      </c>
      <c r="BV22" s="146">
        <v>476125.7</v>
      </c>
      <c r="BW22" s="85">
        <f t="shared" si="35"/>
        <v>9</v>
      </c>
      <c r="BX22" s="146">
        <v>522580.5</v>
      </c>
      <c r="BY22" s="146">
        <f t="shared" si="36"/>
        <v>6</v>
      </c>
      <c r="BZ22" s="172">
        <v>534658.80000000005</v>
      </c>
      <c r="CA22" s="85">
        <f t="shared" si="37"/>
        <v>7</v>
      </c>
      <c r="CB22" s="146">
        <v>601763.80000000005</v>
      </c>
      <c r="CC22" s="146">
        <f t="shared" si="38"/>
        <v>6</v>
      </c>
      <c r="CE22" s="187"/>
    </row>
    <row r="23" spans="1:120">
      <c r="A23" s="111" t="s">
        <v>189</v>
      </c>
      <c r="B23" s="77" t="s">
        <v>182</v>
      </c>
      <c r="C23" s="77" t="s">
        <v>183</v>
      </c>
      <c r="D23" s="78">
        <v>104539</v>
      </c>
      <c r="E23" s="79">
        <f t="shared" si="0"/>
        <v>3</v>
      </c>
      <c r="F23" s="78">
        <v>106073</v>
      </c>
      <c r="G23" s="79">
        <f t="shared" si="1"/>
        <v>3</v>
      </c>
      <c r="H23" s="78">
        <v>124289</v>
      </c>
      <c r="I23" s="79">
        <f t="shared" si="2"/>
        <v>3</v>
      </c>
      <c r="J23" s="78">
        <v>140090</v>
      </c>
      <c r="K23" s="79">
        <f t="shared" si="3"/>
        <v>3</v>
      </c>
      <c r="L23" s="78">
        <v>160274</v>
      </c>
      <c r="M23" s="79">
        <f t="shared" si="4"/>
        <v>3</v>
      </c>
      <c r="N23" s="78">
        <v>174961</v>
      </c>
      <c r="O23" s="79">
        <f t="shared" si="5"/>
        <v>3</v>
      </c>
      <c r="P23" s="78">
        <v>180186</v>
      </c>
      <c r="Q23" s="79">
        <f t="shared" si="6"/>
        <v>3</v>
      </c>
      <c r="R23" s="78">
        <v>201049</v>
      </c>
      <c r="S23" s="79">
        <f t="shared" si="7"/>
        <v>2</v>
      </c>
      <c r="T23" s="78">
        <v>210572</v>
      </c>
      <c r="U23" s="79">
        <f t="shared" si="8"/>
        <v>2</v>
      </c>
      <c r="V23" s="78">
        <v>239847</v>
      </c>
      <c r="W23" s="79">
        <f t="shared" si="9"/>
        <v>2</v>
      </c>
      <c r="X23" s="78">
        <v>247992</v>
      </c>
      <c r="Y23" s="79">
        <f t="shared" si="10"/>
        <v>2</v>
      </c>
      <c r="Z23" s="78">
        <v>237842</v>
      </c>
      <c r="AA23" s="79">
        <f t="shared" si="11"/>
        <v>3</v>
      </c>
      <c r="AB23" s="78">
        <v>246589</v>
      </c>
      <c r="AC23" s="79">
        <f t="shared" si="12"/>
        <v>3</v>
      </c>
      <c r="AD23" s="78">
        <v>249575</v>
      </c>
      <c r="AE23" s="79">
        <f t="shared" si="13"/>
        <v>3</v>
      </c>
      <c r="AF23" s="78">
        <v>262438</v>
      </c>
      <c r="AG23" s="79">
        <f t="shared" si="14"/>
        <v>4</v>
      </c>
      <c r="AH23" s="78">
        <v>266744</v>
      </c>
      <c r="AI23" s="79">
        <f t="shared" si="15"/>
        <v>4</v>
      </c>
      <c r="AJ23" s="78">
        <v>294859</v>
      </c>
      <c r="AK23" s="79">
        <f t="shared" si="16"/>
        <v>3</v>
      </c>
      <c r="AL23" s="78">
        <v>315686</v>
      </c>
      <c r="AM23" s="79">
        <f t="shared" si="17"/>
        <v>2</v>
      </c>
      <c r="AN23" s="78">
        <v>329734</v>
      </c>
      <c r="AO23" s="79">
        <f t="shared" si="18"/>
        <v>3</v>
      </c>
      <c r="AP23" s="78">
        <v>321302</v>
      </c>
      <c r="AQ23" s="79">
        <f t="shared" si="19"/>
        <v>3</v>
      </c>
      <c r="AR23" s="78">
        <v>355005</v>
      </c>
      <c r="AS23" s="79">
        <f t="shared" si="20"/>
        <v>4</v>
      </c>
      <c r="AT23" s="78">
        <v>351108</v>
      </c>
      <c r="AU23" s="79">
        <f t="shared" si="21"/>
        <v>6</v>
      </c>
      <c r="AV23" s="78">
        <v>380980</v>
      </c>
      <c r="AW23" s="79">
        <f t="shared" si="22"/>
        <v>6</v>
      </c>
      <c r="AX23" s="78">
        <v>436624</v>
      </c>
      <c r="AY23" s="79">
        <f t="shared" si="23"/>
        <v>6</v>
      </c>
      <c r="AZ23" s="78">
        <v>472297</v>
      </c>
      <c r="BA23" s="79">
        <f t="shared" si="24"/>
        <v>5</v>
      </c>
      <c r="BB23" s="78">
        <v>459575</v>
      </c>
      <c r="BC23" s="79">
        <f t="shared" si="25"/>
        <v>6</v>
      </c>
      <c r="BD23" s="78">
        <v>455870</v>
      </c>
      <c r="BE23" s="79">
        <f t="shared" si="26"/>
        <v>8</v>
      </c>
      <c r="BF23" s="78">
        <v>423952</v>
      </c>
      <c r="BG23" s="79">
        <f t="shared" si="27"/>
        <v>12</v>
      </c>
      <c r="BH23" s="78">
        <v>396619</v>
      </c>
      <c r="BI23" s="79">
        <f t="shared" si="28"/>
        <v>13</v>
      </c>
      <c r="BJ23" s="78">
        <v>467657</v>
      </c>
      <c r="BK23" s="79">
        <f t="shared" si="29"/>
        <v>15</v>
      </c>
      <c r="BL23" s="97">
        <v>516796.3</v>
      </c>
      <c r="BM23" s="79">
        <f t="shared" si="30"/>
        <v>9</v>
      </c>
      <c r="BN23" s="131">
        <v>471489.3</v>
      </c>
      <c r="BO23" s="79">
        <f t="shared" si="31"/>
        <v>10</v>
      </c>
      <c r="BP23" s="131">
        <v>475348.3</v>
      </c>
      <c r="BQ23" s="79">
        <f t="shared" si="32"/>
        <v>9</v>
      </c>
      <c r="BR23" s="136">
        <v>461139.20000000001</v>
      </c>
      <c r="BS23" s="79">
        <f t="shared" si="33"/>
        <v>7</v>
      </c>
      <c r="BT23" s="136">
        <v>478346</v>
      </c>
      <c r="BU23" s="79">
        <f t="shared" si="34"/>
        <v>8</v>
      </c>
      <c r="BV23" s="136">
        <v>504036.1</v>
      </c>
      <c r="BW23" s="79">
        <f t="shared" si="35"/>
        <v>6</v>
      </c>
      <c r="BX23" s="136">
        <v>513877</v>
      </c>
      <c r="BY23" s="136">
        <f t="shared" si="36"/>
        <v>7</v>
      </c>
      <c r="BZ23" s="195">
        <v>550246.9</v>
      </c>
      <c r="CA23" s="79">
        <f t="shared" si="37"/>
        <v>6</v>
      </c>
      <c r="CB23" s="136">
        <v>576305.1</v>
      </c>
      <c r="CC23" s="136">
        <f t="shared" si="38"/>
        <v>7</v>
      </c>
      <c r="CE23" s="187"/>
    </row>
    <row r="24" spans="1:120">
      <c r="A24" s="113" t="s">
        <v>190</v>
      </c>
      <c r="B24" s="83" t="s">
        <v>187</v>
      </c>
      <c r="C24" s="169" t="s">
        <v>188</v>
      </c>
      <c r="D24" s="84"/>
      <c r="E24" s="85" t="e">
        <f t="shared" si="0"/>
        <v>#N/A</v>
      </c>
      <c r="F24" s="84"/>
      <c r="G24" s="85" t="e">
        <f t="shared" si="1"/>
        <v>#N/A</v>
      </c>
      <c r="H24" s="84"/>
      <c r="I24" s="85" t="e">
        <f t="shared" si="2"/>
        <v>#N/A</v>
      </c>
      <c r="J24" s="84"/>
      <c r="K24" s="85" t="e">
        <f t="shared" si="3"/>
        <v>#N/A</v>
      </c>
      <c r="L24" s="84"/>
      <c r="M24" s="85" t="e">
        <f t="shared" si="4"/>
        <v>#N/A</v>
      </c>
      <c r="N24" s="84">
        <v>58620</v>
      </c>
      <c r="O24" s="85">
        <f t="shared" si="5"/>
        <v>28</v>
      </c>
      <c r="P24" s="84">
        <v>59373</v>
      </c>
      <c r="Q24" s="85">
        <f t="shared" si="6"/>
        <v>30</v>
      </c>
      <c r="R24" s="84">
        <v>72236</v>
      </c>
      <c r="S24" s="85">
        <f t="shared" si="7"/>
        <v>28</v>
      </c>
      <c r="T24" s="84">
        <v>79380</v>
      </c>
      <c r="U24" s="85">
        <f t="shared" si="8"/>
        <v>28</v>
      </c>
      <c r="V24" s="84">
        <v>91712</v>
      </c>
      <c r="W24" s="85">
        <f t="shared" si="9"/>
        <v>25</v>
      </c>
      <c r="X24" s="84">
        <v>116581</v>
      </c>
      <c r="Y24" s="85">
        <f t="shared" si="10"/>
        <v>20</v>
      </c>
      <c r="Z24" s="84">
        <v>151545</v>
      </c>
      <c r="AA24" s="85">
        <f t="shared" si="11"/>
        <v>16</v>
      </c>
      <c r="AB24" s="84">
        <v>168451</v>
      </c>
      <c r="AC24" s="85">
        <f t="shared" si="12"/>
        <v>15</v>
      </c>
      <c r="AD24" s="84">
        <v>135678</v>
      </c>
      <c r="AE24" s="85">
        <f t="shared" si="13"/>
        <v>19</v>
      </c>
      <c r="AF24" s="84">
        <v>156582</v>
      </c>
      <c r="AG24" s="85">
        <f t="shared" si="14"/>
        <v>18</v>
      </c>
      <c r="AH24" s="84">
        <v>166280</v>
      </c>
      <c r="AI24" s="85">
        <f t="shared" si="15"/>
        <v>16</v>
      </c>
      <c r="AJ24" s="84">
        <v>154120</v>
      </c>
      <c r="AK24" s="85">
        <f t="shared" si="16"/>
        <v>22</v>
      </c>
      <c r="AL24" s="84">
        <v>176721</v>
      </c>
      <c r="AM24" s="85">
        <f t="shared" si="17"/>
        <v>20</v>
      </c>
      <c r="AN24" s="84">
        <v>193491</v>
      </c>
      <c r="AO24" s="85">
        <f t="shared" si="18"/>
        <v>19</v>
      </c>
      <c r="AP24" s="84">
        <v>221012</v>
      </c>
      <c r="AQ24" s="85">
        <f t="shared" si="19"/>
        <v>17</v>
      </c>
      <c r="AR24" s="84">
        <v>246233</v>
      </c>
      <c r="AS24" s="85">
        <f t="shared" si="20"/>
        <v>17</v>
      </c>
      <c r="AT24" s="84">
        <v>300805</v>
      </c>
      <c r="AU24" s="85">
        <f t="shared" si="21"/>
        <v>12</v>
      </c>
      <c r="AV24" s="84">
        <v>335761</v>
      </c>
      <c r="AW24" s="85">
        <f t="shared" si="22"/>
        <v>10</v>
      </c>
      <c r="AX24" s="84">
        <v>362366</v>
      </c>
      <c r="AY24" s="85">
        <f t="shared" si="23"/>
        <v>12</v>
      </c>
      <c r="AZ24" s="84">
        <v>371919</v>
      </c>
      <c r="BA24" s="85">
        <f t="shared" si="24"/>
        <v>12</v>
      </c>
      <c r="BB24" s="84">
        <v>405357</v>
      </c>
      <c r="BC24" s="85">
        <f t="shared" si="25"/>
        <v>11</v>
      </c>
      <c r="BD24" s="84">
        <v>425431</v>
      </c>
      <c r="BE24" s="85">
        <f t="shared" si="26"/>
        <v>10</v>
      </c>
      <c r="BF24" s="84">
        <v>425938</v>
      </c>
      <c r="BG24" s="85">
        <f t="shared" si="27"/>
        <v>10</v>
      </c>
      <c r="BH24" s="84">
        <v>409649</v>
      </c>
      <c r="BI24" s="85">
        <f t="shared" si="28"/>
        <v>10</v>
      </c>
      <c r="BJ24" s="84">
        <v>525066</v>
      </c>
      <c r="BK24" s="85">
        <f t="shared" si="29"/>
        <v>10</v>
      </c>
      <c r="BL24" s="170">
        <v>497059.6</v>
      </c>
      <c r="BM24" s="85">
        <f t="shared" si="30"/>
        <v>10</v>
      </c>
      <c r="BN24" s="171">
        <v>459692.4</v>
      </c>
      <c r="BO24" s="85">
        <f t="shared" si="31"/>
        <v>12</v>
      </c>
      <c r="BP24" s="140">
        <v>475736.2</v>
      </c>
      <c r="BQ24" s="85">
        <f t="shared" si="32"/>
        <v>8</v>
      </c>
      <c r="BR24" s="172">
        <v>425886.6</v>
      </c>
      <c r="BS24" s="85">
        <f t="shared" si="33"/>
        <v>10</v>
      </c>
      <c r="BT24" s="146">
        <v>470596.9</v>
      </c>
      <c r="BU24" s="85">
        <f t="shared" si="34"/>
        <v>9</v>
      </c>
      <c r="BV24" s="172">
        <v>450010.9</v>
      </c>
      <c r="BW24" s="85">
        <f t="shared" si="35"/>
        <v>10</v>
      </c>
      <c r="BX24" s="146">
        <v>493567.9</v>
      </c>
      <c r="BY24" s="146">
        <f t="shared" si="36"/>
        <v>9</v>
      </c>
      <c r="BZ24" s="172">
        <v>503566.3</v>
      </c>
      <c r="CA24" s="85">
        <f t="shared" si="37"/>
        <v>9</v>
      </c>
      <c r="CB24" s="146">
        <v>558247.69999999995</v>
      </c>
      <c r="CC24" s="146">
        <f t="shared" si="38"/>
        <v>8</v>
      </c>
      <c r="CE24" s="187"/>
    </row>
    <row r="25" spans="1:120">
      <c r="A25" s="110" t="s">
        <v>191</v>
      </c>
      <c r="B25" s="72" t="s">
        <v>176</v>
      </c>
      <c r="C25" s="72" t="s">
        <v>177</v>
      </c>
      <c r="D25" s="73">
        <v>42531</v>
      </c>
      <c r="E25" s="74">
        <f t="shared" si="0"/>
        <v>11</v>
      </c>
      <c r="F25" s="73">
        <v>44287</v>
      </c>
      <c r="G25" s="74">
        <f t="shared" si="1"/>
        <v>12</v>
      </c>
      <c r="H25" s="73">
        <v>50397</v>
      </c>
      <c r="I25" s="74">
        <f t="shared" si="2"/>
        <v>11</v>
      </c>
      <c r="J25" s="73">
        <v>55619</v>
      </c>
      <c r="K25" s="74">
        <f t="shared" si="3"/>
        <v>12</v>
      </c>
      <c r="L25" s="73">
        <v>62074</v>
      </c>
      <c r="M25" s="74">
        <f t="shared" si="4"/>
        <v>12</v>
      </c>
      <c r="N25" s="73">
        <v>69169</v>
      </c>
      <c r="O25" s="74">
        <f t="shared" si="5"/>
        <v>26</v>
      </c>
      <c r="P25" s="73">
        <v>70034</v>
      </c>
      <c r="Q25" s="74">
        <f t="shared" si="6"/>
        <v>26</v>
      </c>
      <c r="R25" s="73">
        <v>84622</v>
      </c>
      <c r="S25" s="74">
        <f t="shared" si="7"/>
        <v>23</v>
      </c>
      <c r="T25" s="73">
        <v>92763</v>
      </c>
      <c r="U25" s="74">
        <f t="shared" si="8"/>
        <v>23</v>
      </c>
      <c r="V25" s="73">
        <v>108611</v>
      </c>
      <c r="W25" s="74">
        <f t="shared" si="9"/>
        <v>19</v>
      </c>
      <c r="X25" s="73">
        <v>116109</v>
      </c>
      <c r="Y25" s="74">
        <f t="shared" si="10"/>
        <v>22</v>
      </c>
      <c r="Z25" s="73">
        <v>128098</v>
      </c>
      <c r="AA25" s="74">
        <f t="shared" si="11"/>
        <v>21</v>
      </c>
      <c r="AB25" s="73">
        <v>139868</v>
      </c>
      <c r="AC25" s="74">
        <f t="shared" si="12"/>
        <v>21</v>
      </c>
      <c r="AD25" s="73">
        <v>138839</v>
      </c>
      <c r="AE25" s="74">
        <f t="shared" si="13"/>
        <v>18</v>
      </c>
      <c r="AF25" s="73">
        <v>154649</v>
      </c>
      <c r="AG25" s="74">
        <f t="shared" si="14"/>
        <v>19</v>
      </c>
      <c r="AH25" s="73">
        <v>154998</v>
      </c>
      <c r="AI25" s="74">
        <f t="shared" si="15"/>
        <v>20</v>
      </c>
      <c r="AJ25" s="73">
        <v>164886</v>
      </c>
      <c r="AK25" s="74">
        <f t="shared" si="16"/>
        <v>18</v>
      </c>
      <c r="AL25" s="73">
        <v>186892</v>
      </c>
      <c r="AM25" s="74">
        <f t="shared" si="17"/>
        <v>18</v>
      </c>
      <c r="AN25" s="73">
        <v>198849</v>
      </c>
      <c r="AO25" s="74">
        <f t="shared" si="18"/>
        <v>16</v>
      </c>
      <c r="AP25" s="73">
        <v>210701</v>
      </c>
      <c r="AQ25" s="74">
        <f t="shared" si="19"/>
        <v>18</v>
      </c>
      <c r="AR25" s="73">
        <v>232219</v>
      </c>
      <c r="AS25" s="74">
        <f t="shared" si="20"/>
        <v>20</v>
      </c>
      <c r="AT25" s="73">
        <v>274149</v>
      </c>
      <c r="AU25" s="74">
        <f t="shared" si="21"/>
        <v>17</v>
      </c>
      <c r="AV25" s="73">
        <v>327519</v>
      </c>
      <c r="AW25" s="74">
        <f t="shared" si="22"/>
        <v>13</v>
      </c>
      <c r="AX25" s="73">
        <v>377050</v>
      </c>
      <c r="AY25" s="74">
        <f t="shared" si="23"/>
        <v>9</v>
      </c>
      <c r="AZ25" s="73">
        <v>392611</v>
      </c>
      <c r="BA25" s="74">
        <f t="shared" si="24"/>
        <v>9</v>
      </c>
      <c r="BB25" s="73">
        <v>431365</v>
      </c>
      <c r="BC25" s="74">
        <f t="shared" si="25"/>
        <v>8</v>
      </c>
      <c r="BD25" s="73">
        <v>472488</v>
      </c>
      <c r="BE25" s="74">
        <f t="shared" si="26"/>
        <v>6</v>
      </c>
      <c r="BF25" s="73">
        <v>470715</v>
      </c>
      <c r="BG25" s="74">
        <f t="shared" si="27"/>
        <v>6</v>
      </c>
      <c r="BH25" s="73">
        <v>412821</v>
      </c>
      <c r="BI25" s="74">
        <f t="shared" si="28"/>
        <v>8</v>
      </c>
      <c r="BJ25" s="73">
        <v>513373</v>
      </c>
      <c r="BK25" s="74">
        <f t="shared" si="29"/>
        <v>12</v>
      </c>
      <c r="BL25" s="96">
        <v>496842.4</v>
      </c>
      <c r="BM25" s="74">
        <f t="shared" si="30"/>
        <v>11</v>
      </c>
      <c r="BN25" s="132">
        <v>436753.1</v>
      </c>
      <c r="BO25" s="74">
        <f t="shared" si="31"/>
        <v>14</v>
      </c>
      <c r="BP25" s="132">
        <v>431687.6</v>
      </c>
      <c r="BQ25" s="74">
        <f t="shared" si="32"/>
        <v>12</v>
      </c>
      <c r="BR25" s="144">
        <v>424451.6</v>
      </c>
      <c r="BS25" s="74">
        <f t="shared" si="33"/>
        <v>12</v>
      </c>
      <c r="BT25" s="144">
        <v>440787</v>
      </c>
      <c r="BU25" s="74">
        <f t="shared" si="34"/>
        <v>13</v>
      </c>
      <c r="BV25" s="144">
        <v>428529.6</v>
      </c>
      <c r="BW25" s="74">
        <f t="shared" si="35"/>
        <v>11</v>
      </c>
      <c r="BX25" s="144">
        <v>467847.7</v>
      </c>
      <c r="BY25" s="144">
        <f t="shared" si="36"/>
        <v>11</v>
      </c>
      <c r="BZ25" s="193">
        <v>490342.6</v>
      </c>
      <c r="CA25" s="74">
        <f t="shared" si="37"/>
        <v>11</v>
      </c>
      <c r="CB25" s="144">
        <v>543712.1</v>
      </c>
      <c r="CC25" s="144">
        <f t="shared" si="38"/>
        <v>9</v>
      </c>
      <c r="CE25" s="188"/>
    </row>
    <row r="26" spans="1:120" s="186" customFormat="1">
      <c r="A26" s="237" t="s">
        <v>192</v>
      </c>
      <c r="B26" s="238" t="s">
        <v>187</v>
      </c>
      <c r="C26" s="238" t="s">
        <v>188</v>
      </c>
      <c r="D26" s="239"/>
      <c r="E26" s="240" t="e">
        <f t="shared" si="0"/>
        <v>#N/A</v>
      </c>
      <c r="F26" s="239">
        <v>76136</v>
      </c>
      <c r="G26" s="240">
        <f t="shared" si="1"/>
        <v>11</v>
      </c>
      <c r="H26" s="239"/>
      <c r="I26" s="240" t="e">
        <f t="shared" si="2"/>
        <v>#N/A</v>
      </c>
      <c r="J26" s="239"/>
      <c r="K26" s="240" t="e">
        <f t="shared" si="3"/>
        <v>#N/A</v>
      </c>
      <c r="L26" s="239"/>
      <c r="M26" s="240" t="e">
        <f t="shared" si="4"/>
        <v>#N/A</v>
      </c>
      <c r="N26" s="239">
        <v>103119</v>
      </c>
      <c r="O26" s="240">
        <f t="shared" si="5"/>
        <v>15</v>
      </c>
      <c r="P26" s="239">
        <v>103584</v>
      </c>
      <c r="Q26" s="240">
        <f t="shared" si="6"/>
        <v>14</v>
      </c>
      <c r="R26" s="239">
        <v>109531</v>
      </c>
      <c r="S26" s="240">
        <f t="shared" si="7"/>
        <v>15</v>
      </c>
      <c r="T26" s="239">
        <v>120029</v>
      </c>
      <c r="U26" s="240">
        <f t="shared" si="8"/>
        <v>14</v>
      </c>
      <c r="V26" s="239">
        <v>132805</v>
      </c>
      <c r="W26" s="240">
        <f t="shared" si="9"/>
        <v>14</v>
      </c>
      <c r="X26" s="239">
        <v>142509</v>
      </c>
      <c r="Y26" s="240">
        <f t="shared" si="10"/>
        <v>13</v>
      </c>
      <c r="Z26" s="239">
        <v>169352</v>
      </c>
      <c r="AA26" s="240">
        <f t="shared" si="11"/>
        <v>10</v>
      </c>
      <c r="AB26" s="239">
        <v>178002</v>
      </c>
      <c r="AC26" s="240">
        <f t="shared" si="12"/>
        <v>11</v>
      </c>
      <c r="AD26" s="239">
        <v>187281</v>
      </c>
      <c r="AE26" s="240">
        <f t="shared" si="13"/>
        <v>10</v>
      </c>
      <c r="AF26" s="239">
        <v>190296</v>
      </c>
      <c r="AG26" s="240">
        <f t="shared" si="14"/>
        <v>11</v>
      </c>
      <c r="AH26" s="239">
        <v>202252</v>
      </c>
      <c r="AI26" s="240">
        <f t="shared" si="15"/>
        <v>10</v>
      </c>
      <c r="AJ26" s="239">
        <v>216699</v>
      </c>
      <c r="AK26" s="240">
        <f t="shared" si="16"/>
        <v>8</v>
      </c>
      <c r="AL26" s="239">
        <v>242011</v>
      </c>
      <c r="AM26" s="240">
        <f t="shared" si="17"/>
        <v>6</v>
      </c>
      <c r="AN26" s="239">
        <v>273583</v>
      </c>
      <c r="AO26" s="240">
        <f t="shared" si="18"/>
        <v>5</v>
      </c>
      <c r="AP26" s="239">
        <v>319646</v>
      </c>
      <c r="AQ26" s="240">
        <f t="shared" si="19"/>
        <v>4</v>
      </c>
      <c r="AR26" s="239">
        <v>348514</v>
      </c>
      <c r="AS26" s="240">
        <f t="shared" si="20"/>
        <v>5</v>
      </c>
      <c r="AT26" s="239">
        <v>412038</v>
      </c>
      <c r="AU26" s="240">
        <f t="shared" si="21"/>
        <v>3</v>
      </c>
      <c r="AV26" s="239">
        <v>447223</v>
      </c>
      <c r="AW26" s="240">
        <f t="shared" si="22"/>
        <v>3</v>
      </c>
      <c r="AX26" s="239">
        <v>454807</v>
      </c>
      <c r="AY26" s="240">
        <f t="shared" si="23"/>
        <v>4</v>
      </c>
      <c r="AZ26" s="239">
        <v>494194</v>
      </c>
      <c r="BA26" s="240">
        <f t="shared" si="24"/>
        <v>3</v>
      </c>
      <c r="BB26" s="239">
        <v>519430</v>
      </c>
      <c r="BC26" s="240">
        <f t="shared" si="25"/>
        <v>3</v>
      </c>
      <c r="BD26" s="239">
        <v>497500</v>
      </c>
      <c r="BE26" s="240">
        <f t="shared" si="26"/>
        <v>4</v>
      </c>
      <c r="BF26" s="239">
        <v>498549</v>
      </c>
      <c r="BG26" s="240">
        <f t="shared" si="27"/>
        <v>4</v>
      </c>
      <c r="BH26" s="239">
        <v>486396</v>
      </c>
      <c r="BI26" s="240">
        <f t="shared" si="28"/>
        <v>6</v>
      </c>
      <c r="BJ26" s="239">
        <v>636221</v>
      </c>
      <c r="BK26" s="240">
        <f t="shared" si="29"/>
        <v>4</v>
      </c>
      <c r="BL26" s="241">
        <v>609005.19999999995</v>
      </c>
      <c r="BM26" s="240">
        <f t="shared" si="30"/>
        <v>5</v>
      </c>
      <c r="BN26" s="242">
        <v>515717.9</v>
      </c>
      <c r="BO26" s="240">
        <f t="shared" si="31"/>
        <v>6</v>
      </c>
      <c r="BP26" s="242">
        <v>497030.1</v>
      </c>
      <c r="BQ26" s="240">
        <f t="shared" si="32"/>
        <v>6</v>
      </c>
      <c r="BR26" s="243">
        <v>498295.4</v>
      </c>
      <c r="BS26" s="240">
        <f t="shared" si="33"/>
        <v>6</v>
      </c>
      <c r="BT26" s="243">
        <v>542396.5</v>
      </c>
      <c r="BU26" s="240">
        <f t="shared" si="34"/>
        <v>6</v>
      </c>
      <c r="BV26" s="243">
        <v>494607.4</v>
      </c>
      <c r="BW26" s="240">
        <f t="shared" si="35"/>
        <v>7</v>
      </c>
      <c r="BX26" s="243">
        <v>512081.9</v>
      </c>
      <c r="BY26" s="243">
        <f t="shared" si="36"/>
        <v>8</v>
      </c>
      <c r="BZ26" s="244">
        <v>509277.3</v>
      </c>
      <c r="CA26" s="240">
        <f t="shared" si="37"/>
        <v>8</v>
      </c>
      <c r="CB26" s="243">
        <v>540929.30000000005</v>
      </c>
      <c r="CC26" s="243">
        <f t="shared" si="38"/>
        <v>10</v>
      </c>
      <c r="CD26" s="220"/>
      <c r="CE26" s="245"/>
      <c r="CF26" s="220"/>
      <c r="CG26" s="220"/>
      <c r="CH26" s="220"/>
      <c r="CI26" s="220"/>
      <c r="CJ26" s="220"/>
      <c r="CK26" s="220"/>
      <c r="CL26" s="220"/>
      <c r="CM26" s="220"/>
      <c r="CN26" s="220"/>
      <c r="CO26" s="220"/>
      <c r="CP26" s="220"/>
      <c r="CQ26" s="220"/>
      <c r="CR26" s="220"/>
      <c r="CS26" s="220"/>
      <c r="CT26" s="220"/>
      <c r="CU26" s="220"/>
      <c r="CV26" s="220"/>
      <c r="CW26" s="220"/>
      <c r="CX26" s="220"/>
      <c r="CY26" s="220"/>
      <c r="CZ26" s="220"/>
      <c r="DA26" s="220"/>
      <c r="DB26" s="220"/>
      <c r="DC26" s="220"/>
      <c r="DD26" s="220"/>
      <c r="DE26" s="220"/>
      <c r="DF26" s="220"/>
      <c r="DG26" s="220"/>
      <c r="DH26" s="220"/>
      <c r="DI26" s="220"/>
      <c r="DJ26" s="220"/>
      <c r="DK26" s="220"/>
      <c r="DL26" s="220"/>
      <c r="DM26" s="220"/>
      <c r="DN26" s="220"/>
      <c r="DO26" s="220"/>
      <c r="DP26" s="220"/>
    </row>
    <row r="27" spans="1:120">
      <c r="A27" s="110" t="s">
        <v>193</v>
      </c>
      <c r="B27" s="72" t="s">
        <v>176</v>
      </c>
      <c r="C27" s="72" t="s">
        <v>177</v>
      </c>
      <c r="D27" s="73">
        <v>27833</v>
      </c>
      <c r="E27" s="74">
        <f t="shared" si="0"/>
        <v>16</v>
      </c>
      <c r="F27" s="73">
        <v>33116</v>
      </c>
      <c r="G27" s="74">
        <f t="shared" si="1"/>
        <v>17</v>
      </c>
      <c r="H27" s="73">
        <v>43530</v>
      </c>
      <c r="I27" s="74">
        <f t="shared" si="2"/>
        <v>13</v>
      </c>
      <c r="J27" s="73">
        <v>45835</v>
      </c>
      <c r="K27" s="74">
        <f t="shared" si="3"/>
        <v>14</v>
      </c>
      <c r="L27" s="73">
        <v>38460</v>
      </c>
      <c r="M27" s="74">
        <f t="shared" si="4"/>
        <v>16</v>
      </c>
      <c r="N27" s="73">
        <v>51585</v>
      </c>
      <c r="O27" s="74">
        <f t="shared" si="5"/>
        <v>33</v>
      </c>
      <c r="P27" s="73">
        <v>46549</v>
      </c>
      <c r="Q27" s="74">
        <f t="shared" si="6"/>
        <v>43</v>
      </c>
      <c r="R27" s="73">
        <v>45145</v>
      </c>
      <c r="S27" s="74">
        <f t="shared" si="7"/>
        <v>52</v>
      </c>
      <c r="T27" s="73">
        <v>55472</v>
      </c>
      <c r="U27" s="74">
        <f t="shared" si="8"/>
        <v>43</v>
      </c>
      <c r="V27" s="73">
        <v>60934</v>
      </c>
      <c r="W27" s="74">
        <f t="shared" si="9"/>
        <v>42</v>
      </c>
      <c r="X27" s="73">
        <v>54250</v>
      </c>
      <c r="Y27" s="74">
        <f t="shared" si="10"/>
        <v>50</v>
      </c>
      <c r="Z27" s="73">
        <v>56008</v>
      </c>
      <c r="AA27" s="74">
        <f t="shared" si="11"/>
        <v>51</v>
      </c>
      <c r="AB27" s="73">
        <v>45833</v>
      </c>
      <c r="AC27" s="74">
        <f t="shared" si="12"/>
        <v>70</v>
      </c>
      <c r="AD27" s="73">
        <v>60577</v>
      </c>
      <c r="AE27" s="74">
        <f t="shared" si="13"/>
        <v>57</v>
      </c>
      <c r="AF27" s="73">
        <v>51372</v>
      </c>
      <c r="AG27" s="74">
        <f t="shared" si="14"/>
        <v>72</v>
      </c>
      <c r="AH27" s="73">
        <v>75556</v>
      </c>
      <c r="AI27" s="74">
        <f t="shared" si="15"/>
        <v>51</v>
      </c>
      <c r="AJ27" s="73">
        <v>67890</v>
      </c>
      <c r="AK27" s="74">
        <f t="shared" si="16"/>
        <v>55</v>
      </c>
      <c r="AL27" s="73">
        <v>63651</v>
      </c>
      <c r="AM27" s="74">
        <f t="shared" si="17"/>
        <v>64</v>
      </c>
      <c r="AN27" s="73">
        <v>64843</v>
      </c>
      <c r="AO27" s="74">
        <f t="shared" si="18"/>
        <v>69</v>
      </c>
      <c r="AP27" s="73">
        <v>67290</v>
      </c>
      <c r="AQ27" s="74">
        <f t="shared" si="19"/>
        <v>71</v>
      </c>
      <c r="AR27" s="73">
        <v>58388</v>
      </c>
      <c r="AS27" s="74">
        <f t="shared" si="20"/>
        <v>90</v>
      </c>
      <c r="AT27" s="73">
        <v>86455</v>
      </c>
      <c r="AU27" s="74">
        <f t="shared" si="21"/>
        <v>72</v>
      </c>
      <c r="AV27" s="73">
        <v>105653</v>
      </c>
      <c r="AW27" s="74">
        <f t="shared" si="22"/>
        <v>62</v>
      </c>
      <c r="AX27" s="73">
        <v>104987</v>
      </c>
      <c r="AY27" s="74">
        <f t="shared" si="23"/>
        <v>66</v>
      </c>
      <c r="AZ27" s="73">
        <v>102695</v>
      </c>
      <c r="BA27" s="74">
        <f t="shared" si="24"/>
        <v>69</v>
      </c>
      <c r="BB27" s="73">
        <v>115420</v>
      </c>
      <c r="BC27" s="74">
        <f t="shared" si="25"/>
        <v>63</v>
      </c>
      <c r="BD27" s="73">
        <v>126221</v>
      </c>
      <c r="BE27" s="74">
        <f t="shared" si="26"/>
        <v>56</v>
      </c>
      <c r="BF27" s="73">
        <v>162290</v>
      </c>
      <c r="BG27" s="74">
        <f t="shared" si="27"/>
        <v>49</v>
      </c>
      <c r="BH27" s="73">
        <v>177690</v>
      </c>
      <c r="BI27" s="74">
        <f t="shared" si="28"/>
        <v>42</v>
      </c>
      <c r="BJ27" s="73">
        <v>253849</v>
      </c>
      <c r="BK27" s="74">
        <f t="shared" si="29"/>
        <v>38</v>
      </c>
      <c r="BL27" s="96">
        <v>234879.2</v>
      </c>
      <c r="BM27" s="74">
        <f t="shared" si="30"/>
        <v>36</v>
      </c>
      <c r="BN27" s="132">
        <v>242772.2</v>
      </c>
      <c r="BO27" s="74">
        <f t="shared" si="31"/>
        <v>31</v>
      </c>
      <c r="BP27" s="132">
        <v>251840.1</v>
      </c>
      <c r="BQ27" s="74">
        <f t="shared" si="32"/>
        <v>31</v>
      </c>
      <c r="BR27" s="144">
        <v>291983.90000000002</v>
      </c>
      <c r="BS27" s="74">
        <f t="shared" si="33"/>
        <v>25</v>
      </c>
      <c r="BT27" s="144">
        <v>241666.5</v>
      </c>
      <c r="BU27" s="74">
        <f t="shared" si="34"/>
        <v>32</v>
      </c>
      <c r="BV27" s="144">
        <v>286605.2</v>
      </c>
      <c r="BW27" s="74">
        <f t="shared" si="35"/>
        <v>28</v>
      </c>
      <c r="BX27" s="144">
        <v>156853.79999999999</v>
      </c>
      <c r="BY27" s="144">
        <f t="shared" si="36"/>
        <v>52</v>
      </c>
      <c r="BZ27" s="193">
        <v>465721.3</v>
      </c>
      <c r="CA27" s="74">
        <f t="shared" si="37"/>
        <v>12</v>
      </c>
      <c r="CB27" s="144">
        <v>485259</v>
      </c>
      <c r="CC27" s="144">
        <f t="shared" si="38"/>
        <v>13</v>
      </c>
      <c r="CE27" s="189"/>
    </row>
    <row r="28" spans="1:120">
      <c r="A28" s="110" t="s">
        <v>194</v>
      </c>
      <c r="B28" s="72" t="s">
        <v>176</v>
      </c>
      <c r="C28" s="72" t="s">
        <v>177</v>
      </c>
      <c r="D28" s="73">
        <v>41850</v>
      </c>
      <c r="E28" s="74">
        <f t="shared" si="0"/>
        <v>12</v>
      </c>
      <c r="F28" s="73">
        <v>38447</v>
      </c>
      <c r="G28" s="74">
        <f t="shared" si="1"/>
        <v>14</v>
      </c>
      <c r="H28" s="73">
        <v>41890</v>
      </c>
      <c r="I28" s="74">
        <f t="shared" si="2"/>
        <v>14</v>
      </c>
      <c r="J28" s="73">
        <v>47228</v>
      </c>
      <c r="K28" s="74">
        <f t="shared" si="3"/>
        <v>13</v>
      </c>
      <c r="L28" s="73">
        <v>48491</v>
      </c>
      <c r="M28" s="74">
        <f t="shared" si="4"/>
        <v>13</v>
      </c>
      <c r="N28" s="73">
        <v>63105</v>
      </c>
      <c r="O28" s="74">
        <f t="shared" si="5"/>
        <v>27</v>
      </c>
      <c r="P28" s="73">
        <v>70526</v>
      </c>
      <c r="Q28" s="74">
        <f t="shared" si="6"/>
        <v>25</v>
      </c>
      <c r="R28" s="73">
        <v>81473</v>
      </c>
      <c r="S28" s="74">
        <f t="shared" si="7"/>
        <v>25</v>
      </c>
      <c r="T28" s="73">
        <v>84918</v>
      </c>
      <c r="U28" s="74">
        <f t="shared" si="8"/>
        <v>24</v>
      </c>
      <c r="V28" s="73">
        <v>95025</v>
      </c>
      <c r="W28" s="74">
        <f t="shared" si="9"/>
        <v>24</v>
      </c>
      <c r="X28" s="73">
        <v>100183</v>
      </c>
      <c r="Y28" s="74">
        <f t="shared" si="10"/>
        <v>24</v>
      </c>
      <c r="Z28" s="73">
        <v>111501</v>
      </c>
      <c r="AA28" s="74">
        <f t="shared" si="11"/>
        <v>23</v>
      </c>
      <c r="AB28" s="73">
        <v>130245</v>
      </c>
      <c r="AC28" s="74">
        <f t="shared" si="12"/>
        <v>23</v>
      </c>
      <c r="AD28" s="73">
        <v>129075</v>
      </c>
      <c r="AE28" s="74">
        <f t="shared" si="13"/>
        <v>22</v>
      </c>
      <c r="AF28" s="73">
        <v>146161</v>
      </c>
      <c r="AG28" s="74">
        <f t="shared" si="14"/>
        <v>23</v>
      </c>
      <c r="AH28" s="73">
        <v>156302</v>
      </c>
      <c r="AI28" s="74">
        <f t="shared" si="15"/>
        <v>19</v>
      </c>
      <c r="AJ28" s="73">
        <v>164603</v>
      </c>
      <c r="AK28" s="74">
        <f t="shared" si="16"/>
        <v>19</v>
      </c>
      <c r="AL28" s="73">
        <v>165365</v>
      </c>
      <c r="AM28" s="74">
        <f t="shared" si="17"/>
        <v>21</v>
      </c>
      <c r="AN28" s="73">
        <v>182700</v>
      </c>
      <c r="AO28" s="74">
        <f t="shared" si="18"/>
        <v>20</v>
      </c>
      <c r="AP28" s="73">
        <v>199267</v>
      </c>
      <c r="AQ28" s="74">
        <f t="shared" si="19"/>
        <v>21</v>
      </c>
      <c r="AR28" s="73">
        <v>232681</v>
      </c>
      <c r="AS28" s="74">
        <f t="shared" si="20"/>
        <v>19</v>
      </c>
      <c r="AT28" s="73">
        <v>275874</v>
      </c>
      <c r="AU28" s="74">
        <f t="shared" si="21"/>
        <v>16</v>
      </c>
      <c r="AV28" s="73">
        <v>297899</v>
      </c>
      <c r="AW28" s="74">
        <f t="shared" si="22"/>
        <v>17</v>
      </c>
      <c r="AX28" s="73">
        <v>313220</v>
      </c>
      <c r="AY28" s="74">
        <f t="shared" si="23"/>
        <v>17</v>
      </c>
      <c r="AZ28" s="73">
        <v>305663</v>
      </c>
      <c r="BA28" s="74">
        <f t="shared" si="24"/>
        <v>21</v>
      </c>
      <c r="BB28" s="73">
        <v>322990</v>
      </c>
      <c r="BC28" s="74">
        <f t="shared" si="25"/>
        <v>20</v>
      </c>
      <c r="BD28" s="73">
        <v>343442</v>
      </c>
      <c r="BE28" s="74">
        <f t="shared" si="26"/>
        <v>17</v>
      </c>
      <c r="BF28" s="73">
        <v>353478</v>
      </c>
      <c r="BG28" s="74">
        <f t="shared" si="27"/>
        <v>18</v>
      </c>
      <c r="BH28" s="73">
        <v>385666</v>
      </c>
      <c r="BI28" s="74">
        <f t="shared" si="28"/>
        <v>17</v>
      </c>
      <c r="BJ28" s="73">
        <v>486446</v>
      </c>
      <c r="BK28" s="74">
        <f t="shared" si="29"/>
        <v>13</v>
      </c>
      <c r="BL28" s="96">
        <v>429711.8</v>
      </c>
      <c r="BM28" s="74">
        <f t="shared" si="30"/>
        <v>16</v>
      </c>
      <c r="BN28" s="132">
        <v>421737.5</v>
      </c>
      <c r="BO28" s="74">
        <f t="shared" si="31"/>
        <v>16</v>
      </c>
      <c r="BP28" s="132">
        <v>425506.5</v>
      </c>
      <c r="BQ28" s="74">
        <f t="shared" si="32"/>
        <v>13</v>
      </c>
      <c r="BR28" s="144">
        <v>419478.5</v>
      </c>
      <c r="BS28" s="74">
        <f t="shared" si="33"/>
        <v>13</v>
      </c>
      <c r="BT28" s="144">
        <v>450660.5</v>
      </c>
      <c r="BU28" s="74">
        <f t="shared" si="34"/>
        <v>12</v>
      </c>
      <c r="BV28" s="144">
        <v>416768.2</v>
      </c>
      <c r="BW28" s="74">
        <f t="shared" si="35"/>
        <v>13</v>
      </c>
      <c r="BX28" s="144">
        <v>452365.6</v>
      </c>
      <c r="BY28" s="144">
        <f t="shared" si="36"/>
        <v>12</v>
      </c>
      <c r="BZ28" s="193">
        <v>430253.5</v>
      </c>
      <c r="CA28" s="74">
        <f t="shared" si="37"/>
        <v>18</v>
      </c>
      <c r="CB28" s="144">
        <v>475556.8</v>
      </c>
      <c r="CC28" s="144">
        <f t="shared" si="38"/>
        <v>15</v>
      </c>
      <c r="CE28" s="192"/>
    </row>
    <row r="29" spans="1:120">
      <c r="A29" s="110" t="s">
        <v>195</v>
      </c>
      <c r="B29" s="72" t="s">
        <v>176</v>
      </c>
      <c r="C29" s="72" t="s">
        <v>177</v>
      </c>
      <c r="D29" s="73">
        <v>25928</v>
      </c>
      <c r="E29" s="74">
        <f t="shared" si="0"/>
        <v>20</v>
      </c>
      <c r="F29" s="73">
        <v>27426</v>
      </c>
      <c r="G29" s="74">
        <f t="shared" si="1"/>
        <v>21</v>
      </c>
      <c r="H29" s="73">
        <v>28739</v>
      </c>
      <c r="I29" s="74">
        <f t="shared" si="2"/>
        <v>18</v>
      </c>
      <c r="J29" s="73">
        <v>31996</v>
      </c>
      <c r="K29" s="74">
        <f t="shared" si="3"/>
        <v>20</v>
      </c>
      <c r="L29" s="73">
        <v>35338</v>
      </c>
      <c r="M29" s="74">
        <f t="shared" si="4"/>
        <v>19</v>
      </c>
      <c r="N29" s="73">
        <v>39909</v>
      </c>
      <c r="O29" s="74">
        <f t="shared" si="5"/>
        <v>47</v>
      </c>
      <c r="P29" s="73">
        <v>43990</v>
      </c>
      <c r="Q29" s="74">
        <f t="shared" si="6"/>
        <v>45</v>
      </c>
      <c r="R29" s="73">
        <v>54653</v>
      </c>
      <c r="S29" s="74">
        <f t="shared" si="7"/>
        <v>40</v>
      </c>
      <c r="T29" s="73">
        <v>58389</v>
      </c>
      <c r="U29" s="74">
        <f t="shared" si="8"/>
        <v>39</v>
      </c>
      <c r="V29" s="73">
        <v>63978</v>
      </c>
      <c r="W29" s="74">
        <f t="shared" si="9"/>
        <v>39</v>
      </c>
      <c r="X29" s="73">
        <v>70585</v>
      </c>
      <c r="Y29" s="74">
        <f t="shared" si="10"/>
        <v>35</v>
      </c>
      <c r="Z29" s="73">
        <v>76443</v>
      </c>
      <c r="AA29" s="74">
        <f t="shared" si="11"/>
        <v>38</v>
      </c>
      <c r="AB29" s="73">
        <v>84390</v>
      </c>
      <c r="AC29" s="74">
        <f t="shared" si="12"/>
        <v>39</v>
      </c>
      <c r="AD29" s="73">
        <v>82091</v>
      </c>
      <c r="AE29" s="74">
        <f t="shared" si="13"/>
        <v>38</v>
      </c>
      <c r="AF29" s="73">
        <v>87238</v>
      </c>
      <c r="AG29" s="74">
        <f t="shared" si="14"/>
        <v>37</v>
      </c>
      <c r="AH29" s="73">
        <v>94421</v>
      </c>
      <c r="AI29" s="74">
        <f t="shared" si="15"/>
        <v>35</v>
      </c>
      <c r="AJ29" s="73">
        <v>92050</v>
      </c>
      <c r="AK29" s="74">
        <f t="shared" si="16"/>
        <v>39</v>
      </c>
      <c r="AL29" s="73">
        <v>106732</v>
      </c>
      <c r="AM29" s="74">
        <f t="shared" si="17"/>
        <v>34</v>
      </c>
      <c r="AN29" s="73">
        <v>108281</v>
      </c>
      <c r="AO29" s="74">
        <f t="shared" si="18"/>
        <v>39</v>
      </c>
      <c r="AP29" s="73">
        <v>118189</v>
      </c>
      <c r="AQ29" s="74">
        <f t="shared" si="19"/>
        <v>40</v>
      </c>
      <c r="AR29" s="73">
        <v>138420</v>
      </c>
      <c r="AS29" s="74">
        <f t="shared" si="20"/>
        <v>39</v>
      </c>
      <c r="AT29" s="73">
        <v>166118</v>
      </c>
      <c r="AU29" s="74">
        <f t="shared" si="21"/>
        <v>32</v>
      </c>
      <c r="AV29" s="73">
        <v>215451</v>
      </c>
      <c r="AW29" s="74">
        <f t="shared" si="22"/>
        <v>26</v>
      </c>
      <c r="AX29" s="73">
        <v>234955</v>
      </c>
      <c r="AY29" s="74">
        <f t="shared" si="23"/>
        <v>25</v>
      </c>
      <c r="AZ29" s="73">
        <v>259476</v>
      </c>
      <c r="BA29" s="74">
        <f t="shared" si="24"/>
        <v>24</v>
      </c>
      <c r="BB29" s="73">
        <v>279238</v>
      </c>
      <c r="BC29" s="74">
        <f t="shared" si="25"/>
        <v>23</v>
      </c>
      <c r="BD29" s="73">
        <v>306418</v>
      </c>
      <c r="BE29" s="74">
        <f t="shared" si="26"/>
        <v>20</v>
      </c>
      <c r="BF29" s="73">
        <v>329636</v>
      </c>
      <c r="BG29" s="74">
        <f t="shared" si="27"/>
        <v>20</v>
      </c>
      <c r="BH29" s="73">
        <v>319632</v>
      </c>
      <c r="BI29" s="74">
        <f t="shared" si="28"/>
        <v>20</v>
      </c>
      <c r="BJ29" s="73">
        <v>405661</v>
      </c>
      <c r="BK29" s="74">
        <f t="shared" si="29"/>
        <v>21</v>
      </c>
      <c r="BL29" s="96">
        <v>399067.9</v>
      </c>
      <c r="BM29" s="74">
        <f t="shared" si="30"/>
        <v>20</v>
      </c>
      <c r="BN29" s="132">
        <v>352638.8</v>
      </c>
      <c r="BO29" s="74">
        <f t="shared" si="31"/>
        <v>20</v>
      </c>
      <c r="BP29" s="132">
        <v>359283.9</v>
      </c>
      <c r="BQ29" s="74">
        <f t="shared" si="32"/>
        <v>21</v>
      </c>
      <c r="BR29" s="144">
        <v>347493.1</v>
      </c>
      <c r="BS29" s="74">
        <f t="shared" si="33"/>
        <v>20</v>
      </c>
      <c r="BT29" s="144">
        <v>336787</v>
      </c>
      <c r="BU29" s="74">
        <f t="shared" si="34"/>
        <v>20</v>
      </c>
      <c r="BV29" s="144">
        <v>329324.40000000002</v>
      </c>
      <c r="BW29" s="74">
        <f t="shared" si="35"/>
        <v>22</v>
      </c>
      <c r="BX29" s="144">
        <v>379808.6</v>
      </c>
      <c r="BY29" s="144">
        <f t="shared" si="36"/>
        <v>18</v>
      </c>
      <c r="BZ29" s="193">
        <v>368557.2</v>
      </c>
      <c r="CA29" s="74">
        <f t="shared" si="37"/>
        <v>22</v>
      </c>
      <c r="CB29" s="144">
        <v>405411.2</v>
      </c>
      <c r="CC29" s="144">
        <f t="shared" si="38"/>
        <v>22</v>
      </c>
      <c r="CE29" s="189"/>
    </row>
    <row r="30" spans="1:120">
      <c r="A30" s="110" t="s">
        <v>196</v>
      </c>
      <c r="B30" s="72" t="s">
        <v>176</v>
      </c>
      <c r="C30" s="72" t="s">
        <v>177</v>
      </c>
      <c r="D30" s="73">
        <v>16028</v>
      </c>
      <c r="E30" s="74">
        <f t="shared" si="0"/>
        <v>30</v>
      </c>
      <c r="F30" s="73">
        <v>17374</v>
      </c>
      <c r="G30" s="74">
        <f t="shared" si="1"/>
        <v>29</v>
      </c>
      <c r="H30" s="73">
        <v>18574</v>
      </c>
      <c r="I30" s="74">
        <f t="shared" si="2"/>
        <v>27</v>
      </c>
      <c r="J30" s="73">
        <v>20569</v>
      </c>
      <c r="K30" s="74">
        <f t="shared" si="3"/>
        <v>28</v>
      </c>
      <c r="L30" s="73">
        <v>23621</v>
      </c>
      <c r="M30" s="74">
        <f t="shared" si="4"/>
        <v>25</v>
      </c>
      <c r="N30" s="73">
        <v>27005</v>
      </c>
      <c r="O30" s="74">
        <f t="shared" si="5"/>
        <v>69</v>
      </c>
      <c r="P30" s="73">
        <v>30981</v>
      </c>
      <c r="Q30" s="74">
        <f t="shared" si="6"/>
        <v>66</v>
      </c>
      <c r="R30" s="73">
        <v>47294</v>
      </c>
      <c r="S30" s="74">
        <f t="shared" si="7"/>
        <v>49</v>
      </c>
      <c r="T30" s="73">
        <v>50889</v>
      </c>
      <c r="U30" s="74">
        <f t="shared" si="8"/>
        <v>50</v>
      </c>
      <c r="V30" s="73">
        <v>45840</v>
      </c>
      <c r="W30" s="74">
        <f t="shared" si="9"/>
        <v>57</v>
      </c>
      <c r="X30" s="73">
        <v>49581</v>
      </c>
      <c r="Y30" s="74">
        <f t="shared" si="10"/>
        <v>57</v>
      </c>
      <c r="Z30" s="73">
        <v>57385</v>
      </c>
      <c r="AA30" s="74">
        <f t="shared" si="11"/>
        <v>50</v>
      </c>
      <c r="AB30" s="73">
        <v>65424</v>
      </c>
      <c r="AC30" s="74">
        <f t="shared" si="12"/>
        <v>51</v>
      </c>
      <c r="AD30" s="73">
        <v>64526</v>
      </c>
      <c r="AE30" s="74">
        <f t="shared" si="13"/>
        <v>53</v>
      </c>
      <c r="AF30" s="73">
        <v>75391</v>
      </c>
      <c r="AG30" s="74">
        <f t="shared" si="14"/>
        <v>47</v>
      </c>
      <c r="AH30" s="73">
        <v>75763</v>
      </c>
      <c r="AI30" s="74">
        <f t="shared" si="15"/>
        <v>49</v>
      </c>
      <c r="AJ30" s="73">
        <v>80249</v>
      </c>
      <c r="AK30" s="74">
        <f t="shared" si="16"/>
        <v>48</v>
      </c>
      <c r="AL30" s="73">
        <v>92272</v>
      </c>
      <c r="AM30" s="74">
        <f t="shared" si="17"/>
        <v>47</v>
      </c>
      <c r="AN30" s="73">
        <v>109625</v>
      </c>
      <c r="AO30" s="74">
        <f t="shared" si="18"/>
        <v>38</v>
      </c>
      <c r="AP30" s="73">
        <v>128478</v>
      </c>
      <c r="AQ30" s="74">
        <f t="shared" si="19"/>
        <v>36</v>
      </c>
      <c r="AR30" s="73">
        <v>145595</v>
      </c>
      <c r="AS30" s="74">
        <f t="shared" si="20"/>
        <v>33</v>
      </c>
      <c r="AT30" s="73">
        <v>161948</v>
      </c>
      <c r="AU30" s="74">
        <f t="shared" si="21"/>
        <v>37</v>
      </c>
      <c r="AV30" s="73">
        <v>180627</v>
      </c>
      <c r="AW30" s="74">
        <f t="shared" si="22"/>
        <v>35</v>
      </c>
      <c r="AX30" s="73">
        <v>204566</v>
      </c>
      <c r="AY30" s="74">
        <f t="shared" si="23"/>
        <v>32</v>
      </c>
      <c r="AZ30" s="73">
        <v>213998</v>
      </c>
      <c r="BA30" s="74">
        <f t="shared" si="24"/>
        <v>30</v>
      </c>
      <c r="BB30" s="73">
        <v>223515</v>
      </c>
      <c r="BC30" s="74">
        <f t="shared" si="25"/>
        <v>31</v>
      </c>
      <c r="BD30" s="73">
        <v>228142</v>
      </c>
      <c r="BE30" s="74">
        <f t="shared" si="26"/>
        <v>30</v>
      </c>
      <c r="BF30" s="73">
        <v>247941</v>
      </c>
      <c r="BG30" s="74">
        <f t="shared" si="27"/>
        <v>28</v>
      </c>
      <c r="BH30" s="73">
        <v>266179</v>
      </c>
      <c r="BI30" s="74">
        <f t="shared" si="28"/>
        <v>25</v>
      </c>
      <c r="BJ30" s="73">
        <v>319224</v>
      </c>
      <c r="BK30" s="74">
        <f t="shared" si="29"/>
        <v>27</v>
      </c>
      <c r="BL30" s="96">
        <v>303111.3</v>
      </c>
      <c r="BM30" s="74">
        <f t="shared" si="30"/>
        <v>27</v>
      </c>
      <c r="BN30" s="132">
        <v>312104.2</v>
      </c>
      <c r="BO30" s="74">
        <f t="shared" si="31"/>
        <v>24</v>
      </c>
      <c r="BP30" s="132">
        <v>303255.5</v>
      </c>
      <c r="BQ30" s="74">
        <f t="shared" si="32"/>
        <v>24</v>
      </c>
      <c r="BR30" s="144">
        <v>289807.3</v>
      </c>
      <c r="BS30" s="74">
        <f t="shared" si="33"/>
        <v>26</v>
      </c>
      <c r="BT30" s="144">
        <v>293671.59999999998</v>
      </c>
      <c r="BU30" s="74">
        <f t="shared" si="34"/>
        <v>25</v>
      </c>
      <c r="BV30" s="144">
        <v>324214.09999999998</v>
      </c>
      <c r="BW30" s="74">
        <f t="shared" si="35"/>
        <v>23</v>
      </c>
      <c r="BX30" s="144">
        <v>320630.90000000002</v>
      </c>
      <c r="BY30" s="144">
        <f t="shared" si="36"/>
        <v>24</v>
      </c>
      <c r="BZ30" s="193">
        <v>340045.6</v>
      </c>
      <c r="CA30" s="74">
        <f t="shared" si="37"/>
        <v>25</v>
      </c>
      <c r="CB30" s="144">
        <v>366465.8</v>
      </c>
      <c r="CC30" s="144">
        <f t="shared" si="38"/>
        <v>25</v>
      </c>
      <c r="CE30" s="189"/>
    </row>
    <row r="31" spans="1:120">
      <c r="A31" s="110" t="s">
        <v>197</v>
      </c>
      <c r="B31" s="72" t="s">
        <v>176</v>
      </c>
      <c r="C31" s="72" t="s">
        <v>177</v>
      </c>
      <c r="D31" s="73">
        <v>26835</v>
      </c>
      <c r="E31" s="74">
        <f t="shared" si="0"/>
        <v>18</v>
      </c>
      <c r="F31" s="73">
        <v>29970</v>
      </c>
      <c r="G31" s="74">
        <f t="shared" si="1"/>
        <v>19</v>
      </c>
      <c r="H31" s="73">
        <v>28731</v>
      </c>
      <c r="I31" s="74">
        <f t="shared" si="2"/>
        <v>19</v>
      </c>
      <c r="J31" s="73">
        <v>32627</v>
      </c>
      <c r="K31" s="74">
        <f t="shared" si="3"/>
        <v>19</v>
      </c>
      <c r="L31" s="73">
        <v>37839</v>
      </c>
      <c r="M31" s="74">
        <f t="shared" si="4"/>
        <v>18</v>
      </c>
      <c r="N31" s="73">
        <v>44093</v>
      </c>
      <c r="O31" s="74">
        <f t="shared" si="5"/>
        <v>45</v>
      </c>
      <c r="P31" s="73">
        <v>45856</v>
      </c>
      <c r="Q31" s="74">
        <f t="shared" si="6"/>
        <v>44</v>
      </c>
      <c r="R31" s="73">
        <v>62240</v>
      </c>
      <c r="S31" s="74">
        <f t="shared" si="7"/>
        <v>34</v>
      </c>
      <c r="T31" s="73">
        <v>59933</v>
      </c>
      <c r="U31" s="74">
        <f t="shared" si="8"/>
        <v>38</v>
      </c>
      <c r="V31" s="73">
        <v>70702</v>
      </c>
      <c r="W31" s="74">
        <f t="shared" si="9"/>
        <v>32</v>
      </c>
      <c r="X31" s="73">
        <v>74529</v>
      </c>
      <c r="Y31" s="74">
        <f t="shared" si="10"/>
        <v>32</v>
      </c>
      <c r="Z31" s="73">
        <v>90355</v>
      </c>
      <c r="AA31" s="74">
        <f t="shared" si="11"/>
        <v>29</v>
      </c>
      <c r="AB31" s="73">
        <v>94055</v>
      </c>
      <c r="AC31" s="74">
        <f t="shared" si="12"/>
        <v>31</v>
      </c>
      <c r="AD31" s="73">
        <v>90740</v>
      </c>
      <c r="AE31" s="74">
        <f t="shared" si="13"/>
        <v>30</v>
      </c>
      <c r="AF31" s="73">
        <v>104409</v>
      </c>
      <c r="AG31" s="74">
        <f t="shared" si="14"/>
        <v>27</v>
      </c>
      <c r="AH31" s="73">
        <v>120191</v>
      </c>
      <c r="AI31" s="74">
        <f t="shared" si="15"/>
        <v>26</v>
      </c>
      <c r="AJ31" s="73">
        <v>134107</v>
      </c>
      <c r="AK31" s="74">
        <f t="shared" si="16"/>
        <v>25</v>
      </c>
      <c r="AL31" s="73">
        <v>151204</v>
      </c>
      <c r="AM31" s="74">
        <f t="shared" si="17"/>
        <v>24</v>
      </c>
      <c r="AN31" s="73">
        <v>160710</v>
      </c>
      <c r="AO31" s="74">
        <f t="shared" si="18"/>
        <v>25</v>
      </c>
      <c r="AP31" s="73">
        <v>171045</v>
      </c>
      <c r="AQ31" s="74">
        <f t="shared" si="19"/>
        <v>25</v>
      </c>
      <c r="AR31" s="73">
        <v>182898</v>
      </c>
      <c r="AS31" s="74">
        <f t="shared" si="20"/>
        <v>25</v>
      </c>
      <c r="AT31" s="73">
        <v>201579</v>
      </c>
      <c r="AU31" s="74">
        <f t="shared" si="21"/>
        <v>26</v>
      </c>
      <c r="AV31" s="73">
        <v>224155</v>
      </c>
      <c r="AW31" s="74">
        <f t="shared" si="22"/>
        <v>25</v>
      </c>
      <c r="AX31" s="73">
        <v>211643</v>
      </c>
      <c r="AY31" s="74">
        <f t="shared" si="23"/>
        <v>29</v>
      </c>
      <c r="AZ31" s="73">
        <v>211640</v>
      </c>
      <c r="BA31" s="74">
        <f t="shared" si="24"/>
        <v>31</v>
      </c>
      <c r="BB31" s="73">
        <v>232779</v>
      </c>
      <c r="BC31" s="74">
        <f t="shared" si="25"/>
        <v>29</v>
      </c>
      <c r="BD31" s="73">
        <v>235393</v>
      </c>
      <c r="BE31" s="74">
        <f t="shared" si="26"/>
        <v>28</v>
      </c>
      <c r="BF31" s="73">
        <v>235077</v>
      </c>
      <c r="BG31" s="74">
        <f t="shared" si="27"/>
        <v>30</v>
      </c>
      <c r="BH31" s="73">
        <v>212449</v>
      </c>
      <c r="BI31" s="74">
        <f t="shared" si="28"/>
        <v>35</v>
      </c>
      <c r="BJ31" s="73">
        <v>277005</v>
      </c>
      <c r="BK31" s="74">
        <f t="shared" si="29"/>
        <v>34</v>
      </c>
      <c r="BL31" s="96">
        <v>235981.1</v>
      </c>
      <c r="BM31" s="74">
        <f t="shared" si="30"/>
        <v>35</v>
      </c>
      <c r="BN31" s="132">
        <v>238121.3</v>
      </c>
      <c r="BO31" s="74">
        <f t="shared" si="31"/>
        <v>34</v>
      </c>
      <c r="BP31" s="132">
        <v>228808.2</v>
      </c>
      <c r="BQ31" s="74">
        <f t="shared" si="32"/>
        <v>38</v>
      </c>
      <c r="BR31" s="144">
        <v>208928.4</v>
      </c>
      <c r="BS31" s="74">
        <f t="shared" si="33"/>
        <v>38</v>
      </c>
      <c r="BT31" s="144">
        <v>238847.1</v>
      </c>
      <c r="BU31" s="74">
        <f t="shared" si="34"/>
        <v>33</v>
      </c>
      <c r="BV31" s="144">
        <v>254213.1</v>
      </c>
      <c r="BW31" s="74">
        <f t="shared" si="35"/>
        <v>32</v>
      </c>
      <c r="BX31" s="144">
        <v>247440.3</v>
      </c>
      <c r="BY31" s="144">
        <f t="shared" si="36"/>
        <v>32</v>
      </c>
      <c r="BZ31" s="193">
        <v>249235.3</v>
      </c>
      <c r="CA31" s="74">
        <f t="shared" si="37"/>
        <v>37</v>
      </c>
      <c r="CB31" s="144">
        <v>306666.59999999998</v>
      </c>
      <c r="CC31" s="144">
        <f t="shared" si="38"/>
        <v>30</v>
      </c>
      <c r="CE31" s="189"/>
    </row>
    <row r="32" spans="1:120">
      <c r="A32" s="110" t="s">
        <v>198</v>
      </c>
      <c r="B32" s="72" t="s">
        <v>176</v>
      </c>
      <c r="C32" s="72" t="s">
        <v>177</v>
      </c>
      <c r="D32" s="73">
        <v>40223</v>
      </c>
      <c r="E32" s="74">
        <f t="shared" si="0"/>
        <v>13</v>
      </c>
      <c r="F32" s="73">
        <v>43756</v>
      </c>
      <c r="G32" s="74">
        <f t="shared" si="1"/>
        <v>13</v>
      </c>
      <c r="H32" s="73">
        <v>44767</v>
      </c>
      <c r="I32" s="74">
        <f t="shared" si="2"/>
        <v>12</v>
      </c>
      <c r="J32" s="73">
        <v>56300</v>
      </c>
      <c r="K32" s="74">
        <f t="shared" si="3"/>
        <v>11</v>
      </c>
      <c r="L32" s="73">
        <v>62316</v>
      </c>
      <c r="M32" s="74">
        <f t="shared" si="4"/>
        <v>11</v>
      </c>
      <c r="N32" s="73">
        <v>72379</v>
      </c>
      <c r="O32" s="74">
        <f t="shared" si="5"/>
        <v>21</v>
      </c>
      <c r="P32" s="73">
        <v>74028</v>
      </c>
      <c r="Q32" s="74">
        <f t="shared" si="6"/>
        <v>20</v>
      </c>
      <c r="R32" s="73">
        <v>76495</v>
      </c>
      <c r="S32" s="74">
        <f t="shared" si="7"/>
        <v>26</v>
      </c>
      <c r="T32" s="73">
        <v>84400</v>
      </c>
      <c r="U32" s="74">
        <f t="shared" si="8"/>
        <v>26</v>
      </c>
      <c r="V32" s="73">
        <v>84619</v>
      </c>
      <c r="W32" s="74">
        <f t="shared" si="9"/>
        <v>27</v>
      </c>
      <c r="X32" s="73">
        <v>91843</v>
      </c>
      <c r="Y32" s="74">
        <f t="shared" si="10"/>
        <v>27</v>
      </c>
      <c r="Z32" s="73">
        <v>95063</v>
      </c>
      <c r="AA32" s="74">
        <f t="shared" si="11"/>
        <v>28</v>
      </c>
      <c r="AB32" s="73">
        <v>110616</v>
      </c>
      <c r="AC32" s="74">
        <f t="shared" si="12"/>
        <v>25</v>
      </c>
      <c r="AD32" s="73">
        <v>117225</v>
      </c>
      <c r="AE32" s="74">
        <f t="shared" si="13"/>
        <v>24</v>
      </c>
      <c r="AF32" s="73">
        <v>103155</v>
      </c>
      <c r="AG32" s="74">
        <f t="shared" si="14"/>
        <v>28</v>
      </c>
      <c r="AH32" s="73">
        <v>115879</v>
      </c>
      <c r="AI32" s="74">
        <f t="shared" si="15"/>
        <v>27</v>
      </c>
      <c r="AJ32" s="73">
        <v>104489</v>
      </c>
      <c r="AK32" s="74">
        <f t="shared" si="16"/>
        <v>32</v>
      </c>
      <c r="AL32" s="73">
        <v>94607</v>
      </c>
      <c r="AM32" s="74">
        <f t="shared" si="17"/>
        <v>44</v>
      </c>
      <c r="AN32" s="73">
        <v>107370</v>
      </c>
      <c r="AO32" s="74">
        <f t="shared" si="18"/>
        <v>41</v>
      </c>
      <c r="AP32" s="73">
        <v>121084</v>
      </c>
      <c r="AQ32" s="74">
        <f t="shared" si="19"/>
        <v>39</v>
      </c>
      <c r="AR32" s="73">
        <v>134977</v>
      </c>
      <c r="AS32" s="74">
        <f t="shared" si="20"/>
        <v>42</v>
      </c>
      <c r="AT32" s="73">
        <v>164511</v>
      </c>
      <c r="AU32" s="74">
        <f t="shared" si="21"/>
        <v>34</v>
      </c>
      <c r="AV32" s="73">
        <v>146012</v>
      </c>
      <c r="AW32" s="74">
        <f t="shared" si="22"/>
        <v>48</v>
      </c>
      <c r="AX32" s="73">
        <v>154473</v>
      </c>
      <c r="AY32" s="74">
        <f t="shared" si="23"/>
        <v>50</v>
      </c>
      <c r="AZ32" s="73">
        <v>149199</v>
      </c>
      <c r="BA32" s="74">
        <f t="shared" si="24"/>
        <v>52</v>
      </c>
      <c r="BB32" s="73">
        <v>130504</v>
      </c>
      <c r="BC32" s="74">
        <f t="shared" si="25"/>
        <v>53</v>
      </c>
      <c r="BD32" s="73">
        <v>128887</v>
      </c>
      <c r="BE32" s="74">
        <f t="shared" si="26"/>
        <v>54</v>
      </c>
      <c r="BF32" s="73">
        <v>151509</v>
      </c>
      <c r="BG32" s="74">
        <f t="shared" si="27"/>
        <v>52</v>
      </c>
      <c r="BH32" s="73">
        <v>160328</v>
      </c>
      <c r="BI32" s="74">
        <f t="shared" si="28"/>
        <v>49</v>
      </c>
      <c r="BJ32" s="73">
        <v>223908</v>
      </c>
      <c r="BK32" s="74">
        <f t="shared" si="29"/>
        <v>45</v>
      </c>
      <c r="BL32" s="96">
        <v>192868.1</v>
      </c>
      <c r="BM32" s="74">
        <f t="shared" si="30"/>
        <v>50</v>
      </c>
      <c r="BN32" s="132">
        <v>190250.6</v>
      </c>
      <c r="BO32" s="74">
        <f t="shared" si="31"/>
        <v>45</v>
      </c>
      <c r="BP32" s="132">
        <v>234211.8</v>
      </c>
      <c r="BQ32" s="74">
        <f t="shared" si="32"/>
        <v>35</v>
      </c>
      <c r="BR32" s="144">
        <v>165124.20000000001</v>
      </c>
      <c r="BS32" s="74">
        <f t="shared" si="33"/>
        <v>50</v>
      </c>
      <c r="BT32" s="144">
        <v>186308.9</v>
      </c>
      <c r="BU32" s="74">
        <f t="shared" si="34"/>
        <v>46</v>
      </c>
      <c r="BV32" s="144">
        <v>203401.8</v>
      </c>
      <c r="BW32" s="74">
        <f t="shared" si="35"/>
        <v>40</v>
      </c>
      <c r="BX32" s="144">
        <v>279004.59999999998</v>
      </c>
      <c r="BY32" s="144">
        <f t="shared" si="36"/>
        <v>27</v>
      </c>
      <c r="BZ32" s="193">
        <v>299153.8</v>
      </c>
      <c r="CA32" s="74">
        <f t="shared" si="37"/>
        <v>30</v>
      </c>
      <c r="CB32" s="144">
        <v>284126.09999999998</v>
      </c>
      <c r="CC32" s="144">
        <f t="shared" si="38"/>
        <v>32</v>
      </c>
      <c r="CE32" s="189"/>
    </row>
    <row r="33" spans="1:83">
      <c r="A33" s="110" t="s">
        <v>199</v>
      </c>
      <c r="B33" s="72" t="s">
        <v>176</v>
      </c>
      <c r="C33" s="72" t="s">
        <v>177</v>
      </c>
      <c r="D33" s="73">
        <v>25134</v>
      </c>
      <c r="E33" s="74">
        <f t="shared" si="0"/>
        <v>21</v>
      </c>
      <c r="F33" s="73">
        <v>30845</v>
      </c>
      <c r="G33" s="74">
        <f t="shared" si="1"/>
        <v>18</v>
      </c>
      <c r="H33" s="73">
        <v>35106</v>
      </c>
      <c r="I33" s="74">
        <f t="shared" si="2"/>
        <v>16</v>
      </c>
      <c r="J33" s="73">
        <v>35549</v>
      </c>
      <c r="K33" s="74">
        <f t="shared" si="3"/>
        <v>16</v>
      </c>
      <c r="L33" s="73">
        <v>40847</v>
      </c>
      <c r="M33" s="74">
        <f t="shared" si="4"/>
        <v>14</v>
      </c>
      <c r="N33" s="73">
        <v>47716</v>
      </c>
      <c r="O33" s="74">
        <f t="shared" si="5"/>
        <v>41</v>
      </c>
      <c r="P33" s="73">
        <v>48911</v>
      </c>
      <c r="Q33" s="74">
        <f t="shared" si="6"/>
        <v>38</v>
      </c>
      <c r="R33" s="73">
        <v>52888</v>
      </c>
      <c r="S33" s="74">
        <f t="shared" si="7"/>
        <v>43</v>
      </c>
      <c r="T33" s="73">
        <v>55748</v>
      </c>
      <c r="U33" s="74">
        <f t="shared" si="8"/>
        <v>42</v>
      </c>
      <c r="V33" s="73">
        <v>58696</v>
      </c>
      <c r="W33" s="74">
        <f t="shared" si="9"/>
        <v>47</v>
      </c>
      <c r="X33" s="73">
        <v>55498</v>
      </c>
      <c r="Y33" s="74">
        <f t="shared" si="10"/>
        <v>49</v>
      </c>
      <c r="Z33" s="73">
        <v>63270</v>
      </c>
      <c r="AA33" s="74">
        <f t="shared" si="11"/>
        <v>48</v>
      </c>
      <c r="AB33" s="73">
        <v>92533</v>
      </c>
      <c r="AC33" s="74">
        <f t="shared" si="12"/>
        <v>32</v>
      </c>
      <c r="AD33" s="73">
        <v>77359</v>
      </c>
      <c r="AE33" s="74">
        <f t="shared" si="13"/>
        <v>43</v>
      </c>
      <c r="AF33" s="73">
        <v>73037</v>
      </c>
      <c r="AG33" s="74">
        <f t="shared" si="14"/>
        <v>48</v>
      </c>
      <c r="AH33" s="73">
        <v>82450</v>
      </c>
      <c r="AI33" s="74">
        <f t="shared" si="15"/>
        <v>45</v>
      </c>
      <c r="AJ33" s="73">
        <v>81495</v>
      </c>
      <c r="AK33" s="74">
        <f t="shared" si="16"/>
        <v>47</v>
      </c>
      <c r="AL33" s="73">
        <v>89709</v>
      </c>
      <c r="AM33" s="74">
        <f t="shared" si="17"/>
        <v>50</v>
      </c>
      <c r="AN33" s="73">
        <v>98495</v>
      </c>
      <c r="AO33" s="74">
        <f t="shared" si="18"/>
        <v>46</v>
      </c>
      <c r="AP33" s="73">
        <v>111103</v>
      </c>
      <c r="AQ33" s="74">
        <f t="shared" si="19"/>
        <v>45</v>
      </c>
      <c r="AR33" s="73">
        <v>129192</v>
      </c>
      <c r="AS33" s="74">
        <f t="shared" si="20"/>
        <v>43</v>
      </c>
      <c r="AT33" s="73">
        <v>157437</v>
      </c>
      <c r="AU33" s="74">
        <f t="shared" si="21"/>
        <v>40</v>
      </c>
      <c r="AV33" s="73">
        <v>167108</v>
      </c>
      <c r="AW33" s="74">
        <f t="shared" si="22"/>
        <v>40</v>
      </c>
      <c r="AX33" s="73">
        <v>175128</v>
      </c>
      <c r="AY33" s="74">
        <f t="shared" si="23"/>
        <v>40</v>
      </c>
      <c r="AZ33" s="73">
        <v>178962</v>
      </c>
      <c r="BA33" s="74">
        <f t="shared" si="24"/>
        <v>40</v>
      </c>
      <c r="BB33" s="73">
        <v>196955</v>
      </c>
      <c r="BC33" s="74">
        <f t="shared" si="25"/>
        <v>37</v>
      </c>
      <c r="BD33" s="73">
        <v>184179</v>
      </c>
      <c r="BE33" s="74">
        <f t="shared" si="26"/>
        <v>40</v>
      </c>
      <c r="BF33" s="73">
        <v>182944</v>
      </c>
      <c r="BG33" s="74">
        <f t="shared" si="27"/>
        <v>44</v>
      </c>
      <c r="BH33" s="73">
        <v>180987</v>
      </c>
      <c r="BI33" s="74">
        <f t="shared" si="28"/>
        <v>41</v>
      </c>
      <c r="BJ33" s="73">
        <v>234745</v>
      </c>
      <c r="BK33" s="74">
        <f t="shared" si="29"/>
        <v>42</v>
      </c>
      <c r="BL33" s="96">
        <v>228189.4</v>
      </c>
      <c r="BM33" s="74">
        <f t="shared" si="30"/>
        <v>40</v>
      </c>
      <c r="BN33" s="132">
        <v>191290.5</v>
      </c>
      <c r="BO33" s="74">
        <f t="shared" si="31"/>
        <v>44</v>
      </c>
      <c r="BP33" s="132">
        <v>204959.2</v>
      </c>
      <c r="BQ33" s="74">
        <f t="shared" si="32"/>
        <v>43</v>
      </c>
      <c r="BR33" s="144">
        <v>199019</v>
      </c>
      <c r="BS33" s="74">
        <f t="shared" si="33"/>
        <v>41</v>
      </c>
      <c r="BT33" s="144">
        <v>203232.9</v>
      </c>
      <c r="BU33" s="74">
        <f t="shared" si="34"/>
        <v>45</v>
      </c>
      <c r="BV33" s="144">
        <v>238975.7</v>
      </c>
      <c r="BW33" s="74">
        <f t="shared" si="35"/>
        <v>33</v>
      </c>
      <c r="BX33" s="144">
        <v>227681.3</v>
      </c>
      <c r="BY33" s="144">
        <f t="shared" si="36"/>
        <v>38</v>
      </c>
      <c r="BZ33" s="193">
        <v>254677.3</v>
      </c>
      <c r="CA33" s="74">
        <f t="shared" si="37"/>
        <v>34</v>
      </c>
      <c r="CB33" s="144">
        <v>275399.90000000002</v>
      </c>
      <c r="CC33" s="144">
        <f t="shared" si="38"/>
        <v>33</v>
      </c>
      <c r="CE33" s="189"/>
    </row>
    <row r="34" spans="1:83">
      <c r="A34" s="110" t="s">
        <v>200</v>
      </c>
      <c r="B34" s="72" t="s">
        <v>176</v>
      </c>
      <c r="C34" s="72" t="s">
        <v>177</v>
      </c>
      <c r="D34" s="73">
        <v>31784</v>
      </c>
      <c r="E34" s="74">
        <f t="shared" si="0"/>
        <v>14</v>
      </c>
      <c r="F34" s="73">
        <v>35062</v>
      </c>
      <c r="G34" s="74">
        <f t="shared" si="1"/>
        <v>15</v>
      </c>
      <c r="H34" s="73">
        <v>36972</v>
      </c>
      <c r="I34" s="74">
        <f t="shared" si="2"/>
        <v>15</v>
      </c>
      <c r="J34" s="73">
        <v>35551</v>
      </c>
      <c r="K34" s="74">
        <f t="shared" si="3"/>
        <v>15</v>
      </c>
      <c r="L34" s="73">
        <v>39340</v>
      </c>
      <c r="M34" s="74">
        <f t="shared" si="4"/>
        <v>15</v>
      </c>
      <c r="N34" s="73">
        <v>45837</v>
      </c>
      <c r="O34" s="74">
        <f t="shared" si="5"/>
        <v>44</v>
      </c>
      <c r="P34" s="73">
        <v>47022</v>
      </c>
      <c r="Q34" s="74">
        <f t="shared" si="6"/>
        <v>41</v>
      </c>
      <c r="R34" s="73">
        <v>56255</v>
      </c>
      <c r="S34" s="74">
        <f t="shared" si="7"/>
        <v>39</v>
      </c>
      <c r="T34" s="73">
        <v>63117</v>
      </c>
      <c r="U34" s="74">
        <f t="shared" si="8"/>
        <v>34</v>
      </c>
      <c r="V34" s="73">
        <v>69499</v>
      </c>
      <c r="W34" s="74">
        <f t="shared" si="9"/>
        <v>34</v>
      </c>
      <c r="X34" s="73">
        <v>72260</v>
      </c>
      <c r="Y34" s="74">
        <f t="shared" si="10"/>
        <v>33</v>
      </c>
      <c r="Z34" s="73">
        <v>82849</v>
      </c>
      <c r="AA34" s="74">
        <f t="shared" si="11"/>
        <v>33</v>
      </c>
      <c r="AB34" s="73">
        <v>84947</v>
      </c>
      <c r="AC34" s="74">
        <f t="shared" si="12"/>
        <v>38</v>
      </c>
      <c r="AD34" s="73">
        <v>88276</v>
      </c>
      <c r="AE34" s="74">
        <f t="shared" si="13"/>
        <v>32</v>
      </c>
      <c r="AF34" s="73">
        <v>98514</v>
      </c>
      <c r="AG34" s="74">
        <f t="shared" si="14"/>
        <v>33</v>
      </c>
      <c r="AH34" s="73">
        <v>84076</v>
      </c>
      <c r="AI34" s="74">
        <f t="shared" si="15"/>
        <v>43</v>
      </c>
      <c r="AJ34" s="73">
        <v>92211</v>
      </c>
      <c r="AK34" s="74">
        <f t="shared" si="16"/>
        <v>38</v>
      </c>
      <c r="AL34" s="73">
        <v>94634</v>
      </c>
      <c r="AM34" s="74">
        <f t="shared" si="17"/>
        <v>43</v>
      </c>
      <c r="AN34" s="73">
        <v>115247</v>
      </c>
      <c r="AO34" s="74">
        <f t="shared" si="18"/>
        <v>35</v>
      </c>
      <c r="AP34" s="73">
        <v>149418</v>
      </c>
      <c r="AQ34" s="74">
        <f t="shared" si="19"/>
        <v>29</v>
      </c>
      <c r="AR34" s="73">
        <v>172333</v>
      </c>
      <c r="AS34" s="74">
        <f t="shared" si="20"/>
        <v>27</v>
      </c>
      <c r="AT34" s="73">
        <v>231682</v>
      </c>
      <c r="AU34" s="74">
        <f t="shared" si="21"/>
        <v>24</v>
      </c>
      <c r="AV34" s="73">
        <v>266786</v>
      </c>
      <c r="AW34" s="74">
        <f t="shared" si="22"/>
        <v>22</v>
      </c>
      <c r="AX34" s="73">
        <v>251800</v>
      </c>
      <c r="AY34" s="74">
        <f t="shared" si="23"/>
        <v>24</v>
      </c>
      <c r="AZ34" s="73">
        <v>252565</v>
      </c>
      <c r="BA34" s="74">
        <f t="shared" si="24"/>
        <v>25</v>
      </c>
      <c r="BB34" s="73">
        <v>250913</v>
      </c>
      <c r="BC34" s="74">
        <f t="shared" si="25"/>
        <v>25</v>
      </c>
      <c r="BD34" s="73">
        <v>236522</v>
      </c>
      <c r="BE34" s="74">
        <f t="shared" si="26"/>
        <v>26</v>
      </c>
      <c r="BF34" s="73">
        <v>227876</v>
      </c>
      <c r="BG34" s="74">
        <f t="shared" si="27"/>
        <v>31</v>
      </c>
      <c r="BH34" s="73">
        <v>246293</v>
      </c>
      <c r="BI34" s="74">
        <f t="shared" si="28"/>
        <v>30</v>
      </c>
      <c r="BJ34" s="73">
        <v>278332</v>
      </c>
      <c r="BK34" s="74">
        <f t="shared" si="29"/>
        <v>33</v>
      </c>
      <c r="BL34" s="96">
        <v>251277</v>
      </c>
      <c r="BM34" s="74">
        <f t="shared" si="30"/>
        <v>33</v>
      </c>
      <c r="BN34" s="132">
        <v>226431.5</v>
      </c>
      <c r="BO34" s="74">
        <f t="shared" si="31"/>
        <v>39</v>
      </c>
      <c r="BP34" s="132">
        <v>257567.1</v>
      </c>
      <c r="BQ34" s="74">
        <f t="shared" si="32"/>
        <v>30</v>
      </c>
      <c r="BR34" s="144">
        <v>215354.1</v>
      </c>
      <c r="BS34" s="74">
        <f t="shared" si="33"/>
        <v>36</v>
      </c>
      <c r="BT34" s="144">
        <v>226548</v>
      </c>
      <c r="BU34" s="74">
        <f t="shared" si="34"/>
        <v>36</v>
      </c>
      <c r="BV34" s="144">
        <v>227525.5</v>
      </c>
      <c r="BW34" s="74">
        <f t="shared" si="35"/>
        <v>36</v>
      </c>
      <c r="BX34" s="144">
        <v>234125.9</v>
      </c>
      <c r="BY34" s="144">
        <f t="shared" si="36"/>
        <v>36</v>
      </c>
      <c r="BZ34" s="193">
        <v>254509.1</v>
      </c>
      <c r="CA34" s="74">
        <f t="shared" si="37"/>
        <v>36</v>
      </c>
      <c r="CB34" s="144">
        <v>266011.90000000002</v>
      </c>
      <c r="CC34" s="144">
        <f t="shared" si="38"/>
        <v>35</v>
      </c>
      <c r="CE34" s="189"/>
    </row>
    <row r="35" spans="1:83">
      <c r="A35" s="110" t="s">
        <v>201</v>
      </c>
      <c r="B35" s="72" t="s">
        <v>176</v>
      </c>
      <c r="C35" s="72" t="s">
        <v>177</v>
      </c>
      <c r="D35" s="73">
        <v>26367</v>
      </c>
      <c r="E35" s="74">
        <f t="shared" si="0"/>
        <v>19</v>
      </c>
      <c r="F35" s="73">
        <v>27313</v>
      </c>
      <c r="G35" s="74">
        <f t="shared" si="1"/>
        <v>22</v>
      </c>
      <c r="H35" s="73">
        <v>28355</v>
      </c>
      <c r="I35" s="74">
        <f t="shared" si="2"/>
        <v>20</v>
      </c>
      <c r="J35" s="73">
        <v>35514</v>
      </c>
      <c r="K35" s="74">
        <f t="shared" si="3"/>
        <v>17</v>
      </c>
      <c r="L35" s="73">
        <v>38260</v>
      </c>
      <c r="M35" s="74">
        <f t="shared" si="4"/>
        <v>17</v>
      </c>
      <c r="N35" s="73">
        <v>51073</v>
      </c>
      <c r="O35" s="74">
        <f t="shared" si="5"/>
        <v>35</v>
      </c>
      <c r="P35" s="73">
        <v>53906</v>
      </c>
      <c r="Q35" s="74">
        <f t="shared" si="6"/>
        <v>34</v>
      </c>
      <c r="R35" s="73">
        <v>48728</v>
      </c>
      <c r="S35" s="74">
        <f t="shared" si="7"/>
        <v>48</v>
      </c>
      <c r="T35" s="73">
        <v>54580</v>
      </c>
      <c r="U35" s="74">
        <f t="shared" si="8"/>
        <v>45</v>
      </c>
      <c r="V35" s="73">
        <v>60252</v>
      </c>
      <c r="W35" s="74">
        <f t="shared" si="9"/>
        <v>43</v>
      </c>
      <c r="X35" s="73">
        <v>64723</v>
      </c>
      <c r="Y35" s="74">
        <f t="shared" si="10"/>
        <v>41</v>
      </c>
      <c r="Z35" s="73">
        <v>72115</v>
      </c>
      <c r="AA35" s="74">
        <f t="shared" si="11"/>
        <v>39</v>
      </c>
      <c r="AB35" s="73">
        <v>71901</v>
      </c>
      <c r="AC35" s="74">
        <f t="shared" si="12"/>
        <v>46</v>
      </c>
      <c r="AD35" s="73">
        <v>76326</v>
      </c>
      <c r="AE35" s="74">
        <f t="shared" si="13"/>
        <v>44</v>
      </c>
      <c r="AF35" s="73">
        <v>80617</v>
      </c>
      <c r="AG35" s="74">
        <f t="shared" si="14"/>
        <v>43</v>
      </c>
      <c r="AH35" s="73">
        <v>92754</v>
      </c>
      <c r="AI35" s="74">
        <f t="shared" si="15"/>
        <v>38</v>
      </c>
      <c r="AJ35" s="73">
        <v>88507</v>
      </c>
      <c r="AK35" s="74">
        <f t="shared" si="16"/>
        <v>43</v>
      </c>
      <c r="AL35" s="73">
        <v>90461</v>
      </c>
      <c r="AM35" s="74">
        <f t="shared" si="17"/>
        <v>48</v>
      </c>
      <c r="AN35" s="73">
        <v>95877</v>
      </c>
      <c r="AO35" s="74">
        <f t="shared" si="18"/>
        <v>48</v>
      </c>
      <c r="AP35" s="73">
        <v>108013</v>
      </c>
      <c r="AQ35" s="74">
        <f t="shared" si="19"/>
        <v>48</v>
      </c>
      <c r="AR35" s="73">
        <v>120704</v>
      </c>
      <c r="AS35" s="74">
        <f t="shared" si="20"/>
        <v>48</v>
      </c>
      <c r="AT35" s="73">
        <v>133894</v>
      </c>
      <c r="AU35" s="74">
        <f t="shared" si="21"/>
        <v>49</v>
      </c>
      <c r="AV35" s="73">
        <v>126737</v>
      </c>
      <c r="AW35" s="74">
        <f t="shared" si="22"/>
        <v>57</v>
      </c>
      <c r="AX35" s="73">
        <v>120455</v>
      </c>
      <c r="AY35" s="74">
        <f t="shared" si="23"/>
        <v>58</v>
      </c>
      <c r="AZ35" s="73">
        <v>111129</v>
      </c>
      <c r="BA35" s="74">
        <f t="shared" si="24"/>
        <v>60</v>
      </c>
      <c r="BB35" s="73">
        <v>124945</v>
      </c>
      <c r="BC35" s="74">
        <f t="shared" si="25"/>
        <v>58</v>
      </c>
      <c r="BD35" s="73">
        <v>131210</v>
      </c>
      <c r="BE35" s="74">
        <f t="shared" si="26"/>
        <v>53</v>
      </c>
      <c r="BF35" s="73">
        <v>137420</v>
      </c>
      <c r="BG35" s="74">
        <f t="shared" si="27"/>
        <v>54</v>
      </c>
      <c r="BH35" s="73">
        <v>157053</v>
      </c>
      <c r="BI35" s="74">
        <f t="shared" si="28"/>
        <v>50</v>
      </c>
      <c r="BJ35" s="73">
        <v>185589</v>
      </c>
      <c r="BK35" s="74">
        <f t="shared" si="29"/>
        <v>53</v>
      </c>
      <c r="BL35" s="96">
        <v>179887.2</v>
      </c>
      <c r="BM35" s="74">
        <f t="shared" si="30"/>
        <v>55</v>
      </c>
      <c r="BN35" s="132">
        <v>156861.5</v>
      </c>
      <c r="BO35" s="74">
        <f t="shared" si="31"/>
        <v>58</v>
      </c>
      <c r="BP35" s="132">
        <v>221386.9</v>
      </c>
      <c r="BQ35" s="74">
        <f t="shared" si="32"/>
        <v>39</v>
      </c>
      <c r="BR35" s="144">
        <v>202657.3</v>
      </c>
      <c r="BS35" s="74">
        <f t="shared" si="33"/>
        <v>40</v>
      </c>
      <c r="BT35" s="144">
        <v>215837.9</v>
      </c>
      <c r="BU35" s="74">
        <f t="shared" si="34"/>
        <v>39</v>
      </c>
      <c r="BV35" s="144">
        <v>206310.8</v>
      </c>
      <c r="BW35" s="74">
        <f t="shared" si="35"/>
        <v>39</v>
      </c>
      <c r="BX35" s="144">
        <v>210115.20000000001</v>
      </c>
      <c r="BY35" s="144">
        <f t="shared" si="36"/>
        <v>41</v>
      </c>
      <c r="BZ35" s="193">
        <v>214138.4</v>
      </c>
      <c r="CA35" s="74">
        <f t="shared" si="37"/>
        <v>42</v>
      </c>
      <c r="CB35" s="144">
        <v>230319.6</v>
      </c>
      <c r="CC35" s="144">
        <f t="shared" si="38"/>
        <v>46</v>
      </c>
      <c r="CE35" s="189"/>
    </row>
    <row r="36" spans="1:83">
      <c r="A36" s="110" t="s">
        <v>202</v>
      </c>
      <c r="B36" s="72" t="s">
        <v>176</v>
      </c>
      <c r="C36" s="72" t="s">
        <v>177</v>
      </c>
      <c r="D36" s="73">
        <v>26924</v>
      </c>
      <c r="E36" s="74">
        <f t="shared" si="0"/>
        <v>17</v>
      </c>
      <c r="F36" s="73">
        <v>34398</v>
      </c>
      <c r="G36" s="74">
        <f t="shared" si="1"/>
        <v>16</v>
      </c>
      <c r="H36" s="73">
        <v>33144</v>
      </c>
      <c r="I36" s="74">
        <f t="shared" si="2"/>
        <v>17</v>
      </c>
      <c r="J36" s="73">
        <v>35407</v>
      </c>
      <c r="K36" s="74">
        <f t="shared" si="3"/>
        <v>18</v>
      </c>
      <c r="L36" s="73">
        <v>31072</v>
      </c>
      <c r="M36" s="74">
        <f t="shared" si="4"/>
        <v>21</v>
      </c>
      <c r="N36" s="73">
        <v>38891</v>
      </c>
      <c r="O36" s="74">
        <f t="shared" si="5"/>
        <v>49</v>
      </c>
      <c r="P36" s="73">
        <v>35891</v>
      </c>
      <c r="Q36" s="74">
        <f t="shared" si="6"/>
        <v>58</v>
      </c>
      <c r="R36" s="73">
        <v>38083</v>
      </c>
      <c r="S36" s="74">
        <f t="shared" si="7"/>
        <v>58</v>
      </c>
      <c r="T36" s="73">
        <v>43216</v>
      </c>
      <c r="U36" s="74">
        <f t="shared" si="8"/>
        <v>55</v>
      </c>
      <c r="V36" s="73">
        <v>44928</v>
      </c>
      <c r="W36" s="74">
        <f t="shared" si="9"/>
        <v>59</v>
      </c>
      <c r="X36" s="73">
        <v>47221</v>
      </c>
      <c r="Y36" s="74">
        <f t="shared" si="10"/>
        <v>58</v>
      </c>
      <c r="Z36" s="73">
        <v>52367</v>
      </c>
      <c r="AA36" s="74">
        <f t="shared" si="11"/>
        <v>55</v>
      </c>
      <c r="AB36" s="73">
        <v>58798</v>
      </c>
      <c r="AC36" s="74">
        <f t="shared" si="12"/>
        <v>55</v>
      </c>
      <c r="AD36" s="73">
        <v>65829</v>
      </c>
      <c r="AE36" s="74">
        <f t="shared" si="13"/>
        <v>51</v>
      </c>
      <c r="AF36" s="73">
        <v>60112</v>
      </c>
      <c r="AG36" s="74">
        <f t="shared" si="14"/>
        <v>63</v>
      </c>
      <c r="AH36" s="73">
        <v>55729</v>
      </c>
      <c r="AI36" s="74">
        <f t="shared" si="15"/>
        <v>63</v>
      </c>
      <c r="AJ36" s="73">
        <v>58749</v>
      </c>
      <c r="AK36" s="74">
        <f t="shared" si="16"/>
        <v>64</v>
      </c>
      <c r="AL36" s="73">
        <v>59691</v>
      </c>
      <c r="AM36" s="74">
        <f t="shared" si="17"/>
        <v>69</v>
      </c>
      <c r="AN36" s="73">
        <v>43226</v>
      </c>
      <c r="AO36" s="74">
        <f t="shared" si="18"/>
        <v>97</v>
      </c>
      <c r="AP36" s="73">
        <v>62399</v>
      </c>
      <c r="AQ36" s="74">
        <f t="shared" si="19"/>
        <v>77</v>
      </c>
      <c r="AR36" s="73">
        <v>60811</v>
      </c>
      <c r="AS36" s="74">
        <f t="shared" si="20"/>
        <v>87</v>
      </c>
      <c r="AT36" s="73">
        <v>77087</v>
      </c>
      <c r="AU36" s="74">
        <f t="shared" si="21"/>
        <v>79</v>
      </c>
      <c r="AV36" s="73">
        <v>60520</v>
      </c>
      <c r="AW36" s="74">
        <f t="shared" si="22"/>
        <v>106</v>
      </c>
      <c r="AX36" s="73">
        <v>69942</v>
      </c>
      <c r="AY36" s="74">
        <f t="shared" si="23"/>
        <v>98</v>
      </c>
      <c r="AZ36" s="73">
        <v>78232</v>
      </c>
      <c r="BA36" s="74">
        <f t="shared" si="24"/>
        <v>90</v>
      </c>
      <c r="BB36" s="73">
        <v>83428</v>
      </c>
      <c r="BC36" s="74">
        <f t="shared" si="25"/>
        <v>84</v>
      </c>
      <c r="BD36" s="73">
        <v>70247</v>
      </c>
      <c r="BE36" s="74">
        <f t="shared" si="26"/>
        <v>102</v>
      </c>
      <c r="BF36" s="73">
        <v>68924</v>
      </c>
      <c r="BG36" s="74">
        <f t="shared" si="27"/>
        <v>106</v>
      </c>
      <c r="BH36" s="73">
        <v>92765</v>
      </c>
      <c r="BI36" s="74">
        <f t="shared" si="28"/>
        <v>85</v>
      </c>
      <c r="BJ36" s="73">
        <v>128691</v>
      </c>
      <c r="BK36" s="74">
        <f t="shared" si="29"/>
        <v>73</v>
      </c>
      <c r="BL36" s="96">
        <v>118098.1</v>
      </c>
      <c r="BM36" s="74">
        <f t="shared" si="30"/>
        <v>71</v>
      </c>
      <c r="BN36" s="132">
        <v>79493</v>
      </c>
      <c r="BO36" s="74">
        <f t="shared" si="31"/>
        <v>92</v>
      </c>
      <c r="BP36" s="132">
        <v>91127.7</v>
      </c>
      <c r="BQ36" s="74">
        <f t="shared" si="32"/>
        <v>81</v>
      </c>
      <c r="BR36" s="144">
        <v>96285.2</v>
      </c>
      <c r="BS36" s="74">
        <f t="shared" si="33"/>
        <v>73</v>
      </c>
      <c r="BT36" s="144">
        <v>91610.7</v>
      </c>
      <c r="BU36" s="74">
        <f t="shared" si="34"/>
        <v>81</v>
      </c>
      <c r="BV36" s="144">
        <v>142555.4</v>
      </c>
      <c r="BW36" s="74">
        <f t="shared" si="35"/>
        <v>55</v>
      </c>
      <c r="BX36" s="144">
        <v>152758.20000000001</v>
      </c>
      <c r="BY36" s="144">
        <f t="shared" si="36"/>
        <v>55</v>
      </c>
      <c r="BZ36" s="193">
        <v>187550</v>
      </c>
      <c r="CA36" s="74">
        <f t="shared" si="37"/>
        <v>49</v>
      </c>
      <c r="CB36" s="144">
        <v>220551.3</v>
      </c>
      <c r="CC36" s="144">
        <f t="shared" si="38"/>
        <v>49</v>
      </c>
      <c r="CE36" s="189"/>
    </row>
    <row r="37" spans="1:83">
      <c r="A37" s="110" t="s">
        <v>203</v>
      </c>
      <c r="B37" s="72" t="s">
        <v>176</v>
      </c>
      <c r="C37" s="72" t="s">
        <v>177</v>
      </c>
      <c r="D37" s="73">
        <v>17171</v>
      </c>
      <c r="E37" s="74">
        <f t="shared" si="0"/>
        <v>26</v>
      </c>
      <c r="F37" s="73">
        <v>20414</v>
      </c>
      <c r="G37" s="74">
        <f t="shared" si="1"/>
        <v>25</v>
      </c>
      <c r="H37" s="73">
        <v>22355</v>
      </c>
      <c r="I37" s="74">
        <f t="shared" si="2"/>
        <v>25</v>
      </c>
      <c r="J37" s="73">
        <v>18679</v>
      </c>
      <c r="K37" s="74">
        <f t="shared" si="3"/>
        <v>30</v>
      </c>
      <c r="L37" s="73">
        <v>19943</v>
      </c>
      <c r="M37" s="74">
        <f t="shared" si="4"/>
        <v>30</v>
      </c>
      <c r="N37" s="73">
        <v>20986</v>
      </c>
      <c r="O37" s="74">
        <f t="shared" si="5"/>
        <v>85</v>
      </c>
      <c r="P37" s="73">
        <v>24574</v>
      </c>
      <c r="Q37" s="74">
        <f t="shared" si="6"/>
        <v>76</v>
      </c>
      <c r="R37" s="73">
        <v>28278</v>
      </c>
      <c r="S37" s="74">
        <f t="shared" si="7"/>
        <v>72</v>
      </c>
      <c r="T37" s="73">
        <v>31322</v>
      </c>
      <c r="U37" s="74">
        <f t="shared" si="8"/>
        <v>76</v>
      </c>
      <c r="V37" s="73">
        <v>34648</v>
      </c>
      <c r="W37" s="74">
        <f t="shared" si="9"/>
        <v>79</v>
      </c>
      <c r="X37" s="73">
        <v>41100</v>
      </c>
      <c r="Y37" s="74">
        <f t="shared" si="10"/>
        <v>70</v>
      </c>
      <c r="Z37" s="73">
        <v>48125</v>
      </c>
      <c r="AA37" s="74">
        <f t="shared" si="11"/>
        <v>66</v>
      </c>
      <c r="AB37" s="73">
        <v>51943</v>
      </c>
      <c r="AC37" s="74">
        <f t="shared" si="12"/>
        <v>62</v>
      </c>
      <c r="AD37" s="73">
        <v>49992</v>
      </c>
      <c r="AE37" s="74">
        <f t="shared" si="13"/>
        <v>70</v>
      </c>
      <c r="AF37" s="73">
        <v>61050</v>
      </c>
      <c r="AG37" s="74">
        <f t="shared" si="14"/>
        <v>60</v>
      </c>
      <c r="AH37" s="73">
        <v>65906</v>
      </c>
      <c r="AI37" s="74">
        <f t="shared" si="15"/>
        <v>59</v>
      </c>
      <c r="AJ37" s="73">
        <v>69243</v>
      </c>
      <c r="AK37" s="74">
        <f t="shared" si="16"/>
        <v>54</v>
      </c>
      <c r="AL37" s="73">
        <v>68574</v>
      </c>
      <c r="AM37" s="74">
        <f t="shared" si="17"/>
        <v>58</v>
      </c>
      <c r="AN37" s="73">
        <v>77942</v>
      </c>
      <c r="AO37" s="74">
        <f t="shared" si="18"/>
        <v>57</v>
      </c>
      <c r="AP37" s="73">
        <v>83504</v>
      </c>
      <c r="AQ37" s="74">
        <f t="shared" si="19"/>
        <v>61</v>
      </c>
      <c r="AR37" s="73">
        <v>90846</v>
      </c>
      <c r="AS37" s="74">
        <f t="shared" si="20"/>
        <v>58</v>
      </c>
      <c r="AT37" s="73">
        <v>104608</v>
      </c>
      <c r="AU37" s="74">
        <f t="shared" si="21"/>
        <v>57</v>
      </c>
      <c r="AV37" s="73">
        <v>121554</v>
      </c>
      <c r="AW37" s="74">
        <f t="shared" si="22"/>
        <v>58</v>
      </c>
      <c r="AX37" s="73">
        <v>123978</v>
      </c>
      <c r="AY37" s="74">
        <f t="shared" si="23"/>
        <v>57</v>
      </c>
      <c r="AZ37" s="73">
        <v>149776</v>
      </c>
      <c r="BA37" s="74">
        <f t="shared" si="24"/>
        <v>51</v>
      </c>
      <c r="BB37" s="73">
        <v>180286</v>
      </c>
      <c r="BC37" s="74">
        <f t="shared" si="25"/>
        <v>42</v>
      </c>
      <c r="BD37" s="73">
        <v>171191</v>
      </c>
      <c r="BE37" s="74">
        <f t="shared" si="26"/>
        <v>44</v>
      </c>
      <c r="BF37" s="73">
        <v>154340</v>
      </c>
      <c r="BG37" s="74">
        <f t="shared" si="27"/>
        <v>51</v>
      </c>
      <c r="BH37" s="73">
        <v>167255</v>
      </c>
      <c r="BI37" s="74">
        <f t="shared" si="28"/>
        <v>47</v>
      </c>
      <c r="BJ37" s="73">
        <v>263803</v>
      </c>
      <c r="BK37" s="74">
        <f t="shared" si="29"/>
        <v>37</v>
      </c>
      <c r="BL37" s="96">
        <v>182480.8</v>
      </c>
      <c r="BM37" s="74">
        <f t="shared" si="30"/>
        <v>53</v>
      </c>
      <c r="BN37" s="132">
        <v>204133.7</v>
      </c>
      <c r="BO37" s="74">
        <f t="shared" si="31"/>
        <v>40</v>
      </c>
      <c r="BP37" s="132">
        <v>179658</v>
      </c>
      <c r="BQ37" s="74">
        <f t="shared" si="32"/>
        <v>48</v>
      </c>
      <c r="BR37" s="144">
        <v>160902.6</v>
      </c>
      <c r="BS37" s="74">
        <f t="shared" si="33"/>
        <v>51</v>
      </c>
      <c r="BT37" s="144">
        <v>150793.20000000001</v>
      </c>
      <c r="BU37" s="74">
        <f t="shared" si="34"/>
        <v>52</v>
      </c>
      <c r="BV37" s="144">
        <v>136640.1</v>
      </c>
      <c r="BW37" s="74">
        <f t="shared" si="35"/>
        <v>60</v>
      </c>
      <c r="BX37" s="144">
        <v>152021.20000000001</v>
      </c>
      <c r="BY37" s="144">
        <f t="shared" si="36"/>
        <v>56</v>
      </c>
      <c r="BZ37" s="193">
        <v>178082.7</v>
      </c>
      <c r="CA37" s="74">
        <f t="shared" si="37"/>
        <v>51</v>
      </c>
      <c r="CB37" s="144">
        <v>176835.8</v>
      </c>
      <c r="CC37" s="144">
        <f t="shared" si="38"/>
        <v>54</v>
      </c>
      <c r="CE37" s="189"/>
    </row>
    <row r="38" spans="1:83">
      <c r="A38" s="110" t="s">
        <v>204</v>
      </c>
      <c r="B38" s="72" t="s">
        <v>176</v>
      </c>
      <c r="C38" s="72" t="s">
        <v>177</v>
      </c>
      <c r="D38" s="73"/>
      <c r="E38" s="74" t="e">
        <f t="shared" si="0"/>
        <v>#N/A</v>
      </c>
      <c r="F38" s="73">
        <v>24333</v>
      </c>
      <c r="G38" s="74">
        <f t="shared" si="1"/>
        <v>23</v>
      </c>
      <c r="H38" s="73">
        <v>25688</v>
      </c>
      <c r="I38" s="74">
        <f t="shared" si="2"/>
        <v>22</v>
      </c>
      <c r="J38" s="73">
        <v>27984</v>
      </c>
      <c r="K38" s="74">
        <f t="shared" si="3"/>
        <v>22</v>
      </c>
      <c r="L38" s="73">
        <v>30279</v>
      </c>
      <c r="M38" s="74">
        <f t="shared" si="4"/>
        <v>22</v>
      </c>
      <c r="N38" s="73">
        <v>37415</v>
      </c>
      <c r="O38" s="74">
        <f t="shared" si="5"/>
        <v>51</v>
      </c>
      <c r="P38" s="73">
        <v>39136</v>
      </c>
      <c r="Q38" s="74">
        <f t="shared" si="6"/>
        <v>52</v>
      </c>
      <c r="R38" s="73">
        <v>44831</v>
      </c>
      <c r="S38" s="74">
        <f t="shared" si="7"/>
        <v>53</v>
      </c>
      <c r="T38" s="73">
        <v>46045</v>
      </c>
      <c r="U38" s="74">
        <f t="shared" si="8"/>
        <v>52</v>
      </c>
      <c r="V38" s="73">
        <v>51990</v>
      </c>
      <c r="W38" s="74">
        <f t="shared" si="9"/>
        <v>52</v>
      </c>
      <c r="X38" s="73">
        <v>60796</v>
      </c>
      <c r="Y38" s="74">
        <f t="shared" si="10"/>
        <v>46</v>
      </c>
      <c r="Z38" s="73">
        <v>66916</v>
      </c>
      <c r="AA38" s="74">
        <f t="shared" si="11"/>
        <v>46</v>
      </c>
      <c r="AB38" s="73">
        <v>77182</v>
      </c>
      <c r="AC38" s="74">
        <f t="shared" si="12"/>
        <v>42</v>
      </c>
      <c r="AD38" s="73">
        <v>79221</v>
      </c>
      <c r="AE38" s="74">
        <f t="shared" si="13"/>
        <v>40</v>
      </c>
      <c r="AF38" s="73">
        <v>76035</v>
      </c>
      <c r="AG38" s="74">
        <f t="shared" si="14"/>
        <v>46</v>
      </c>
      <c r="AH38" s="73">
        <v>78951</v>
      </c>
      <c r="AI38" s="74">
        <f t="shared" si="15"/>
        <v>48</v>
      </c>
      <c r="AJ38" s="73">
        <v>84141</v>
      </c>
      <c r="AK38" s="74">
        <f t="shared" si="16"/>
        <v>46</v>
      </c>
      <c r="AL38" s="73">
        <v>90292</v>
      </c>
      <c r="AM38" s="74">
        <f t="shared" si="17"/>
        <v>49</v>
      </c>
      <c r="AN38" s="73">
        <v>100993</v>
      </c>
      <c r="AO38" s="74">
        <f t="shared" si="18"/>
        <v>45</v>
      </c>
      <c r="AP38" s="73">
        <v>109777</v>
      </c>
      <c r="AQ38" s="74">
        <f t="shared" si="19"/>
        <v>47</v>
      </c>
      <c r="AR38" s="73">
        <v>122537</v>
      </c>
      <c r="AS38" s="74">
        <f t="shared" si="20"/>
        <v>47</v>
      </c>
      <c r="AT38" s="73">
        <v>152960</v>
      </c>
      <c r="AU38" s="74">
        <f t="shared" si="21"/>
        <v>43</v>
      </c>
      <c r="AV38" s="73">
        <v>159056</v>
      </c>
      <c r="AW38" s="74">
        <f t="shared" si="22"/>
        <v>43</v>
      </c>
      <c r="AX38" s="73">
        <v>172823</v>
      </c>
      <c r="AY38" s="74">
        <f t="shared" si="23"/>
        <v>42</v>
      </c>
      <c r="AZ38" s="73">
        <v>188803</v>
      </c>
      <c r="BA38" s="74">
        <f t="shared" si="24"/>
        <v>39</v>
      </c>
      <c r="BB38" s="73">
        <v>184443</v>
      </c>
      <c r="BC38" s="74">
        <f t="shared" si="25"/>
        <v>39</v>
      </c>
      <c r="BD38" s="73">
        <v>176272</v>
      </c>
      <c r="BE38" s="74">
        <f t="shared" si="26"/>
        <v>42</v>
      </c>
      <c r="BF38" s="73">
        <v>198445</v>
      </c>
      <c r="BG38" s="74">
        <f t="shared" si="27"/>
        <v>40</v>
      </c>
      <c r="BH38" s="73">
        <v>174679</v>
      </c>
      <c r="BI38" s="74">
        <f t="shared" si="28"/>
        <v>44</v>
      </c>
      <c r="BJ38" s="73">
        <v>236818</v>
      </c>
      <c r="BK38" s="74">
        <f t="shared" si="29"/>
        <v>40</v>
      </c>
      <c r="BL38" s="96">
        <v>196634.4</v>
      </c>
      <c r="BM38" s="74">
        <f t="shared" si="30"/>
        <v>49</v>
      </c>
      <c r="BN38" s="132">
        <v>161253</v>
      </c>
      <c r="BO38" s="74">
        <f t="shared" si="31"/>
        <v>55</v>
      </c>
      <c r="BP38" s="132">
        <v>159469.5</v>
      </c>
      <c r="BQ38" s="74">
        <f t="shared" si="32"/>
        <v>55</v>
      </c>
      <c r="BR38" s="144">
        <v>142958.39999999999</v>
      </c>
      <c r="BS38" s="74">
        <f t="shared" si="33"/>
        <v>58</v>
      </c>
      <c r="BT38" s="144">
        <v>144618.29999999999</v>
      </c>
      <c r="BU38" s="74">
        <f t="shared" si="34"/>
        <v>57</v>
      </c>
      <c r="BV38" s="144">
        <v>137231</v>
      </c>
      <c r="BW38" s="74">
        <f t="shared" si="35"/>
        <v>58</v>
      </c>
      <c r="BX38" s="144">
        <v>170946.7</v>
      </c>
      <c r="BY38" s="144">
        <f t="shared" si="36"/>
        <v>47</v>
      </c>
      <c r="BZ38" s="193">
        <v>169554.6</v>
      </c>
      <c r="CA38" s="74">
        <f t="shared" si="37"/>
        <v>53</v>
      </c>
      <c r="CB38" s="144">
        <v>171657.7</v>
      </c>
      <c r="CC38" s="144">
        <f t="shared" si="38"/>
        <v>55</v>
      </c>
      <c r="CE38" s="189"/>
    </row>
    <row r="39" spans="1:83">
      <c r="A39" s="110" t="s">
        <v>205</v>
      </c>
      <c r="B39" s="72" t="s">
        <v>176</v>
      </c>
      <c r="C39" s="72" t="s">
        <v>177</v>
      </c>
      <c r="D39" s="73">
        <v>13933</v>
      </c>
      <c r="E39" s="74">
        <f t="shared" si="0"/>
        <v>32</v>
      </c>
      <c r="F39" s="73">
        <v>12875</v>
      </c>
      <c r="G39" s="74">
        <f t="shared" si="1"/>
        <v>36</v>
      </c>
      <c r="H39" s="73">
        <v>14764</v>
      </c>
      <c r="I39" s="74">
        <f t="shared" si="2"/>
        <v>33</v>
      </c>
      <c r="J39" s="73">
        <v>14317</v>
      </c>
      <c r="K39" s="74">
        <f t="shared" si="3"/>
        <v>34</v>
      </c>
      <c r="L39" s="73">
        <v>16268</v>
      </c>
      <c r="M39" s="74">
        <f t="shared" si="4"/>
        <v>33</v>
      </c>
      <c r="N39" s="73">
        <v>21951</v>
      </c>
      <c r="O39" s="74">
        <f t="shared" si="5"/>
        <v>83</v>
      </c>
      <c r="P39" s="73">
        <v>22394</v>
      </c>
      <c r="Q39" s="74">
        <f t="shared" si="6"/>
        <v>82</v>
      </c>
      <c r="R39" s="73">
        <v>23826</v>
      </c>
      <c r="S39" s="74">
        <f t="shared" si="7"/>
        <v>85</v>
      </c>
      <c r="T39" s="73">
        <v>24401</v>
      </c>
      <c r="U39" s="74">
        <f t="shared" si="8"/>
        <v>90</v>
      </c>
      <c r="V39" s="73">
        <v>28829</v>
      </c>
      <c r="W39" s="74">
        <f t="shared" si="9"/>
        <v>84</v>
      </c>
      <c r="X39" s="73">
        <v>29288</v>
      </c>
      <c r="Y39" s="74">
        <f t="shared" si="10"/>
        <v>87</v>
      </c>
      <c r="Z39" s="73">
        <v>35914</v>
      </c>
      <c r="AA39" s="74">
        <f t="shared" si="11"/>
        <v>89</v>
      </c>
      <c r="AB39" s="73">
        <v>45221</v>
      </c>
      <c r="AC39" s="74">
        <f t="shared" si="12"/>
        <v>72</v>
      </c>
      <c r="AD39" s="73">
        <v>46594</v>
      </c>
      <c r="AE39" s="74">
        <f t="shared" si="13"/>
        <v>73</v>
      </c>
      <c r="AF39" s="73">
        <v>48581</v>
      </c>
      <c r="AG39" s="74">
        <f t="shared" si="14"/>
        <v>78</v>
      </c>
      <c r="AH39" s="73">
        <v>47985</v>
      </c>
      <c r="AI39" s="74">
        <f t="shared" si="15"/>
        <v>75</v>
      </c>
      <c r="AJ39" s="73">
        <v>55713</v>
      </c>
      <c r="AK39" s="74">
        <f t="shared" si="16"/>
        <v>67</v>
      </c>
      <c r="AL39" s="73">
        <v>61450</v>
      </c>
      <c r="AM39" s="74">
        <f t="shared" si="17"/>
        <v>66</v>
      </c>
      <c r="AN39" s="73">
        <v>57646</v>
      </c>
      <c r="AO39" s="74">
        <f t="shared" si="18"/>
        <v>76</v>
      </c>
      <c r="AP39" s="73">
        <v>70096</v>
      </c>
      <c r="AQ39" s="74">
        <f t="shared" si="19"/>
        <v>69</v>
      </c>
      <c r="AR39" s="73">
        <v>85447</v>
      </c>
      <c r="AS39" s="74">
        <f t="shared" si="20"/>
        <v>67</v>
      </c>
      <c r="AT39" s="73">
        <v>93828</v>
      </c>
      <c r="AU39" s="74">
        <f t="shared" si="21"/>
        <v>64</v>
      </c>
      <c r="AV39" s="73">
        <v>105478</v>
      </c>
      <c r="AW39" s="74">
        <f t="shared" si="22"/>
        <v>63</v>
      </c>
      <c r="AX39" s="73">
        <v>111885</v>
      </c>
      <c r="AY39" s="74">
        <f t="shared" si="23"/>
        <v>62</v>
      </c>
      <c r="AZ39" s="73">
        <v>112950</v>
      </c>
      <c r="BA39" s="74">
        <f t="shared" si="24"/>
        <v>59</v>
      </c>
      <c r="BB39" s="73">
        <v>130329</v>
      </c>
      <c r="BC39" s="74">
        <f t="shared" si="25"/>
        <v>54</v>
      </c>
      <c r="BD39" s="73">
        <v>117026</v>
      </c>
      <c r="BE39" s="74">
        <f t="shared" si="26"/>
        <v>62</v>
      </c>
      <c r="BF39" s="73">
        <v>119892</v>
      </c>
      <c r="BG39" s="74">
        <f t="shared" si="27"/>
        <v>60</v>
      </c>
      <c r="BH39" s="73">
        <v>117959</v>
      </c>
      <c r="BI39" s="74">
        <f t="shared" si="28"/>
        <v>62</v>
      </c>
      <c r="BJ39" s="73">
        <v>160208</v>
      </c>
      <c r="BK39" s="74">
        <f t="shared" si="29"/>
        <v>59</v>
      </c>
      <c r="BL39" s="96">
        <v>131876.20000000001</v>
      </c>
      <c r="BM39" s="74">
        <f t="shared" si="30"/>
        <v>66</v>
      </c>
      <c r="BN39" s="132">
        <v>122978.8</v>
      </c>
      <c r="BO39" s="74">
        <f t="shared" si="31"/>
        <v>66</v>
      </c>
      <c r="BP39" s="132">
        <v>116272</v>
      </c>
      <c r="BQ39" s="74">
        <f t="shared" si="32"/>
        <v>65</v>
      </c>
      <c r="BR39" s="144">
        <v>110221.4</v>
      </c>
      <c r="BS39" s="74">
        <f t="shared" si="33"/>
        <v>65</v>
      </c>
      <c r="BT39" s="144">
        <v>129596.3</v>
      </c>
      <c r="BU39" s="74">
        <f t="shared" si="34"/>
        <v>61</v>
      </c>
      <c r="BV39" s="144">
        <v>136971.20000000001</v>
      </c>
      <c r="BW39" s="74">
        <f t="shared" si="35"/>
        <v>59</v>
      </c>
      <c r="BX39" s="144">
        <v>129102.7</v>
      </c>
      <c r="BY39" s="144">
        <f t="shared" si="36"/>
        <v>63</v>
      </c>
      <c r="BZ39" s="193">
        <v>138343.29999999999</v>
      </c>
      <c r="CA39" s="74">
        <f t="shared" si="37"/>
        <v>64</v>
      </c>
      <c r="CB39" s="144">
        <v>171054.1</v>
      </c>
      <c r="CC39" s="144">
        <f t="shared" si="38"/>
        <v>56</v>
      </c>
      <c r="CE39" s="189"/>
    </row>
    <row r="40" spans="1:83">
      <c r="A40" s="110" t="s">
        <v>206</v>
      </c>
      <c r="B40" s="72" t="s">
        <v>176</v>
      </c>
      <c r="C40" s="72" t="s">
        <v>177</v>
      </c>
      <c r="D40" s="73">
        <v>27986</v>
      </c>
      <c r="E40" s="74">
        <f t="shared" si="0"/>
        <v>15</v>
      </c>
      <c r="F40" s="73">
        <v>28956</v>
      </c>
      <c r="G40" s="74">
        <f t="shared" si="1"/>
        <v>20</v>
      </c>
      <c r="H40" s="73">
        <v>27070</v>
      </c>
      <c r="I40" s="74">
        <f t="shared" si="2"/>
        <v>21</v>
      </c>
      <c r="J40" s="73">
        <v>28936</v>
      </c>
      <c r="K40" s="74">
        <f t="shared" si="3"/>
        <v>21</v>
      </c>
      <c r="L40" s="73">
        <v>27880</v>
      </c>
      <c r="M40" s="74">
        <f t="shared" si="4"/>
        <v>23</v>
      </c>
      <c r="N40" s="73">
        <v>33709</v>
      </c>
      <c r="O40" s="74">
        <f t="shared" si="5"/>
        <v>58</v>
      </c>
      <c r="P40" s="73">
        <v>37618</v>
      </c>
      <c r="Q40" s="74">
        <f t="shared" si="6"/>
        <v>53</v>
      </c>
      <c r="R40" s="73">
        <v>49547</v>
      </c>
      <c r="S40" s="74">
        <f t="shared" si="7"/>
        <v>46</v>
      </c>
      <c r="T40" s="73">
        <v>58241</v>
      </c>
      <c r="U40" s="74">
        <f t="shared" si="8"/>
        <v>40</v>
      </c>
      <c r="V40" s="73">
        <v>60135</v>
      </c>
      <c r="W40" s="74">
        <f t="shared" si="9"/>
        <v>44</v>
      </c>
      <c r="X40" s="73">
        <v>63707</v>
      </c>
      <c r="Y40" s="74">
        <f t="shared" si="10"/>
        <v>42</v>
      </c>
      <c r="Z40" s="73">
        <v>68511</v>
      </c>
      <c r="AA40" s="74">
        <f t="shared" si="11"/>
        <v>43</v>
      </c>
      <c r="AB40" s="73">
        <v>71329</v>
      </c>
      <c r="AC40" s="74">
        <f t="shared" si="12"/>
        <v>47</v>
      </c>
      <c r="AD40" s="73">
        <v>67315</v>
      </c>
      <c r="AE40" s="74">
        <f t="shared" si="13"/>
        <v>50</v>
      </c>
      <c r="AF40" s="73">
        <v>83694</v>
      </c>
      <c r="AG40" s="74">
        <f t="shared" si="14"/>
        <v>40</v>
      </c>
      <c r="AH40" s="73">
        <v>80703</v>
      </c>
      <c r="AI40" s="74">
        <f t="shared" si="15"/>
        <v>46</v>
      </c>
      <c r="AJ40" s="73">
        <v>76826</v>
      </c>
      <c r="AK40" s="74">
        <f t="shared" si="16"/>
        <v>49</v>
      </c>
      <c r="AL40" s="73">
        <v>82435</v>
      </c>
      <c r="AM40" s="74">
        <f t="shared" si="17"/>
        <v>51</v>
      </c>
      <c r="AN40" s="73">
        <v>90099</v>
      </c>
      <c r="AO40" s="74">
        <f t="shared" si="18"/>
        <v>51</v>
      </c>
      <c r="AP40" s="73">
        <v>93583</v>
      </c>
      <c r="AQ40" s="74">
        <f t="shared" si="19"/>
        <v>53</v>
      </c>
      <c r="AR40" s="73">
        <v>113708</v>
      </c>
      <c r="AS40" s="74">
        <f t="shared" si="20"/>
        <v>51</v>
      </c>
      <c r="AT40" s="73">
        <v>111199</v>
      </c>
      <c r="AU40" s="74">
        <f t="shared" si="21"/>
        <v>54</v>
      </c>
      <c r="AV40" s="73">
        <v>126965</v>
      </c>
      <c r="AW40" s="74">
        <f t="shared" si="22"/>
        <v>56</v>
      </c>
      <c r="AX40" s="73">
        <v>124742</v>
      </c>
      <c r="AY40" s="74">
        <f t="shared" si="23"/>
        <v>56</v>
      </c>
      <c r="AZ40" s="73">
        <v>140269</v>
      </c>
      <c r="BA40" s="74">
        <f t="shared" si="24"/>
        <v>54</v>
      </c>
      <c r="BB40" s="73">
        <v>129345</v>
      </c>
      <c r="BC40" s="74">
        <f t="shared" si="25"/>
        <v>55</v>
      </c>
      <c r="BD40" s="73">
        <v>120693</v>
      </c>
      <c r="BE40" s="74">
        <f t="shared" si="26"/>
        <v>58</v>
      </c>
      <c r="BF40" s="73">
        <v>140830</v>
      </c>
      <c r="BG40" s="74">
        <f t="shared" si="27"/>
        <v>53</v>
      </c>
      <c r="BH40" s="73">
        <v>140461</v>
      </c>
      <c r="BI40" s="74">
        <f t="shared" si="28"/>
        <v>55</v>
      </c>
      <c r="BJ40" s="73">
        <v>175729</v>
      </c>
      <c r="BK40" s="74">
        <f t="shared" si="29"/>
        <v>56</v>
      </c>
      <c r="BL40" s="96">
        <v>208165.1</v>
      </c>
      <c r="BM40" s="74">
        <f t="shared" si="30"/>
        <v>45</v>
      </c>
      <c r="BN40" s="132">
        <v>174480.8</v>
      </c>
      <c r="BO40" s="74">
        <f t="shared" si="31"/>
        <v>51</v>
      </c>
      <c r="BP40" s="132">
        <v>161717</v>
      </c>
      <c r="BQ40" s="74">
        <f t="shared" si="32"/>
        <v>53</v>
      </c>
      <c r="BR40" s="144">
        <v>158251.70000000001</v>
      </c>
      <c r="BS40" s="74">
        <f t="shared" si="33"/>
        <v>52</v>
      </c>
      <c r="BT40" s="144">
        <v>146254.5</v>
      </c>
      <c r="BU40" s="74">
        <f t="shared" si="34"/>
        <v>56</v>
      </c>
      <c r="BV40" s="144">
        <v>138620.1</v>
      </c>
      <c r="BW40" s="74">
        <f t="shared" si="35"/>
        <v>57</v>
      </c>
      <c r="BX40" s="144">
        <v>146418.9</v>
      </c>
      <c r="BY40" s="144">
        <f t="shared" si="36"/>
        <v>58</v>
      </c>
      <c r="BZ40" s="193">
        <v>146113.29999999999</v>
      </c>
      <c r="CA40" s="74">
        <f t="shared" si="37"/>
        <v>61</v>
      </c>
      <c r="CB40" s="144">
        <v>170947.7</v>
      </c>
      <c r="CC40" s="144">
        <f t="shared" si="38"/>
        <v>57</v>
      </c>
      <c r="CE40" s="189"/>
    </row>
    <row r="41" spans="1:83">
      <c r="A41" s="110" t="s">
        <v>207</v>
      </c>
      <c r="B41" s="72" t="s">
        <v>176</v>
      </c>
      <c r="C41" s="72" t="s">
        <v>177</v>
      </c>
      <c r="D41" s="73">
        <v>22172</v>
      </c>
      <c r="E41" s="74">
        <f t="shared" si="0"/>
        <v>22</v>
      </c>
      <c r="F41" s="73">
        <v>23911</v>
      </c>
      <c r="G41" s="74">
        <f t="shared" si="1"/>
        <v>24</v>
      </c>
      <c r="H41" s="73">
        <v>23966</v>
      </c>
      <c r="I41" s="74">
        <f t="shared" si="2"/>
        <v>23</v>
      </c>
      <c r="J41" s="73">
        <v>27787</v>
      </c>
      <c r="K41" s="74">
        <f t="shared" si="3"/>
        <v>23</v>
      </c>
      <c r="L41" s="73">
        <v>32949</v>
      </c>
      <c r="M41" s="74">
        <f t="shared" si="4"/>
        <v>20</v>
      </c>
      <c r="N41" s="73">
        <v>37432</v>
      </c>
      <c r="O41" s="74">
        <f t="shared" si="5"/>
        <v>50</v>
      </c>
      <c r="P41" s="73">
        <v>40330</v>
      </c>
      <c r="Q41" s="74">
        <f t="shared" si="6"/>
        <v>50</v>
      </c>
      <c r="R41" s="73">
        <v>45994</v>
      </c>
      <c r="S41" s="74">
        <f t="shared" si="7"/>
        <v>51</v>
      </c>
      <c r="T41" s="73">
        <v>46645</v>
      </c>
      <c r="U41" s="74">
        <f t="shared" si="8"/>
        <v>51</v>
      </c>
      <c r="V41" s="73">
        <v>48591</v>
      </c>
      <c r="W41" s="74">
        <f t="shared" si="9"/>
        <v>53</v>
      </c>
      <c r="X41" s="73">
        <v>50504</v>
      </c>
      <c r="Y41" s="74">
        <f t="shared" si="10"/>
        <v>54</v>
      </c>
      <c r="Z41" s="73">
        <v>55878</v>
      </c>
      <c r="AA41" s="74">
        <f t="shared" si="11"/>
        <v>53</v>
      </c>
      <c r="AB41" s="73">
        <v>60673</v>
      </c>
      <c r="AC41" s="74">
        <f t="shared" si="12"/>
        <v>54</v>
      </c>
      <c r="AD41" s="73">
        <v>61269</v>
      </c>
      <c r="AE41" s="74">
        <f t="shared" si="13"/>
        <v>56</v>
      </c>
      <c r="AF41" s="73">
        <v>72361</v>
      </c>
      <c r="AG41" s="74">
        <f t="shared" si="14"/>
        <v>49</v>
      </c>
      <c r="AH41" s="73">
        <v>75607</v>
      </c>
      <c r="AI41" s="74">
        <f t="shared" si="15"/>
        <v>50</v>
      </c>
      <c r="AJ41" s="73">
        <v>84331</v>
      </c>
      <c r="AK41" s="74">
        <f t="shared" si="16"/>
        <v>44</v>
      </c>
      <c r="AL41" s="73">
        <v>92547</v>
      </c>
      <c r="AM41" s="74">
        <f t="shared" si="17"/>
        <v>46</v>
      </c>
      <c r="AN41" s="73">
        <v>92375</v>
      </c>
      <c r="AO41" s="74">
        <f t="shared" si="18"/>
        <v>50</v>
      </c>
      <c r="AP41" s="73">
        <v>101675</v>
      </c>
      <c r="AQ41" s="74">
        <f t="shared" si="19"/>
        <v>50</v>
      </c>
      <c r="AR41" s="73">
        <v>119767</v>
      </c>
      <c r="AS41" s="74">
        <f t="shared" si="20"/>
        <v>49</v>
      </c>
      <c r="AT41" s="73">
        <v>146908</v>
      </c>
      <c r="AU41" s="74">
        <f t="shared" si="21"/>
        <v>45</v>
      </c>
      <c r="AV41" s="73">
        <v>162347</v>
      </c>
      <c r="AW41" s="74">
        <f t="shared" si="22"/>
        <v>41</v>
      </c>
      <c r="AX41" s="73">
        <v>174408</v>
      </c>
      <c r="AY41" s="74">
        <f t="shared" si="23"/>
        <v>41</v>
      </c>
      <c r="AZ41" s="73">
        <v>167698</v>
      </c>
      <c r="BA41" s="74">
        <f t="shared" si="24"/>
        <v>42</v>
      </c>
      <c r="BB41" s="73">
        <v>170879</v>
      </c>
      <c r="BC41" s="74">
        <f t="shared" si="25"/>
        <v>45</v>
      </c>
      <c r="BD41" s="73">
        <v>173382</v>
      </c>
      <c r="BE41" s="74">
        <f t="shared" si="26"/>
        <v>43</v>
      </c>
      <c r="BF41" s="73">
        <v>191047</v>
      </c>
      <c r="BG41" s="74">
        <f t="shared" si="27"/>
        <v>41</v>
      </c>
      <c r="BH41" s="73">
        <v>162625</v>
      </c>
      <c r="BI41" s="74">
        <f t="shared" si="28"/>
        <v>48</v>
      </c>
      <c r="BJ41" s="73">
        <v>194678</v>
      </c>
      <c r="BK41" s="74">
        <f t="shared" si="29"/>
        <v>51</v>
      </c>
      <c r="BL41" s="96">
        <v>187874.2</v>
      </c>
      <c r="BM41" s="74">
        <f t="shared" si="30"/>
        <v>51</v>
      </c>
      <c r="BN41" s="132">
        <v>172699.2</v>
      </c>
      <c r="BO41" s="74">
        <f t="shared" si="31"/>
        <v>52</v>
      </c>
      <c r="BP41" s="132">
        <v>167380.79999999999</v>
      </c>
      <c r="BQ41" s="74">
        <f t="shared" si="32"/>
        <v>51</v>
      </c>
      <c r="BR41" s="144">
        <v>144602</v>
      </c>
      <c r="BS41" s="74">
        <f t="shared" si="33"/>
        <v>55</v>
      </c>
      <c r="BT41" s="144">
        <v>154829.9</v>
      </c>
      <c r="BU41" s="74">
        <f t="shared" si="34"/>
        <v>51</v>
      </c>
      <c r="BV41" s="144">
        <v>144228.20000000001</v>
      </c>
      <c r="BW41" s="74">
        <f t="shared" si="35"/>
        <v>53</v>
      </c>
      <c r="BX41" s="144">
        <v>161792.70000000001</v>
      </c>
      <c r="BY41" s="144">
        <f t="shared" si="36"/>
        <v>51</v>
      </c>
      <c r="BZ41" s="193">
        <v>159181.6</v>
      </c>
      <c r="CA41" s="74">
        <f t="shared" si="37"/>
        <v>56</v>
      </c>
      <c r="CB41" s="144">
        <v>164779.9</v>
      </c>
      <c r="CC41" s="144">
        <f t="shared" si="38"/>
        <v>59</v>
      </c>
      <c r="CE41" s="189"/>
    </row>
    <row r="42" spans="1:83">
      <c r="A42" s="110" t="s">
        <v>208</v>
      </c>
      <c r="B42" s="72" t="s">
        <v>176</v>
      </c>
      <c r="C42" s="72" t="s">
        <v>177</v>
      </c>
      <c r="D42" s="73">
        <v>16059</v>
      </c>
      <c r="E42" s="74">
        <f t="shared" si="0"/>
        <v>29</v>
      </c>
      <c r="F42" s="73">
        <v>16758</v>
      </c>
      <c r="G42" s="74">
        <f t="shared" si="1"/>
        <v>31</v>
      </c>
      <c r="H42" s="73">
        <v>18158</v>
      </c>
      <c r="I42" s="74">
        <f t="shared" si="2"/>
        <v>29</v>
      </c>
      <c r="J42" s="73">
        <v>20604</v>
      </c>
      <c r="K42" s="74">
        <f t="shared" si="3"/>
        <v>26</v>
      </c>
      <c r="L42" s="73">
        <v>22639</v>
      </c>
      <c r="M42" s="74">
        <f t="shared" si="4"/>
        <v>27</v>
      </c>
      <c r="N42" s="73">
        <v>27387</v>
      </c>
      <c r="O42" s="74">
        <f t="shared" si="5"/>
        <v>68</v>
      </c>
      <c r="P42" s="73">
        <v>27482</v>
      </c>
      <c r="Q42" s="74">
        <f t="shared" si="6"/>
        <v>72</v>
      </c>
      <c r="R42" s="73">
        <v>30195</v>
      </c>
      <c r="S42" s="74">
        <f t="shared" si="7"/>
        <v>70</v>
      </c>
      <c r="T42" s="73">
        <v>31743</v>
      </c>
      <c r="U42" s="74">
        <f t="shared" si="8"/>
        <v>74</v>
      </c>
      <c r="V42" s="73">
        <v>43466</v>
      </c>
      <c r="W42" s="74">
        <f t="shared" si="9"/>
        <v>61</v>
      </c>
      <c r="X42" s="73">
        <v>43900</v>
      </c>
      <c r="Y42" s="74">
        <f t="shared" si="10"/>
        <v>65</v>
      </c>
      <c r="Z42" s="73">
        <v>43697</v>
      </c>
      <c r="AA42" s="74">
        <f t="shared" si="11"/>
        <v>72</v>
      </c>
      <c r="AB42" s="73">
        <v>55133</v>
      </c>
      <c r="AC42" s="74">
        <f t="shared" si="12"/>
        <v>59</v>
      </c>
      <c r="AD42" s="73">
        <v>50708</v>
      </c>
      <c r="AE42" s="74">
        <f t="shared" si="13"/>
        <v>69</v>
      </c>
      <c r="AF42" s="73">
        <v>51205</v>
      </c>
      <c r="AG42" s="74">
        <f t="shared" si="14"/>
        <v>73</v>
      </c>
      <c r="AH42" s="73"/>
      <c r="AI42" s="74" t="e">
        <f t="shared" si="15"/>
        <v>#N/A</v>
      </c>
      <c r="AJ42" s="73">
        <v>55116</v>
      </c>
      <c r="AK42" s="74">
        <f t="shared" si="16"/>
        <v>69</v>
      </c>
      <c r="AL42" s="73">
        <v>55216</v>
      </c>
      <c r="AM42" s="74">
        <f t="shared" si="17"/>
        <v>76</v>
      </c>
      <c r="AN42" s="73">
        <v>55175</v>
      </c>
      <c r="AO42" s="74">
        <f t="shared" si="18"/>
        <v>78</v>
      </c>
      <c r="AP42" s="73">
        <v>61998</v>
      </c>
      <c r="AQ42" s="74">
        <f t="shared" si="19"/>
        <v>78</v>
      </c>
      <c r="AR42" s="73">
        <v>62454</v>
      </c>
      <c r="AS42" s="74">
        <f t="shared" si="20"/>
        <v>86</v>
      </c>
      <c r="AT42" s="73">
        <v>75205</v>
      </c>
      <c r="AU42" s="74">
        <f t="shared" si="21"/>
        <v>82</v>
      </c>
      <c r="AV42" s="73">
        <v>63323</v>
      </c>
      <c r="AW42" s="74">
        <f t="shared" si="22"/>
        <v>103</v>
      </c>
      <c r="AX42" s="73">
        <v>72770</v>
      </c>
      <c r="AY42" s="74">
        <f t="shared" si="23"/>
        <v>94</v>
      </c>
      <c r="AZ42" s="73">
        <v>84651</v>
      </c>
      <c r="BA42" s="74">
        <f t="shared" si="24"/>
        <v>83</v>
      </c>
      <c r="BB42" s="73">
        <v>78489</v>
      </c>
      <c r="BC42" s="74">
        <f t="shared" si="25"/>
        <v>92</v>
      </c>
      <c r="BD42" s="73">
        <v>86469</v>
      </c>
      <c r="BE42" s="74">
        <f t="shared" si="26"/>
        <v>87</v>
      </c>
      <c r="BF42" s="73">
        <v>83024</v>
      </c>
      <c r="BG42" s="74">
        <f t="shared" si="27"/>
        <v>87</v>
      </c>
      <c r="BH42" s="73">
        <v>88591</v>
      </c>
      <c r="BI42" s="74">
        <f t="shared" si="28"/>
        <v>90</v>
      </c>
      <c r="BJ42" s="73">
        <v>106314</v>
      </c>
      <c r="BK42" s="74">
        <f t="shared" si="29"/>
        <v>89</v>
      </c>
      <c r="BL42" s="96">
        <v>113786</v>
      </c>
      <c r="BM42" s="74">
        <f t="shared" si="30"/>
        <v>76</v>
      </c>
      <c r="BN42" s="132">
        <v>111820.6</v>
      </c>
      <c r="BO42" s="74">
        <f t="shared" si="31"/>
        <v>69</v>
      </c>
      <c r="BP42" s="132">
        <v>109172.3</v>
      </c>
      <c r="BQ42" s="74">
        <f t="shared" si="32"/>
        <v>68</v>
      </c>
      <c r="BR42" s="144">
        <v>102750.2</v>
      </c>
      <c r="BS42" s="74">
        <f t="shared" si="33"/>
        <v>68</v>
      </c>
      <c r="BT42" s="144">
        <v>98098</v>
      </c>
      <c r="BU42" s="74">
        <f t="shared" si="34"/>
        <v>75</v>
      </c>
      <c r="BV42" s="144">
        <v>133486.79999999999</v>
      </c>
      <c r="BW42" s="74">
        <f t="shared" si="35"/>
        <v>62</v>
      </c>
      <c r="BX42" s="144">
        <v>117179.5</v>
      </c>
      <c r="BY42" s="144">
        <f t="shared" si="36"/>
        <v>67</v>
      </c>
      <c r="BZ42" s="193">
        <v>107299.5</v>
      </c>
      <c r="CA42" s="74">
        <f t="shared" si="37"/>
        <v>77</v>
      </c>
      <c r="CB42" s="144">
        <v>146253.9</v>
      </c>
      <c r="CC42" s="144">
        <f t="shared" si="38"/>
        <v>65</v>
      </c>
      <c r="CE42" s="189"/>
    </row>
    <row r="43" spans="1:83">
      <c r="A43" s="110" t="s">
        <v>209</v>
      </c>
      <c r="B43" s="72" t="s">
        <v>176</v>
      </c>
      <c r="C43" s="72" t="s">
        <v>177</v>
      </c>
      <c r="D43" s="73">
        <v>20345</v>
      </c>
      <c r="E43" s="74">
        <f t="shared" si="0"/>
        <v>24</v>
      </c>
      <c r="F43" s="73">
        <v>17789</v>
      </c>
      <c r="G43" s="74">
        <f t="shared" si="1"/>
        <v>28</v>
      </c>
      <c r="H43" s="73">
        <v>15346</v>
      </c>
      <c r="I43" s="74">
        <f t="shared" si="2"/>
        <v>32</v>
      </c>
      <c r="J43" s="73">
        <v>14693</v>
      </c>
      <c r="K43" s="74">
        <f t="shared" si="3"/>
        <v>31</v>
      </c>
      <c r="L43" s="73">
        <v>17708</v>
      </c>
      <c r="M43" s="74">
        <f t="shared" si="4"/>
        <v>32</v>
      </c>
      <c r="N43" s="73">
        <v>19925</v>
      </c>
      <c r="O43" s="74">
        <f t="shared" si="5"/>
        <v>87</v>
      </c>
      <c r="P43" s="73">
        <v>20576</v>
      </c>
      <c r="Q43" s="74">
        <f t="shared" si="6"/>
        <v>89</v>
      </c>
      <c r="R43" s="73">
        <v>26134</v>
      </c>
      <c r="S43" s="74">
        <f t="shared" si="7"/>
        <v>78</v>
      </c>
      <c r="T43" s="73">
        <v>28408</v>
      </c>
      <c r="U43" s="74">
        <f t="shared" si="8"/>
        <v>79</v>
      </c>
      <c r="V43" s="73">
        <v>27772</v>
      </c>
      <c r="W43" s="74">
        <f t="shared" si="9"/>
        <v>88</v>
      </c>
      <c r="X43" s="73">
        <v>30650</v>
      </c>
      <c r="Y43" s="74">
        <f t="shared" si="10"/>
        <v>85</v>
      </c>
      <c r="Z43" s="73">
        <v>34693</v>
      </c>
      <c r="AA43" s="74">
        <f t="shared" si="11"/>
        <v>91</v>
      </c>
      <c r="AB43" s="73">
        <v>40442</v>
      </c>
      <c r="AC43" s="74">
        <f t="shared" si="12"/>
        <v>79</v>
      </c>
      <c r="AD43" s="73">
        <v>42602</v>
      </c>
      <c r="AE43" s="74">
        <f t="shared" si="13"/>
        <v>79</v>
      </c>
      <c r="AF43" s="73">
        <v>48434</v>
      </c>
      <c r="AG43" s="74">
        <f t="shared" si="14"/>
        <v>79</v>
      </c>
      <c r="AH43" s="73">
        <v>45457</v>
      </c>
      <c r="AI43" s="74">
        <f t="shared" si="15"/>
        <v>81</v>
      </c>
      <c r="AJ43" s="73">
        <v>55541</v>
      </c>
      <c r="AK43" s="74">
        <f t="shared" si="16"/>
        <v>68</v>
      </c>
      <c r="AL43" s="73">
        <v>59250</v>
      </c>
      <c r="AM43" s="74">
        <f t="shared" si="17"/>
        <v>70</v>
      </c>
      <c r="AN43" s="73">
        <v>65741</v>
      </c>
      <c r="AO43" s="74">
        <f t="shared" si="18"/>
        <v>67</v>
      </c>
      <c r="AP43" s="73">
        <v>82211</v>
      </c>
      <c r="AQ43" s="74">
        <f t="shared" si="19"/>
        <v>62</v>
      </c>
      <c r="AR43" s="73">
        <v>90566</v>
      </c>
      <c r="AS43" s="74">
        <f t="shared" si="20"/>
        <v>59</v>
      </c>
      <c r="AT43" s="73">
        <v>107482</v>
      </c>
      <c r="AU43" s="74">
        <f t="shared" si="21"/>
        <v>56</v>
      </c>
      <c r="AV43" s="73">
        <v>128350</v>
      </c>
      <c r="AW43" s="74">
        <f t="shared" si="22"/>
        <v>55</v>
      </c>
      <c r="AX43" s="73">
        <v>140472</v>
      </c>
      <c r="AY43" s="74">
        <f t="shared" si="23"/>
        <v>53</v>
      </c>
      <c r="AZ43" s="73">
        <v>157773</v>
      </c>
      <c r="BA43" s="74">
        <f t="shared" si="24"/>
        <v>46</v>
      </c>
      <c r="BB43" s="73">
        <v>157292</v>
      </c>
      <c r="BC43" s="74">
        <f t="shared" si="25"/>
        <v>49</v>
      </c>
      <c r="BD43" s="73">
        <v>165883</v>
      </c>
      <c r="BE43" s="74">
        <f t="shared" si="26"/>
        <v>48</v>
      </c>
      <c r="BF43" s="73">
        <v>168188</v>
      </c>
      <c r="BG43" s="74">
        <f t="shared" si="27"/>
        <v>47</v>
      </c>
      <c r="BH43" s="73">
        <v>151824</v>
      </c>
      <c r="BI43" s="74">
        <f t="shared" si="28"/>
        <v>51</v>
      </c>
      <c r="BJ43" s="73">
        <v>185895</v>
      </c>
      <c r="BK43" s="74">
        <f t="shared" si="29"/>
        <v>52</v>
      </c>
      <c r="BL43" s="96">
        <v>197772.3</v>
      </c>
      <c r="BM43" s="74">
        <f t="shared" si="30"/>
        <v>47</v>
      </c>
      <c r="BN43" s="132">
        <v>154100.6</v>
      </c>
      <c r="BO43" s="74">
        <f t="shared" si="31"/>
        <v>59</v>
      </c>
      <c r="BP43" s="132">
        <v>151889.9</v>
      </c>
      <c r="BQ43" s="74">
        <f t="shared" si="32"/>
        <v>59</v>
      </c>
      <c r="BR43" s="144">
        <v>128550.2</v>
      </c>
      <c r="BS43" s="74">
        <f t="shared" si="33"/>
        <v>62</v>
      </c>
      <c r="BT43" s="144">
        <v>120543.8</v>
      </c>
      <c r="BU43" s="74">
        <f t="shared" si="34"/>
        <v>63</v>
      </c>
      <c r="BV43" s="144">
        <v>116087.2</v>
      </c>
      <c r="BW43" s="74">
        <f t="shared" si="35"/>
        <v>68</v>
      </c>
      <c r="BX43" s="144">
        <v>119082.5</v>
      </c>
      <c r="BY43" s="144">
        <f t="shared" si="36"/>
        <v>66</v>
      </c>
      <c r="BZ43" s="193">
        <v>143478.20000000001</v>
      </c>
      <c r="CA43" s="74">
        <f t="shared" si="37"/>
        <v>62</v>
      </c>
      <c r="CB43" s="144">
        <v>141561.70000000001</v>
      </c>
      <c r="CC43" s="144">
        <f t="shared" si="38"/>
        <v>68</v>
      </c>
      <c r="CE43" s="189"/>
    </row>
    <row r="44" spans="1:83">
      <c r="A44" s="110" t="s">
        <v>210</v>
      </c>
      <c r="B44" s="134" t="s">
        <v>176</v>
      </c>
      <c r="C44" s="72" t="s">
        <v>177</v>
      </c>
      <c r="D44" s="73">
        <v>16711</v>
      </c>
      <c r="E44" s="74">
        <f t="shared" si="0"/>
        <v>28</v>
      </c>
      <c r="F44" s="73">
        <v>16449</v>
      </c>
      <c r="G44" s="74">
        <f t="shared" si="1"/>
        <v>33</v>
      </c>
      <c r="H44" s="73">
        <v>18680</v>
      </c>
      <c r="I44" s="74">
        <f t="shared" si="2"/>
        <v>26</v>
      </c>
      <c r="J44" s="73">
        <v>20602</v>
      </c>
      <c r="K44" s="74">
        <f t="shared" si="3"/>
        <v>27</v>
      </c>
      <c r="L44" s="73">
        <v>21214</v>
      </c>
      <c r="M44" s="74">
        <f t="shared" si="4"/>
        <v>29</v>
      </c>
      <c r="N44" s="73">
        <v>24590</v>
      </c>
      <c r="O44" s="74">
        <f t="shared" si="5"/>
        <v>75</v>
      </c>
      <c r="P44" s="73">
        <v>23363</v>
      </c>
      <c r="Q44" s="74">
        <f t="shared" si="6"/>
        <v>77</v>
      </c>
      <c r="R44" s="73">
        <v>23588</v>
      </c>
      <c r="S44" s="74">
        <f t="shared" si="7"/>
        <v>87</v>
      </c>
      <c r="T44" s="73">
        <v>27265</v>
      </c>
      <c r="U44" s="74">
        <f t="shared" si="8"/>
        <v>84</v>
      </c>
      <c r="V44" s="73">
        <v>35347</v>
      </c>
      <c r="W44" s="74">
        <f t="shared" si="9"/>
        <v>78</v>
      </c>
      <c r="X44" s="73">
        <v>32239</v>
      </c>
      <c r="Y44" s="74">
        <f t="shared" si="10"/>
        <v>82</v>
      </c>
      <c r="Z44" s="73">
        <v>32648</v>
      </c>
      <c r="AA44" s="74">
        <f t="shared" si="11"/>
        <v>95</v>
      </c>
      <c r="AB44" s="73">
        <v>36734</v>
      </c>
      <c r="AC44" s="74">
        <f t="shared" si="12"/>
        <v>89</v>
      </c>
      <c r="AD44" s="73">
        <v>57141</v>
      </c>
      <c r="AE44" s="74">
        <f t="shared" si="13"/>
        <v>61</v>
      </c>
      <c r="AF44" s="73">
        <v>60236</v>
      </c>
      <c r="AG44" s="74">
        <f t="shared" si="14"/>
        <v>61</v>
      </c>
      <c r="AH44" s="73">
        <v>54735</v>
      </c>
      <c r="AI44" s="74">
        <f t="shared" si="15"/>
        <v>64</v>
      </c>
      <c r="AJ44" s="73">
        <v>44470</v>
      </c>
      <c r="AK44" s="74">
        <f t="shared" si="16"/>
        <v>85</v>
      </c>
      <c r="AL44" s="73">
        <v>53227</v>
      </c>
      <c r="AM44" s="74">
        <f t="shared" si="17"/>
        <v>78</v>
      </c>
      <c r="AN44" s="73">
        <v>46108</v>
      </c>
      <c r="AO44" s="74">
        <f t="shared" si="18"/>
        <v>89</v>
      </c>
      <c r="AP44" s="73">
        <v>48468</v>
      </c>
      <c r="AQ44" s="74">
        <f t="shared" si="19"/>
        <v>95</v>
      </c>
      <c r="AR44" s="73">
        <v>54805</v>
      </c>
      <c r="AS44" s="74">
        <f t="shared" si="20"/>
        <v>96</v>
      </c>
      <c r="AT44" s="73">
        <v>55066</v>
      </c>
      <c r="AU44" s="74">
        <f t="shared" si="21"/>
        <v>101</v>
      </c>
      <c r="AV44" s="73">
        <v>64181</v>
      </c>
      <c r="AW44" s="74">
        <f t="shared" si="22"/>
        <v>101</v>
      </c>
      <c r="AX44" s="73">
        <v>57723</v>
      </c>
      <c r="AY44" s="74">
        <f t="shared" si="23"/>
        <v>108</v>
      </c>
      <c r="AZ44" s="73">
        <v>69918</v>
      </c>
      <c r="BA44" s="74">
        <f t="shared" si="24"/>
        <v>97</v>
      </c>
      <c r="BB44" s="73">
        <v>90511</v>
      </c>
      <c r="BC44" s="74">
        <f t="shared" si="25"/>
        <v>78</v>
      </c>
      <c r="BD44" s="73">
        <v>64114</v>
      </c>
      <c r="BE44" s="74">
        <f t="shared" si="26"/>
        <v>107</v>
      </c>
      <c r="BF44" s="73">
        <v>87113</v>
      </c>
      <c r="BG44" s="74">
        <f t="shared" si="27"/>
        <v>84</v>
      </c>
      <c r="BH44" s="73">
        <v>87547</v>
      </c>
      <c r="BI44" s="74">
        <f t="shared" si="28"/>
        <v>91</v>
      </c>
      <c r="BJ44" s="73">
        <v>159267</v>
      </c>
      <c r="BK44" s="74">
        <f t="shared" si="29"/>
        <v>60</v>
      </c>
      <c r="BL44" s="96">
        <v>115789</v>
      </c>
      <c r="BM44" s="74">
        <f t="shared" si="30"/>
        <v>75</v>
      </c>
      <c r="BN44" s="132">
        <v>135474.9</v>
      </c>
      <c r="BO44" s="74">
        <f t="shared" si="31"/>
        <v>60</v>
      </c>
      <c r="BP44" s="132">
        <v>120282.4</v>
      </c>
      <c r="BQ44" s="74">
        <f t="shared" si="32"/>
        <v>64</v>
      </c>
      <c r="BR44" s="144">
        <v>130793</v>
      </c>
      <c r="BS44" s="74">
        <f t="shared" si="33"/>
        <v>61</v>
      </c>
      <c r="BT44" s="144">
        <v>129821.5</v>
      </c>
      <c r="BU44" s="74">
        <f t="shared" si="34"/>
        <v>60</v>
      </c>
      <c r="BV44" s="144">
        <v>112842.9</v>
      </c>
      <c r="BW44" s="74">
        <f t="shared" si="35"/>
        <v>69</v>
      </c>
      <c r="BX44" s="144">
        <v>111790.7</v>
      </c>
      <c r="BY44" s="144">
        <f t="shared" si="36"/>
        <v>69</v>
      </c>
      <c r="BZ44" s="193">
        <v>123324.8</v>
      </c>
      <c r="CA44" s="74">
        <f t="shared" si="37"/>
        <v>68</v>
      </c>
      <c r="CB44" s="144">
        <v>132981.4</v>
      </c>
      <c r="CC44" s="144">
        <f t="shared" si="38"/>
        <v>69</v>
      </c>
      <c r="CE44" s="189"/>
    </row>
    <row r="45" spans="1:83">
      <c r="A45" s="110" t="s">
        <v>211</v>
      </c>
      <c r="B45" s="72" t="s">
        <v>176</v>
      </c>
      <c r="C45" s="72" t="s">
        <v>177</v>
      </c>
      <c r="D45" s="73"/>
      <c r="E45" s="74" t="e">
        <f t="shared" si="0"/>
        <v>#N/A</v>
      </c>
      <c r="F45" s="73"/>
      <c r="G45" s="74" t="e">
        <f t="shared" si="1"/>
        <v>#N/A</v>
      </c>
      <c r="H45" s="73">
        <v>13410</v>
      </c>
      <c r="I45" s="74">
        <f t="shared" si="2"/>
        <v>36</v>
      </c>
      <c r="J45" s="73">
        <v>14107</v>
      </c>
      <c r="K45" s="74">
        <f t="shared" si="3"/>
        <v>35</v>
      </c>
      <c r="L45" s="73"/>
      <c r="M45" s="74" t="e">
        <f t="shared" si="4"/>
        <v>#N/A</v>
      </c>
      <c r="N45" s="73">
        <v>19894</v>
      </c>
      <c r="O45" s="74">
        <f t="shared" si="5"/>
        <v>88</v>
      </c>
      <c r="P45" s="73">
        <v>21418</v>
      </c>
      <c r="Q45" s="74">
        <f t="shared" si="6"/>
        <v>87</v>
      </c>
      <c r="R45" s="73">
        <v>25570</v>
      </c>
      <c r="S45" s="74">
        <f t="shared" si="7"/>
        <v>80</v>
      </c>
      <c r="T45" s="73">
        <v>24845</v>
      </c>
      <c r="U45" s="74">
        <f t="shared" si="8"/>
        <v>88</v>
      </c>
      <c r="V45" s="73">
        <v>28021</v>
      </c>
      <c r="W45" s="74">
        <f t="shared" si="9"/>
        <v>87</v>
      </c>
      <c r="X45" s="73">
        <v>27531</v>
      </c>
      <c r="Y45" s="74">
        <f t="shared" si="10"/>
        <v>92</v>
      </c>
      <c r="Z45" s="73">
        <v>45334</v>
      </c>
      <c r="AA45" s="74">
        <f t="shared" si="11"/>
        <v>70</v>
      </c>
      <c r="AB45" s="73">
        <v>36794</v>
      </c>
      <c r="AC45" s="74">
        <f t="shared" si="12"/>
        <v>88</v>
      </c>
      <c r="AD45" s="73">
        <v>26847</v>
      </c>
      <c r="AE45" s="74">
        <f t="shared" si="13"/>
        <v>107</v>
      </c>
      <c r="AF45" s="73">
        <v>37801</v>
      </c>
      <c r="AG45" s="74">
        <f t="shared" si="14"/>
        <v>93</v>
      </c>
      <c r="AH45" s="73">
        <v>37630</v>
      </c>
      <c r="AI45" s="74">
        <f t="shared" si="15"/>
        <v>88</v>
      </c>
      <c r="AJ45" s="73">
        <v>45296</v>
      </c>
      <c r="AK45" s="74">
        <f t="shared" si="16"/>
        <v>81</v>
      </c>
      <c r="AL45" s="73">
        <v>45808</v>
      </c>
      <c r="AM45" s="74">
        <f t="shared" si="17"/>
        <v>86</v>
      </c>
      <c r="AN45" s="73">
        <v>45499</v>
      </c>
      <c r="AO45" s="74">
        <f t="shared" si="18"/>
        <v>90</v>
      </c>
      <c r="AP45" s="73">
        <v>46332</v>
      </c>
      <c r="AQ45" s="74">
        <f t="shared" si="19"/>
        <v>97</v>
      </c>
      <c r="AR45" s="73">
        <v>49708</v>
      </c>
      <c r="AS45" s="74">
        <f t="shared" si="20"/>
        <v>101</v>
      </c>
      <c r="AT45" s="73">
        <v>51436</v>
      </c>
      <c r="AU45" s="74">
        <f t="shared" si="21"/>
        <v>103</v>
      </c>
      <c r="AV45" s="73">
        <v>66462</v>
      </c>
      <c r="AW45" s="74">
        <f t="shared" si="22"/>
        <v>97</v>
      </c>
      <c r="AX45" s="73">
        <v>72379</v>
      </c>
      <c r="AY45" s="74">
        <f t="shared" si="23"/>
        <v>95</v>
      </c>
      <c r="AZ45" s="73">
        <v>50605</v>
      </c>
      <c r="BA45" s="74">
        <f t="shared" si="24"/>
        <v>115</v>
      </c>
      <c r="BB45" s="73">
        <v>70708</v>
      </c>
      <c r="BC45" s="74">
        <f t="shared" si="25"/>
        <v>103</v>
      </c>
      <c r="BD45" s="73">
        <v>79832</v>
      </c>
      <c r="BE45" s="74">
        <f t="shared" si="26"/>
        <v>92</v>
      </c>
      <c r="BF45" s="73">
        <v>78716</v>
      </c>
      <c r="BG45" s="74">
        <f t="shared" si="27"/>
        <v>91</v>
      </c>
      <c r="BH45" s="73">
        <v>83321</v>
      </c>
      <c r="BI45" s="74">
        <f t="shared" si="28"/>
        <v>98</v>
      </c>
      <c r="BJ45" s="73">
        <v>112998</v>
      </c>
      <c r="BK45" s="74">
        <f t="shared" si="29"/>
        <v>83</v>
      </c>
      <c r="BL45" s="96">
        <v>133580.6</v>
      </c>
      <c r="BM45" s="74">
        <f t="shared" si="30"/>
        <v>63</v>
      </c>
      <c r="BN45" s="132">
        <v>85316.5</v>
      </c>
      <c r="BO45" s="74">
        <f t="shared" si="31"/>
        <v>90</v>
      </c>
      <c r="BP45" s="132">
        <v>87942.399999999994</v>
      </c>
      <c r="BQ45" s="74">
        <f t="shared" si="32"/>
        <v>86</v>
      </c>
      <c r="BR45" s="144">
        <v>84914.6</v>
      </c>
      <c r="BS45" s="74">
        <f t="shared" si="33"/>
        <v>82</v>
      </c>
      <c r="BT45" s="144">
        <v>87277.8</v>
      </c>
      <c r="BU45" s="74">
        <f t="shared" si="34"/>
        <v>85</v>
      </c>
      <c r="BV45" s="144">
        <v>82063.600000000006</v>
      </c>
      <c r="BW45" s="74">
        <f t="shared" si="35"/>
        <v>87</v>
      </c>
      <c r="BX45" s="144">
        <v>90910.6</v>
      </c>
      <c r="BY45" s="144">
        <f t="shared" si="36"/>
        <v>85</v>
      </c>
      <c r="BZ45" s="193">
        <v>94127.2</v>
      </c>
      <c r="CA45" s="74">
        <f t="shared" si="37"/>
        <v>86</v>
      </c>
      <c r="CB45" s="144">
        <v>132046.70000000001</v>
      </c>
      <c r="CC45" s="144">
        <f t="shared" si="38"/>
        <v>70</v>
      </c>
      <c r="CE45" s="189"/>
    </row>
    <row r="46" spans="1:83">
      <c r="A46" s="110" t="s">
        <v>212</v>
      </c>
      <c r="B46" s="72" t="s">
        <v>176</v>
      </c>
      <c r="C46" s="72" t="s">
        <v>177</v>
      </c>
      <c r="D46" s="73"/>
      <c r="E46" s="74" t="e">
        <f t="shared" si="0"/>
        <v>#N/A</v>
      </c>
      <c r="F46" s="73"/>
      <c r="G46" s="74" t="e">
        <f t="shared" si="1"/>
        <v>#N/A</v>
      </c>
      <c r="H46" s="73"/>
      <c r="I46" s="74" t="e">
        <f t="shared" si="2"/>
        <v>#N/A</v>
      </c>
      <c r="J46" s="73"/>
      <c r="K46" s="74" t="e">
        <f t="shared" si="3"/>
        <v>#N/A</v>
      </c>
      <c r="L46" s="73">
        <v>14660</v>
      </c>
      <c r="M46" s="74">
        <f t="shared" si="4"/>
        <v>36</v>
      </c>
      <c r="N46" s="73">
        <v>15228</v>
      </c>
      <c r="O46" s="74">
        <f t="shared" si="5"/>
        <v>102</v>
      </c>
      <c r="P46" s="73">
        <v>17480</v>
      </c>
      <c r="Q46" s="74">
        <f t="shared" si="6"/>
        <v>93</v>
      </c>
      <c r="R46" s="73">
        <v>21100</v>
      </c>
      <c r="S46" s="74">
        <f t="shared" si="7"/>
        <v>93</v>
      </c>
      <c r="T46" s="73">
        <v>27572</v>
      </c>
      <c r="U46" s="74">
        <f t="shared" si="8"/>
        <v>82</v>
      </c>
      <c r="V46" s="73">
        <v>27314</v>
      </c>
      <c r="W46" s="74">
        <f t="shared" si="9"/>
        <v>89</v>
      </c>
      <c r="X46" s="73">
        <v>29019</v>
      </c>
      <c r="Y46" s="74">
        <f t="shared" si="10"/>
        <v>88</v>
      </c>
      <c r="Z46" s="73">
        <v>35224</v>
      </c>
      <c r="AA46" s="74">
        <f t="shared" si="11"/>
        <v>90</v>
      </c>
      <c r="AB46" s="73">
        <v>36901</v>
      </c>
      <c r="AC46" s="74">
        <f t="shared" si="12"/>
        <v>87</v>
      </c>
      <c r="AD46" s="73">
        <v>37768</v>
      </c>
      <c r="AE46" s="74">
        <f t="shared" si="13"/>
        <v>88</v>
      </c>
      <c r="AF46" s="73">
        <v>51789</v>
      </c>
      <c r="AG46" s="74">
        <f t="shared" si="14"/>
        <v>71</v>
      </c>
      <c r="AH46" s="73">
        <v>49485</v>
      </c>
      <c r="AI46" s="74">
        <f t="shared" si="15"/>
        <v>72</v>
      </c>
      <c r="AJ46" s="73">
        <v>53342</v>
      </c>
      <c r="AK46" s="74">
        <f t="shared" si="16"/>
        <v>72</v>
      </c>
      <c r="AL46" s="73">
        <v>52927</v>
      </c>
      <c r="AM46" s="74">
        <f t="shared" si="17"/>
        <v>80</v>
      </c>
      <c r="AN46" s="73">
        <v>57503</v>
      </c>
      <c r="AO46" s="74">
        <f t="shared" si="18"/>
        <v>77</v>
      </c>
      <c r="AP46" s="73">
        <v>71047</v>
      </c>
      <c r="AQ46" s="74">
        <f t="shared" si="19"/>
        <v>67</v>
      </c>
      <c r="AR46" s="73">
        <v>74616</v>
      </c>
      <c r="AS46" s="74">
        <f t="shared" si="20"/>
        <v>73</v>
      </c>
      <c r="AT46" s="73">
        <v>97380</v>
      </c>
      <c r="AU46" s="74">
        <f t="shared" si="21"/>
        <v>60</v>
      </c>
      <c r="AV46" s="73">
        <v>110064</v>
      </c>
      <c r="AW46" s="74">
        <f t="shared" si="22"/>
        <v>59</v>
      </c>
      <c r="AX46" s="73">
        <v>118613</v>
      </c>
      <c r="AY46" s="74">
        <f t="shared" si="23"/>
        <v>59</v>
      </c>
      <c r="AZ46" s="73">
        <v>109566</v>
      </c>
      <c r="BA46" s="74">
        <f t="shared" si="24"/>
        <v>62</v>
      </c>
      <c r="BB46" s="73">
        <v>127498</v>
      </c>
      <c r="BC46" s="74">
        <f t="shared" si="25"/>
        <v>56</v>
      </c>
      <c r="BD46" s="73">
        <v>120515</v>
      </c>
      <c r="BE46" s="74">
        <f t="shared" si="26"/>
        <v>59</v>
      </c>
      <c r="BF46" s="73">
        <v>113251</v>
      </c>
      <c r="BG46" s="74">
        <f t="shared" si="27"/>
        <v>62</v>
      </c>
      <c r="BH46" s="73">
        <v>112516</v>
      </c>
      <c r="BI46" s="74">
        <f t="shared" si="28"/>
        <v>65</v>
      </c>
      <c r="BJ46" s="73">
        <v>164559</v>
      </c>
      <c r="BK46" s="74">
        <f t="shared" si="29"/>
        <v>57</v>
      </c>
      <c r="BL46" s="96">
        <v>128067.4</v>
      </c>
      <c r="BM46" s="74">
        <f t="shared" si="30"/>
        <v>67</v>
      </c>
      <c r="BN46" s="132">
        <v>123891.7</v>
      </c>
      <c r="BO46" s="74">
        <f t="shared" si="31"/>
        <v>64</v>
      </c>
      <c r="BP46" s="132">
        <v>121725.4</v>
      </c>
      <c r="BQ46" s="74">
        <f t="shared" si="32"/>
        <v>63</v>
      </c>
      <c r="BR46" s="144">
        <v>119365</v>
      </c>
      <c r="BS46" s="74">
        <f t="shared" si="33"/>
        <v>64</v>
      </c>
      <c r="BT46" s="144">
        <v>117560.2</v>
      </c>
      <c r="BU46" s="74">
        <f t="shared" si="34"/>
        <v>64</v>
      </c>
      <c r="BV46" s="144">
        <v>131048.1</v>
      </c>
      <c r="BW46" s="74">
        <f t="shared" si="35"/>
        <v>63</v>
      </c>
      <c r="BX46" s="144">
        <v>111755.3</v>
      </c>
      <c r="BY46" s="144">
        <f t="shared" si="36"/>
        <v>70</v>
      </c>
      <c r="BZ46" s="193">
        <v>120940.4</v>
      </c>
      <c r="CA46" s="74">
        <f t="shared" si="37"/>
        <v>70</v>
      </c>
      <c r="CB46" s="144">
        <v>130104.1</v>
      </c>
      <c r="CC46" s="144">
        <f t="shared" si="38"/>
        <v>72</v>
      </c>
      <c r="CE46" s="189"/>
    </row>
    <row r="47" spans="1:83">
      <c r="A47" s="110" t="s">
        <v>213</v>
      </c>
      <c r="B47" s="72" t="s">
        <v>176</v>
      </c>
      <c r="C47" s="72" t="s">
        <v>177</v>
      </c>
      <c r="D47" s="73">
        <v>16885</v>
      </c>
      <c r="E47" s="74">
        <f t="shared" si="0"/>
        <v>27</v>
      </c>
      <c r="F47" s="73">
        <v>17045</v>
      </c>
      <c r="G47" s="74">
        <f t="shared" si="1"/>
        <v>30</v>
      </c>
      <c r="H47" s="73">
        <v>16991</v>
      </c>
      <c r="I47" s="74">
        <f t="shared" si="2"/>
        <v>30</v>
      </c>
      <c r="J47" s="73">
        <v>22538</v>
      </c>
      <c r="K47" s="74">
        <f t="shared" si="3"/>
        <v>24</v>
      </c>
      <c r="L47" s="73">
        <v>23186</v>
      </c>
      <c r="M47" s="74">
        <f t="shared" si="4"/>
        <v>26</v>
      </c>
      <c r="N47" s="73">
        <v>23800</v>
      </c>
      <c r="O47" s="74">
        <f t="shared" si="5"/>
        <v>76</v>
      </c>
      <c r="P47" s="73">
        <v>32267</v>
      </c>
      <c r="Q47" s="74">
        <f t="shared" si="6"/>
        <v>63</v>
      </c>
      <c r="R47" s="73">
        <v>33489</v>
      </c>
      <c r="S47" s="74">
        <f t="shared" si="7"/>
        <v>67</v>
      </c>
      <c r="T47" s="73">
        <v>37190</v>
      </c>
      <c r="U47" s="74">
        <f t="shared" si="8"/>
        <v>64</v>
      </c>
      <c r="V47" s="73">
        <v>45627</v>
      </c>
      <c r="W47" s="74">
        <f t="shared" si="9"/>
        <v>58</v>
      </c>
      <c r="X47" s="73">
        <v>39759</v>
      </c>
      <c r="Y47" s="74">
        <f t="shared" si="10"/>
        <v>74</v>
      </c>
      <c r="Z47" s="73">
        <v>42455</v>
      </c>
      <c r="AA47" s="74">
        <f t="shared" si="11"/>
        <v>77</v>
      </c>
      <c r="AB47" s="73">
        <v>46752</v>
      </c>
      <c r="AC47" s="74">
        <f t="shared" si="12"/>
        <v>68</v>
      </c>
      <c r="AD47" s="73">
        <v>52029</v>
      </c>
      <c r="AE47" s="74">
        <f t="shared" si="13"/>
        <v>66</v>
      </c>
      <c r="AF47" s="73">
        <v>48887</v>
      </c>
      <c r="AG47" s="74">
        <f t="shared" si="14"/>
        <v>77</v>
      </c>
      <c r="AH47" s="73">
        <v>41036</v>
      </c>
      <c r="AI47" s="74">
        <f t="shared" si="15"/>
        <v>85</v>
      </c>
      <c r="AJ47" s="73">
        <v>41623</v>
      </c>
      <c r="AK47" s="74">
        <f t="shared" si="16"/>
        <v>90</v>
      </c>
      <c r="AL47" s="73">
        <v>39237</v>
      </c>
      <c r="AM47" s="74">
        <f t="shared" si="17"/>
        <v>97</v>
      </c>
      <c r="AN47" s="73">
        <v>43673</v>
      </c>
      <c r="AO47" s="74">
        <f t="shared" si="18"/>
        <v>95</v>
      </c>
      <c r="AP47" s="73">
        <v>49705</v>
      </c>
      <c r="AQ47" s="74">
        <f t="shared" si="19"/>
        <v>93</v>
      </c>
      <c r="AR47" s="73">
        <v>64068</v>
      </c>
      <c r="AS47" s="74">
        <f t="shared" si="20"/>
        <v>84</v>
      </c>
      <c r="AT47" s="73">
        <v>69002</v>
      </c>
      <c r="AU47" s="74">
        <f t="shared" si="21"/>
        <v>91</v>
      </c>
      <c r="AV47" s="73">
        <v>76269</v>
      </c>
      <c r="AW47" s="74">
        <f t="shared" si="22"/>
        <v>86</v>
      </c>
      <c r="AX47" s="73">
        <v>79056</v>
      </c>
      <c r="AY47" s="74">
        <f t="shared" si="23"/>
        <v>91</v>
      </c>
      <c r="AZ47" s="73">
        <v>82620</v>
      </c>
      <c r="BA47" s="74">
        <f t="shared" si="24"/>
        <v>86</v>
      </c>
      <c r="BB47" s="73">
        <v>75545</v>
      </c>
      <c r="BC47" s="74">
        <f t="shared" si="25"/>
        <v>98</v>
      </c>
      <c r="BD47" s="73">
        <v>71274</v>
      </c>
      <c r="BE47" s="74">
        <f t="shared" si="26"/>
        <v>100</v>
      </c>
      <c r="BF47" s="73">
        <v>78866</v>
      </c>
      <c r="BG47" s="74">
        <f t="shared" si="27"/>
        <v>90</v>
      </c>
      <c r="BH47" s="73">
        <v>85248</v>
      </c>
      <c r="BI47" s="74">
        <f t="shared" si="28"/>
        <v>96</v>
      </c>
      <c r="BJ47" s="73">
        <v>99200</v>
      </c>
      <c r="BK47" s="74">
        <f t="shared" si="29"/>
        <v>97</v>
      </c>
      <c r="BL47" s="96">
        <v>98198.399999999994</v>
      </c>
      <c r="BM47" s="74">
        <f t="shared" si="30"/>
        <v>91</v>
      </c>
      <c r="BN47" s="132">
        <v>77803.600000000006</v>
      </c>
      <c r="BO47" s="74">
        <f t="shared" si="31"/>
        <v>93</v>
      </c>
      <c r="BP47" s="132">
        <v>84589.7</v>
      </c>
      <c r="BQ47" s="74">
        <f t="shared" si="32"/>
        <v>90</v>
      </c>
      <c r="BR47" s="144">
        <v>75722.899999999994</v>
      </c>
      <c r="BS47" s="74">
        <f t="shared" si="33"/>
        <v>91</v>
      </c>
      <c r="BT47" s="144">
        <v>99290.4</v>
      </c>
      <c r="BU47" s="74">
        <f t="shared" si="34"/>
        <v>73</v>
      </c>
      <c r="BV47" s="144">
        <v>100833</v>
      </c>
      <c r="BW47" s="74">
        <f t="shared" si="35"/>
        <v>76</v>
      </c>
      <c r="BX47" s="144">
        <v>90218.3</v>
      </c>
      <c r="BY47" s="144">
        <f t="shared" si="36"/>
        <v>86</v>
      </c>
      <c r="BZ47" s="193">
        <v>100064.6</v>
      </c>
      <c r="CA47" s="74">
        <f t="shared" si="37"/>
        <v>81</v>
      </c>
      <c r="CB47" s="144">
        <v>127209.4</v>
      </c>
      <c r="CC47" s="144">
        <f t="shared" si="38"/>
        <v>73</v>
      </c>
      <c r="CE47" s="189"/>
    </row>
    <row r="48" spans="1:83">
      <c r="A48" s="110" t="s">
        <v>214</v>
      </c>
      <c r="B48" s="72" t="s">
        <v>176</v>
      </c>
      <c r="C48" s="72" t="s">
        <v>177</v>
      </c>
      <c r="D48" s="73"/>
      <c r="E48" s="74" t="e">
        <f t="shared" si="0"/>
        <v>#N/A</v>
      </c>
      <c r="F48" s="73"/>
      <c r="G48" s="74" t="e">
        <f t="shared" si="1"/>
        <v>#N/A</v>
      </c>
      <c r="H48" s="73"/>
      <c r="I48" s="74" t="e">
        <f t="shared" si="2"/>
        <v>#N/A</v>
      </c>
      <c r="J48" s="73"/>
      <c r="K48" s="74" t="e">
        <f t="shared" si="3"/>
        <v>#N/A</v>
      </c>
      <c r="L48" s="73"/>
      <c r="M48" s="74" t="e">
        <f t="shared" si="4"/>
        <v>#N/A</v>
      </c>
      <c r="N48" s="73"/>
      <c r="O48" s="74" t="e">
        <f t="shared" si="5"/>
        <v>#N/A</v>
      </c>
      <c r="P48" s="73">
        <v>12606</v>
      </c>
      <c r="Q48" s="74">
        <f t="shared" si="6"/>
        <v>106</v>
      </c>
      <c r="R48" s="73">
        <v>17736</v>
      </c>
      <c r="S48" s="74">
        <f t="shared" si="7"/>
        <v>101</v>
      </c>
      <c r="T48" s="73">
        <v>13443</v>
      </c>
      <c r="U48" s="74">
        <f t="shared" si="8"/>
        <v>111</v>
      </c>
      <c r="V48" s="73">
        <v>14829</v>
      </c>
      <c r="W48" s="74">
        <f t="shared" si="9"/>
        <v>107</v>
      </c>
      <c r="X48" s="73">
        <v>17683</v>
      </c>
      <c r="Y48" s="74">
        <f t="shared" si="10"/>
        <v>106</v>
      </c>
      <c r="Z48" s="73">
        <v>17590</v>
      </c>
      <c r="AA48" s="74">
        <f t="shared" si="11"/>
        <v>110</v>
      </c>
      <c r="AB48" s="73">
        <v>24470</v>
      </c>
      <c r="AC48" s="74">
        <f t="shared" si="12"/>
        <v>111</v>
      </c>
      <c r="AD48" s="73">
        <v>25668</v>
      </c>
      <c r="AE48" s="74">
        <f t="shared" si="13"/>
        <v>108</v>
      </c>
      <c r="AF48" s="73">
        <v>28174</v>
      </c>
      <c r="AG48" s="74">
        <f t="shared" si="14"/>
        <v>106</v>
      </c>
      <c r="AH48" s="73">
        <v>29738</v>
      </c>
      <c r="AI48" s="74">
        <f t="shared" si="15"/>
        <v>99</v>
      </c>
      <c r="AJ48" s="73">
        <v>26604</v>
      </c>
      <c r="AK48" s="74">
        <f t="shared" si="16"/>
        <v>107</v>
      </c>
      <c r="AL48" s="73">
        <v>35069</v>
      </c>
      <c r="AM48" s="74">
        <f t="shared" si="17"/>
        <v>102</v>
      </c>
      <c r="AN48" s="73">
        <v>41488</v>
      </c>
      <c r="AO48" s="74">
        <f t="shared" si="18"/>
        <v>99</v>
      </c>
      <c r="AP48" s="73">
        <v>41096</v>
      </c>
      <c r="AQ48" s="74">
        <f t="shared" si="19"/>
        <v>105</v>
      </c>
      <c r="AR48" s="73">
        <v>45884</v>
      </c>
      <c r="AS48" s="74">
        <f t="shared" si="20"/>
        <v>105</v>
      </c>
      <c r="AT48" s="73">
        <v>50642</v>
      </c>
      <c r="AU48" s="74">
        <f t="shared" si="21"/>
        <v>105</v>
      </c>
      <c r="AV48" s="73">
        <v>63795</v>
      </c>
      <c r="AW48" s="74">
        <f t="shared" si="22"/>
        <v>102</v>
      </c>
      <c r="AX48" s="73">
        <v>65348</v>
      </c>
      <c r="AY48" s="74">
        <f t="shared" si="23"/>
        <v>106</v>
      </c>
      <c r="AZ48" s="73">
        <v>66214</v>
      </c>
      <c r="BA48" s="74">
        <f t="shared" si="24"/>
        <v>102</v>
      </c>
      <c r="BB48" s="73">
        <v>76504</v>
      </c>
      <c r="BC48" s="74">
        <f t="shared" si="25"/>
        <v>95</v>
      </c>
      <c r="BD48" s="73">
        <v>76728</v>
      </c>
      <c r="BE48" s="74">
        <f t="shared" si="26"/>
        <v>97</v>
      </c>
      <c r="BF48" s="73">
        <v>74845</v>
      </c>
      <c r="BG48" s="74">
        <f t="shared" si="27"/>
        <v>98</v>
      </c>
      <c r="BH48" s="73">
        <v>68015</v>
      </c>
      <c r="BI48" s="74">
        <f t="shared" si="28"/>
        <v>110</v>
      </c>
      <c r="BJ48" s="73">
        <v>91013</v>
      </c>
      <c r="BK48" s="74">
        <f t="shared" si="29"/>
        <v>103</v>
      </c>
      <c r="BL48" s="118"/>
      <c r="BM48" s="74" t="e">
        <f t="shared" si="30"/>
        <v>#N/A</v>
      </c>
      <c r="BN48" s="118"/>
      <c r="BO48" s="74" t="e">
        <f t="shared" si="31"/>
        <v>#N/A</v>
      </c>
      <c r="BP48" s="118"/>
      <c r="BQ48" s="74" t="e">
        <f t="shared" si="32"/>
        <v>#N/A</v>
      </c>
      <c r="BR48" s="144"/>
      <c r="BS48" s="74" t="e">
        <f t="shared" si="33"/>
        <v>#N/A</v>
      </c>
      <c r="BT48" s="144"/>
      <c r="BU48" s="74" t="e">
        <f t="shared" si="34"/>
        <v>#N/A</v>
      </c>
      <c r="BV48" s="144">
        <v>75286.7</v>
      </c>
      <c r="BW48" s="74">
        <f t="shared" si="35"/>
        <v>92</v>
      </c>
      <c r="BX48" s="144"/>
      <c r="BY48" s="144" t="e">
        <f t="shared" si="36"/>
        <v>#N/A</v>
      </c>
      <c r="BZ48" s="193">
        <v>89730.2</v>
      </c>
      <c r="CA48" s="74">
        <f t="shared" si="37"/>
        <v>87</v>
      </c>
      <c r="CB48" s="144">
        <v>126054.7</v>
      </c>
      <c r="CC48" s="144">
        <f t="shared" si="38"/>
        <v>74</v>
      </c>
      <c r="CE48" s="189"/>
    </row>
    <row r="49" spans="1:83">
      <c r="A49" s="110" t="s">
        <v>215</v>
      </c>
      <c r="B49" s="72" t="s">
        <v>176</v>
      </c>
      <c r="C49" s="72" t="s">
        <v>177</v>
      </c>
      <c r="D49" s="73"/>
      <c r="E49" s="74" t="e">
        <f t="shared" ref="E49:E80" si="39">RANK(D49,$D$17:$D$159)</f>
        <v>#N/A</v>
      </c>
      <c r="F49" s="73"/>
      <c r="G49" s="74" t="e">
        <f t="shared" ref="G49:G80" si="40">RANK(F49,$F$17:$F$159)</f>
        <v>#N/A</v>
      </c>
      <c r="H49" s="73"/>
      <c r="I49" s="74" t="e">
        <f t="shared" ref="I49:I80" si="41">RANK(H49,$H$17:$H$159)</f>
        <v>#N/A</v>
      </c>
      <c r="J49" s="73"/>
      <c r="K49" s="74" t="e">
        <f t="shared" ref="K49:K80" si="42">RANK(J49,$J$17:$J$159)</f>
        <v>#N/A</v>
      </c>
      <c r="L49" s="73"/>
      <c r="M49" s="74" t="e">
        <f t="shared" ref="M49:M80" si="43">RANK(L49,$L$17:$L$159)</f>
        <v>#N/A</v>
      </c>
      <c r="N49" s="73"/>
      <c r="O49" s="74" t="e">
        <f t="shared" ref="O49:O80" si="44">RANK(N49,$N$17:$N$159)</f>
        <v>#N/A</v>
      </c>
      <c r="P49" s="73">
        <v>10523</v>
      </c>
      <c r="Q49" s="74">
        <f t="shared" ref="Q49:Q80" si="45">RANK(P49,$P$17:$P$159)</f>
        <v>112</v>
      </c>
      <c r="R49" s="73">
        <v>10848</v>
      </c>
      <c r="S49" s="74">
        <f t="shared" ref="S49:S80" si="46">RANK(R49,$R$17:$R$159)</f>
        <v>112</v>
      </c>
      <c r="T49" s="73">
        <v>9738</v>
      </c>
      <c r="U49" s="74">
        <f t="shared" ref="U49:U80" si="47">RANK(T49,$T$17:$T$159)</f>
        <v>113</v>
      </c>
      <c r="V49" s="73">
        <v>11523</v>
      </c>
      <c r="W49" s="74">
        <f t="shared" ref="W49:W80" si="48">RANK(V49,$V$17:$V$159)</f>
        <v>115</v>
      </c>
      <c r="X49" s="73">
        <v>13779</v>
      </c>
      <c r="Y49" s="74">
        <f t="shared" ref="Y49:Y80" si="49">RANK(X49,$X$17:$X$159)</f>
        <v>112</v>
      </c>
      <c r="Z49" s="73">
        <v>22334</v>
      </c>
      <c r="AA49" s="74">
        <f t="shared" ref="AA49:AA80" si="50">RANK(Z49,$Z$17:$Z$159)</f>
        <v>105</v>
      </c>
      <c r="AB49" s="73">
        <v>23736</v>
      </c>
      <c r="AC49" s="74">
        <f t="shared" ref="AC49:AC80" si="51">RANK(AB49,$AB$17:$AB$159)</f>
        <v>113</v>
      </c>
      <c r="AD49" s="73">
        <v>20063</v>
      </c>
      <c r="AE49" s="74">
        <f t="shared" ref="AE49:AE80" si="52">RANK(AD49,$AD$17:$AD$159)</f>
        <v>117</v>
      </c>
      <c r="AF49" s="73">
        <v>27410</v>
      </c>
      <c r="AG49" s="74">
        <f t="shared" ref="AG49:AG80" si="53">RANK(AF49,$AF$17:$AF$159)</f>
        <v>107</v>
      </c>
      <c r="AH49" s="73">
        <v>29956</v>
      </c>
      <c r="AI49" s="74">
        <f t="shared" ref="AI49:AI80" si="54">RANK(AH49,$AH$17:$AH$159)</f>
        <v>98</v>
      </c>
      <c r="AJ49" s="73">
        <v>38766</v>
      </c>
      <c r="AK49" s="74">
        <f t="shared" ref="AK49:AK80" si="55">RANK(AJ49,$AJ$17:$AJ$159)</f>
        <v>94</v>
      </c>
      <c r="AL49" s="73">
        <v>39060</v>
      </c>
      <c r="AM49" s="74">
        <f t="shared" ref="AM49:AM80" si="56">RANK(AL49,$AL$17:$AL$159)</f>
        <v>98</v>
      </c>
      <c r="AN49" s="73">
        <v>54600</v>
      </c>
      <c r="AO49" s="74">
        <f t="shared" ref="AO49:AO80" si="57">RANK(AN49,$AN$17:$AN$159)</f>
        <v>80</v>
      </c>
      <c r="AP49" s="73">
        <v>45632</v>
      </c>
      <c r="AQ49" s="74">
        <f t="shared" ref="AQ49:AQ80" si="58">RANK(AP49,$AP$17:$AP$159)</f>
        <v>98</v>
      </c>
      <c r="AR49" s="73">
        <v>52905</v>
      </c>
      <c r="AS49" s="74">
        <f t="shared" ref="AS49:AS80" si="59">RANK(AR49,$AR$17:$AR$159)</f>
        <v>97</v>
      </c>
      <c r="AT49" s="73">
        <v>66876</v>
      </c>
      <c r="AU49" s="74">
        <f t="shared" ref="AU49:AU80" si="60">RANK(AT49,$AT$17:$AT$159)</f>
        <v>94</v>
      </c>
      <c r="AV49" s="73">
        <v>76868</v>
      </c>
      <c r="AW49" s="74">
        <f t="shared" ref="AW49:AW80" si="61">RANK(AV49,$AV$17:$AV$159)</f>
        <v>85</v>
      </c>
      <c r="AX49" s="73">
        <v>90600</v>
      </c>
      <c r="AY49" s="74">
        <f t="shared" ref="AY49:AY80" si="62">RANK(AX49,$AX$17:$AX$159)</f>
        <v>78</v>
      </c>
      <c r="AZ49" s="73">
        <v>85694</v>
      </c>
      <c r="BA49" s="74">
        <f t="shared" ref="BA49:BA80" si="63">RANK(AZ49,$AZ$17:$AZ$159)</f>
        <v>80</v>
      </c>
      <c r="BB49" s="73">
        <v>91298</v>
      </c>
      <c r="BC49" s="74">
        <f t="shared" ref="BC49:BC80" si="64">RANK(BB49,$BB$17:$BB$159)</f>
        <v>77</v>
      </c>
      <c r="BD49" s="73">
        <v>78587</v>
      </c>
      <c r="BE49" s="74">
        <f t="shared" ref="BE49:BE80" si="65">RANK(BD49,$BD$17:$BD$159)</f>
        <v>95</v>
      </c>
      <c r="BF49" s="73">
        <v>89358</v>
      </c>
      <c r="BG49" s="74">
        <f t="shared" ref="BG49:BG80" si="66">RANK(BF49,$BF$17:$BF$159)</f>
        <v>81</v>
      </c>
      <c r="BH49" s="73">
        <v>94796</v>
      </c>
      <c r="BI49" s="74">
        <f t="shared" ref="BI49:BI80" si="67">RANK(BH49,$BH$17:$BH$159)</f>
        <v>82</v>
      </c>
      <c r="BJ49" s="73">
        <v>129028</v>
      </c>
      <c r="BK49" s="74">
        <f t="shared" si="29"/>
        <v>72</v>
      </c>
      <c r="BL49" s="96">
        <v>106385.5</v>
      </c>
      <c r="BM49" s="74">
        <f t="shared" ref="BM49:BM80" si="68">RANK(BL49,$BL$17:$BL$159)</f>
        <v>83</v>
      </c>
      <c r="BN49" s="132">
        <v>100326</v>
      </c>
      <c r="BO49" s="74">
        <f t="shared" ref="BO49:BO80" si="69">RANK(BN49,$BN$17:$BN$159)</f>
        <v>79</v>
      </c>
      <c r="BP49" s="132">
        <v>90065.3</v>
      </c>
      <c r="BQ49" s="74">
        <f t="shared" ref="BQ49:BQ80" si="70">RANK(BP49,$BP$17:$BP$159)</f>
        <v>83</v>
      </c>
      <c r="BR49" s="144">
        <v>79207</v>
      </c>
      <c r="BS49" s="74">
        <f t="shared" ref="BS49:BS80" si="71">RANK(BR49,$BR$17:$BR$159)</f>
        <v>88</v>
      </c>
      <c r="BT49" s="144">
        <v>89527.4</v>
      </c>
      <c r="BU49" s="74">
        <f t="shared" ref="BU49:BU80" si="72">RANK(BT49,$BT$17:$BT$159)</f>
        <v>83</v>
      </c>
      <c r="BV49" s="144">
        <v>93330.2</v>
      </c>
      <c r="BW49" s="74">
        <f t="shared" ref="BW49:BW80" si="73">RANK(BV49,$BV$17:$BV$159)</f>
        <v>83</v>
      </c>
      <c r="BX49" s="144">
        <v>106359.6</v>
      </c>
      <c r="BY49" s="144">
        <f t="shared" ref="BY49:BY80" si="74">RANK(BX49,$BX$17:$BX$159)</f>
        <v>75</v>
      </c>
      <c r="BZ49" s="193">
        <v>117876.9</v>
      </c>
      <c r="CA49" s="74">
        <f t="shared" ref="CA49:CA80" si="75">RANK(BZ49,$BZ$17:$BZ$159)</f>
        <v>72</v>
      </c>
      <c r="CB49" s="144">
        <v>120207.3</v>
      </c>
      <c r="CC49" s="144">
        <f t="shared" ref="CC49:CC80" si="76">RANK(CB49,$CB$17:$CB$159)</f>
        <v>78</v>
      </c>
      <c r="CE49" s="189"/>
    </row>
    <row r="50" spans="1:83">
      <c r="A50" s="110" t="s">
        <v>216</v>
      </c>
      <c r="B50" s="72" t="s">
        <v>176</v>
      </c>
      <c r="C50" s="72" t="s">
        <v>177</v>
      </c>
      <c r="D50" s="73"/>
      <c r="E50" s="74" t="e">
        <f t="shared" si="39"/>
        <v>#N/A</v>
      </c>
      <c r="F50" s="73"/>
      <c r="G50" s="74" t="e">
        <f t="shared" si="40"/>
        <v>#N/A</v>
      </c>
      <c r="H50" s="73"/>
      <c r="I50" s="74" t="e">
        <f t="shared" si="41"/>
        <v>#N/A</v>
      </c>
      <c r="J50" s="73"/>
      <c r="K50" s="74" t="e">
        <f t="shared" si="42"/>
        <v>#N/A</v>
      </c>
      <c r="L50" s="73"/>
      <c r="M50" s="74" t="e">
        <f t="shared" si="43"/>
        <v>#N/A</v>
      </c>
      <c r="N50" s="73"/>
      <c r="O50" s="74" t="e">
        <f t="shared" si="44"/>
        <v>#N/A</v>
      </c>
      <c r="P50" s="73">
        <v>13124</v>
      </c>
      <c r="Q50" s="74">
        <f t="shared" si="45"/>
        <v>105</v>
      </c>
      <c r="R50" s="73">
        <v>12490</v>
      </c>
      <c r="S50" s="74">
        <f t="shared" si="46"/>
        <v>109</v>
      </c>
      <c r="T50" s="73">
        <v>15849</v>
      </c>
      <c r="U50" s="74">
        <f t="shared" si="47"/>
        <v>105</v>
      </c>
      <c r="V50" s="73">
        <v>17106</v>
      </c>
      <c r="W50" s="74">
        <f t="shared" si="48"/>
        <v>105</v>
      </c>
      <c r="X50" s="73">
        <v>18529</v>
      </c>
      <c r="Y50" s="74">
        <f t="shared" si="49"/>
        <v>105</v>
      </c>
      <c r="Z50" s="73">
        <v>19041</v>
      </c>
      <c r="AA50" s="74">
        <f t="shared" si="50"/>
        <v>108</v>
      </c>
      <c r="AB50" s="73">
        <v>25647</v>
      </c>
      <c r="AC50" s="74">
        <f t="shared" si="51"/>
        <v>105</v>
      </c>
      <c r="AD50" s="73">
        <v>22648</v>
      </c>
      <c r="AE50" s="74">
        <f t="shared" si="52"/>
        <v>114</v>
      </c>
      <c r="AF50" s="73">
        <v>26051</v>
      </c>
      <c r="AG50" s="74">
        <f t="shared" si="53"/>
        <v>109</v>
      </c>
      <c r="AH50" s="73">
        <v>27631</v>
      </c>
      <c r="AI50" s="74">
        <f t="shared" si="54"/>
        <v>102</v>
      </c>
      <c r="AJ50" s="73">
        <v>31774</v>
      </c>
      <c r="AK50" s="74">
        <f t="shared" si="55"/>
        <v>100</v>
      </c>
      <c r="AL50" s="73">
        <v>29243</v>
      </c>
      <c r="AM50" s="74">
        <f t="shared" si="56"/>
        <v>109</v>
      </c>
      <c r="AN50" s="73">
        <v>32580</v>
      </c>
      <c r="AO50" s="74">
        <f t="shared" si="57"/>
        <v>109</v>
      </c>
      <c r="AP50" s="73">
        <v>39532</v>
      </c>
      <c r="AQ50" s="74">
        <f t="shared" si="58"/>
        <v>107</v>
      </c>
      <c r="AR50" s="73">
        <v>44686</v>
      </c>
      <c r="AS50" s="74">
        <f t="shared" si="59"/>
        <v>107</v>
      </c>
      <c r="AT50" s="73">
        <v>42579</v>
      </c>
      <c r="AU50" s="74">
        <f t="shared" si="60"/>
        <v>111</v>
      </c>
      <c r="AV50" s="73">
        <v>52056</v>
      </c>
      <c r="AW50" s="74">
        <f t="shared" si="61"/>
        <v>109</v>
      </c>
      <c r="AX50" s="73">
        <v>64682</v>
      </c>
      <c r="AY50" s="74">
        <f t="shared" si="62"/>
        <v>107</v>
      </c>
      <c r="AZ50" s="73">
        <v>57517</v>
      </c>
      <c r="BA50" s="74">
        <f t="shared" si="63"/>
        <v>111</v>
      </c>
      <c r="BB50" s="73">
        <v>63483</v>
      </c>
      <c r="BC50" s="74">
        <f t="shared" si="64"/>
        <v>108</v>
      </c>
      <c r="BD50" s="73">
        <v>68305</v>
      </c>
      <c r="BE50" s="74">
        <f t="shared" si="65"/>
        <v>105</v>
      </c>
      <c r="BF50" s="73">
        <v>72727</v>
      </c>
      <c r="BG50" s="74">
        <f t="shared" si="66"/>
        <v>100</v>
      </c>
      <c r="BH50" s="73">
        <v>76917</v>
      </c>
      <c r="BI50" s="74">
        <f t="shared" si="67"/>
        <v>105</v>
      </c>
      <c r="BJ50" s="73">
        <v>110247</v>
      </c>
      <c r="BK50" s="74">
        <f t="shared" si="29"/>
        <v>86</v>
      </c>
      <c r="BL50" s="118"/>
      <c r="BM50" s="74" t="e">
        <f t="shared" si="68"/>
        <v>#N/A</v>
      </c>
      <c r="BN50" s="118"/>
      <c r="BO50" s="74" t="e">
        <f t="shared" si="69"/>
        <v>#N/A</v>
      </c>
      <c r="BP50" s="118"/>
      <c r="BQ50" s="74" t="e">
        <f t="shared" si="70"/>
        <v>#N/A</v>
      </c>
      <c r="BR50" s="144">
        <v>72714.100000000006</v>
      </c>
      <c r="BS50" s="74">
        <f t="shared" si="71"/>
        <v>93</v>
      </c>
      <c r="BT50" s="144">
        <v>84461.6</v>
      </c>
      <c r="BU50" s="74">
        <f t="shared" si="72"/>
        <v>88</v>
      </c>
      <c r="BV50" s="144"/>
      <c r="BW50" s="74" t="e">
        <f t="shared" si="73"/>
        <v>#N/A</v>
      </c>
      <c r="BX50" s="144">
        <v>95578.5</v>
      </c>
      <c r="BY50" s="144">
        <f t="shared" si="74"/>
        <v>80</v>
      </c>
      <c r="BZ50" s="193">
        <v>116879.3</v>
      </c>
      <c r="CA50" s="74">
        <f t="shared" si="75"/>
        <v>73</v>
      </c>
      <c r="CB50" s="144">
        <v>104107.1</v>
      </c>
      <c r="CC50" s="144">
        <f t="shared" si="76"/>
        <v>81</v>
      </c>
      <c r="CE50" s="189"/>
    </row>
    <row r="51" spans="1:83">
      <c r="A51" s="110" t="s">
        <v>217</v>
      </c>
      <c r="B51" s="72" t="s">
        <v>176</v>
      </c>
      <c r="C51" s="72" t="s">
        <v>177</v>
      </c>
      <c r="D51" s="73">
        <v>19100</v>
      </c>
      <c r="E51" s="74">
        <f t="shared" si="39"/>
        <v>25</v>
      </c>
      <c r="F51" s="73">
        <v>19005</v>
      </c>
      <c r="G51" s="74">
        <f t="shared" si="40"/>
        <v>27</v>
      </c>
      <c r="H51" s="73">
        <v>22754</v>
      </c>
      <c r="I51" s="74">
        <f t="shared" si="41"/>
        <v>24</v>
      </c>
      <c r="J51" s="73">
        <v>22040</v>
      </c>
      <c r="K51" s="74">
        <f t="shared" si="42"/>
        <v>25</v>
      </c>
      <c r="L51" s="73">
        <v>26356</v>
      </c>
      <c r="M51" s="74">
        <f t="shared" si="43"/>
        <v>24</v>
      </c>
      <c r="N51" s="73">
        <v>35527</v>
      </c>
      <c r="O51" s="74">
        <f t="shared" si="44"/>
        <v>52</v>
      </c>
      <c r="P51" s="73">
        <v>31510</v>
      </c>
      <c r="Q51" s="74">
        <f t="shared" si="45"/>
        <v>65</v>
      </c>
      <c r="R51" s="73">
        <v>36501</v>
      </c>
      <c r="S51" s="74">
        <f t="shared" si="46"/>
        <v>61</v>
      </c>
      <c r="T51" s="73">
        <v>38882</v>
      </c>
      <c r="U51" s="74">
        <f t="shared" si="47"/>
        <v>60</v>
      </c>
      <c r="V51" s="73">
        <v>39088</v>
      </c>
      <c r="W51" s="74">
        <f t="shared" si="48"/>
        <v>70</v>
      </c>
      <c r="X51" s="73">
        <v>40886</v>
      </c>
      <c r="Y51" s="74">
        <f t="shared" si="49"/>
        <v>71</v>
      </c>
      <c r="Z51" s="73">
        <v>55952</v>
      </c>
      <c r="AA51" s="74">
        <f t="shared" si="50"/>
        <v>52</v>
      </c>
      <c r="AB51" s="73">
        <v>46287</v>
      </c>
      <c r="AC51" s="74">
        <f t="shared" si="51"/>
        <v>69</v>
      </c>
      <c r="AD51" s="73">
        <v>58296</v>
      </c>
      <c r="AE51" s="74">
        <f t="shared" si="52"/>
        <v>60</v>
      </c>
      <c r="AF51" s="73">
        <v>67984</v>
      </c>
      <c r="AG51" s="74">
        <f t="shared" si="53"/>
        <v>52</v>
      </c>
      <c r="AH51" s="73">
        <v>51701</v>
      </c>
      <c r="AI51" s="74">
        <f t="shared" si="54"/>
        <v>67</v>
      </c>
      <c r="AJ51" s="73">
        <v>60706</v>
      </c>
      <c r="AK51" s="74">
        <f t="shared" si="55"/>
        <v>62</v>
      </c>
      <c r="AL51" s="73">
        <v>66507</v>
      </c>
      <c r="AM51" s="74">
        <f t="shared" si="56"/>
        <v>62</v>
      </c>
      <c r="AN51" s="73">
        <v>78894</v>
      </c>
      <c r="AO51" s="74">
        <f t="shared" si="57"/>
        <v>56</v>
      </c>
      <c r="AP51" s="73">
        <v>86208</v>
      </c>
      <c r="AQ51" s="74">
        <f t="shared" si="58"/>
        <v>60</v>
      </c>
      <c r="AR51" s="73">
        <v>85054</v>
      </c>
      <c r="AS51" s="74">
        <f t="shared" si="59"/>
        <v>68</v>
      </c>
      <c r="AT51" s="73">
        <v>75609</v>
      </c>
      <c r="AU51" s="74">
        <f t="shared" si="60"/>
        <v>81</v>
      </c>
      <c r="AV51" s="73">
        <v>89661</v>
      </c>
      <c r="AW51" s="74">
        <f t="shared" si="61"/>
        <v>73</v>
      </c>
      <c r="AX51" s="73">
        <v>103920</v>
      </c>
      <c r="AY51" s="74">
        <f t="shared" si="62"/>
        <v>69</v>
      </c>
      <c r="AZ51" s="73">
        <v>107410</v>
      </c>
      <c r="BA51" s="74">
        <f t="shared" si="63"/>
        <v>64</v>
      </c>
      <c r="BB51" s="73">
        <v>119153</v>
      </c>
      <c r="BC51" s="74">
        <f t="shared" si="64"/>
        <v>62</v>
      </c>
      <c r="BD51" s="73">
        <v>109907</v>
      </c>
      <c r="BE51" s="74">
        <f t="shared" si="65"/>
        <v>65</v>
      </c>
      <c r="BF51" s="73">
        <v>89300</v>
      </c>
      <c r="BG51" s="74">
        <f t="shared" si="66"/>
        <v>82</v>
      </c>
      <c r="BH51" s="73">
        <v>95806</v>
      </c>
      <c r="BI51" s="74">
        <f t="shared" si="67"/>
        <v>80</v>
      </c>
      <c r="BJ51" s="73">
        <v>110806</v>
      </c>
      <c r="BK51" s="74">
        <f t="shared" si="29"/>
        <v>85</v>
      </c>
      <c r="BL51" s="96">
        <v>100299.2</v>
      </c>
      <c r="BM51" s="74">
        <f t="shared" si="68"/>
        <v>88</v>
      </c>
      <c r="BN51" s="132">
        <v>89308.1</v>
      </c>
      <c r="BO51" s="74">
        <f t="shared" si="69"/>
        <v>89</v>
      </c>
      <c r="BP51" s="132">
        <v>80320.600000000006</v>
      </c>
      <c r="BQ51" s="74">
        <f t="shared" si="70"/>
        <v>95</v>
      </c>
      <c r="BR51" s="144"/>
      <c r="BS51" s="74" t="e">
        <f t="shared" si="71"/>
        <v>#N/A</v>
      </c>
      <c r="BT51" s="144"/>
      <c r="BU51" s="74" t="e">
        <f t="shared" si="72"/>
        <v>#N/A</v>
      </c>
      <c r="BV51" s="144"/>
      <c r="BW51" s="74" t="e">
        <f t="shared" si="73"/>
        <v>#N/A</v>
      </c>
      <c r="BX51" s="144">
        <v>81725.8</v>
      </c>
      <c r="BY51" s="144">
        <f t="shared" si="74"/>
        <v>92</v>
      </c>
      <c r="BZ51" s="193">
        <v>86430.6</v>
      </c>
      <c r="CA51" s="74">
        <f t="shared" si="75"/>
        <v>89</v>
      </c>
      <c r="CB51" s="144">
        <v>91309.1</v>
      </c>
      <c r="CC51" s="144">
        <f t="shared" si="76"/>
        <v>91</v>
      </c>
      <c r="CE51" s="189"/>
    </row>
    <row r="52" spans="1:83">
      <c r="A52" s="110" t="s">
        <v>218</v>
      </c>
      <c r="B52" s="72" t="s">
        <v>176</v>
      </c>
      <c r="C52" s="72" t="s">
        <v>177</v>
      </c>
      <c r="D52" s="73">
        <v>11282</v>
      </c>
      <c r="E52" s="74">
        <f t="shared" si="39"/>
        <v>34</v>
      </c>
      <c r="F52" s="73">
        <v>12987</v>
      </c>
      <c r="G52" s="74">
        <f t="shared" si="40"/>
        <v>35</v>
      </c>
      <c r="H52" s="73">
        <v>13896</v>
      </c>
      <c r="I52" s="74">
        <f t="shared" si="41"/>
        <v>35</v>
      </c>
      <c r="J52" s="73">
        <v>13703</v>
      </c>
      <c r="K52" s="74">
        <f t="shared" si="42"/>
        <v>36</v>
      </c>
      <c r="L52" s="73">
        <v>16206</v>
      </c>
      <c r="M52" s="74">
        <f t="shared" si="43"/>
        <v>34</v>
      </c>
      <c r="N52" s="73">
        <v>21607</v>
      </c>
      <c r="O52" s="74">
        <f t="shared" si="44"/>
        <v>84</v>
      </c>
      <c r="P52" s="73">
        <v>22588</v>
      </c>
      <c r="Q52" s="74">
        <f t="shared" si="45"/>
        <v>81</v>
      </c>
      <c r="R52" s="73">
        <v>28148</v>
      </c>
      <c r="S52" s="74">
        <f t="shared" si="46"/>
        <v>73</v>
      </c>
      <c r="T52" s="73">
        <v>27547</v>
      </c>
      <c r="U52" s="74">
        <f t="shared" si="47"/>
        <v>83</v>
      </c>
      <c r="V52" s="73">
        <v>28591</v>
      </c>
      <c r="W52" s="74">
        <f t="shared" si="48"/>
        <v>85</v>
      </c>
      <c r="X52" s="73">
        <v>29943</v>
      </c>
      <c r="Y52" s="74">
        <f t="shared" si="49"/>
        <v>86</v>
      </c>
      <c r="Z52" s="73">
        <v>33381</v>
      </c>
      <c r="AA52" s="74">
        <f t="shared" si="50"/>
        <v>93</v>
      </c>
      <c r="AB52" s="73">
        <v>35209</v>
      </c>
      <c r="AC52" s="74">
        <f t="shared" si="51"/>
        <v>93</v>
      </c>
      <c r="AD52" s="73">
        <v>37465</v>
      </c>
      <c r="AE52" s="74">
        <f t="shared" si="52"/>
        <v>89</v>
      </c>
      <c r="AF52" s="73">
        <v>44846</v>
      </c>
      <c r="AG52" s="74">
        <f t="shared" si="53"/>
        <v>84</v>
      </c>
      <c r="AH52" s="73">
        <v>48550</v>
      </c>
      <c r="AI52" s="74">
        <f t="shared" si="54"/>
        <v>73</v>
      </c>
      <c r="AJ52" s="73">
        <v>65399</v>
      </c>
      <c r="AK52" s="74">
        <f t="shared" si="55"/>
        <v>59</v>
      </c>
      <c r="AL52" s="73">
        <v>66250</v>
      </c>
      <c r="AM52" s="74">
        <f t="shared" si="56"/>
        <v>63</v>
      </c>
      <c r="AN52" s="73">
        <v>77780</v>
      </c>
      <c r="AO52" s="74">
        <f t="shared" si="57"/>
        <v>58</v>
      </c>
      <c r="AP52" s="73">
        <v>65817</v>
      </c>
      <c r="AQ52" s="74">
        <f t="shared" si="58"/>
        <v>74</v>
      </c>
      <c r="AR52" s="73">
        <v>83810</v>
      </c>
      <c r="AS52" s="74">
        <f t="shared" si="59"/>
        <v>70</v>
      </c>
      <c r="AT52" s="73">
        <v>96115</v>
      </c>
      <c r="AU52" s="74">
        <f t="shared" si="60"/>
        <v>61</v>
      </c>
      <c r="AV52" s="73">
        <v>92974</v>
      </c>
      <c r="AW52" s="74">
        <f t="shared" si="61"/>
        <v>68</v>
      </c>
      <c r="AX52" s="73">
        <v>94711</v>
      </c>
      <c r="AY52" s="74">
        <f t="shared" si="62"/>
        <v>76</v>
      </c>
      <c r="AZ52" s="73">
        <v>88852</v>
      </c>
      <c r="BA52" s="74">
        <f t="shared" si="63"/>
        <v>76</v>
      </c>
      <c r="BB52" s="73">
        <v>100150</v>
      </c>
      <c r="BC52" s="74">
        <f t="shared" si="64"/>
        <v>72</v>
      </c>
      <c r="BD52" s="73">
        <v>99200</v>
      </c>
      <c r="BE52" s="74">
        <f t="shared" si="65"/>
        <v>72</v>
      </c>
      <c r="BF52" s="73">
        <v>98144</v>
      </c>
      <c r="BG52" s="74">
        <f t="shared" si="66"/>
        <v>73</v>
      </c>
      <c r="BH52" s="73">
        <v>100537</v>
      </c>
      <c r="BI52" s="74">
        <f t="shared" si="67"/>
        <v>74</v>
      </c>
      <c r="BJ52" s="73">
        <v>131235</v>
      </c>
      <c r="BK52" s="74">
        <f t="shared" si="29"/>
        <v>71</v>
      </c>
      <c r="BL52" s="96">
        <v>131890.4</v>
      </c>
      <c r="BM52" s="74">
        <f t="shared" si="68"/>
        <v>65</v>
      </c>
      <c r="BN52" s="118"/>
      <c r="BO52" s="74" t="e">
        <f t="shared" si="69"/>
        <v>#N/A</v>
      </c>
      <c r="BP52" s="118"/>
      <c r="BQ52" s="74" t="e">
        <f t="shared" si="70"/>
        <v>#N/A</v>
      </c>
      <c r="BR52" s="144">
        <v>84446.3</v>
      </c>
      <c r="BS52" s="74">
        <f t="shared" si="71"/>
        <v>84</v>
      </c>
      <c r="BT52" s="144">
        <v>85232.8</v>
      </c>
      <c r="BU52" s="74">
        <f t="shared" si="72"/>
        <v>86</v>
      </c>
      <c r="BV52" s="144">
        <v>72509.600000000006</v>
      </c>
      <c r="BW52" s="74">
        <f t="shared" si="73"/>
        <v>96</v>
      </c>
      <c r="BX52" s="144">
        <v>84281.3</v>
      </c>
      <c r="BY52" s="144">
        <f t="shared" si="74"/>
        <v>91</v>
      </c>
      <c r="BZ52" s="193">
        <v>86926.2</v>
      </c>
      <c r="CA52" s="74">
        <f t="shared" si="75"/>
        <v>88</v>
      </c>
      <c r="CB52" s="144">
        <v>88943.8</v>
      </c>
      <c r="CC52" s="144">
        <f t="shared" si="76"/>
        <v>93</v>
      </c>
      <c r="CE52" s="189"/>
    </row>
    <row r="53" spans="1:83">
      <c r="A53" s="110" t="s">
        <v>219</v>
      </c>
      <c r="B53" s="72" t="s">
        <v>176</v>
      </c>
      <c r="C53" s="72" t="s">
        <v>177</v>
      </c>
      <c r="D53" s="73">
        <v>11904</v>
      </c>
      <c r="E53" s="74">
        <f t="shared" si="39"/>
        <v>33</v>
      </c>
      <c r="F53" s="73"/>
      <c r="G53" s="74" t="e">
        <f t="shared" si="40"/>
        <v>#N/A</v>
      </c>
      <c r="H53" s="73"/>
      <c r="I53" s="74" t="e">
        <f t="shared" si="41"/>
        <v>#N/A</v>
      </c>
      <c r="J53" s="73"/>
      <c r="K53" s="74" t="e">
        <f t="shared" si="42"/>
        <v>#N/A</v>
      </c>
      <c r="L53" s="73"/>
      <c r="M53" s="74" t="e">
        <f t="shared" si="43"/>
        <v>#N/A</v>
      </c>
      <c r="N53" s="73">
        <v>17185</v>
      </c>
      <c r="O53" s="74">
        <f t="shared" si="44"/>
        <v>96</v>
      </c>
      <c r="P53" s="73">
        <v>17479</v>
      </c>
      <c r="Q53" s="74">
        <f t="shared" si="45"/>
        <v>94</v>
      </c>
      <c r="R53" s="73">
        <v>20202</v>
      </c>
      <c r="S53" s="74">
        <f t="shared" si="46"/>
        <v>94</v>
      </c>
      <c r="T53" s="73">
        <v>22154</v>
      </c>
      <c r="U53" s="74">
        <f t="shared" si="47"/>
        <v>95</v>
      </c>
      <c r="V53" s="73">
        <v>23096</v>
      </c>
      <c r="W53" s="74">
        <f t="shared" si="48"/>
        <v>97</v>
      </c>
      <c r="X53" s="73">
        <v>20404</v>
      </c>
      <c r="Y53" s="74">
        <f t="shared" si="49"/>
        <v>102</v>
      </c>
      <c r="Z53" s="73">
        <v>25272</v>
      </c>
      <c r="AA53" s="74">
        <f t="shared" si="50"/>
        <v>102</v>
      </c>
      <c r="AB53" s="73">
        <v>29238</v>
      </c>
      <c r="AC53" s="74">
        <f t="shared" si="51"/>
        <v>101</v>
      </c>
      <c r="AD53" s="73">
        <v>28616</v>
      </c>
      <c r="AE53" s="74">
        <f t="shared" si="52"/>
        <v>102</v>
      </c>
      <c r="AF53" s="73">
        <v>31445</v>
      </c>
      <c r="AG53" s="74">
        <f t="shared" si="53"/>
        <v>101</v>
      </c>
      <c r="AH53" s="73">
        <v>36345</v>
      </c>
      <c r="AI53" s="74">
        <f t="shared" si="54"/>
        <v>92</v>
      </c>
      <c r="AJ53" s="73">
        <v>41517</v>
      </c>
      <c r="AK53" s="74">
        <f t="shared" si="55"/>
        <v>91</v>
      </c>
      <c r="AL53" s="73">
        <v>46227</v>
      </c>
      <c r="AM53" s="74">
        <f t="shared" si="56"/>
        <v>85</v>
      </c>
      <c r="AN53" s="73">
        <v>47356</v>
      </c>
      <c r="AO53" s="74">
        <f t="shared" si="57"/>
        <v>87</v>
      </c>
      <c r="AP53" s="73">
        <v>52933</v>
      </c>
      <c r="AQ53" s="74">
        <f t="shared" si="58"/>
        <v>86</v>
      </c>
      <c r="AR53" s="73">
        <v>60241</v>
      </c>
      <c r="AS53" s="74">
        <f t="shared" si="59"/>
        <v>88</v>
      </c>
      <c r="AT53" s="73">
        <v>69712</v>
      </c>
      <c r="AU53" s="74">
        <f t="shared" si="60"/>
        <v>90</v>
      </c>
      <c r="AV53" s="73">
        <v>81129</v>
      </c>
      <c r="AW53" s="74">
        <f t="shared" si="61"/>
        <v>79</v>
      </c>
      <c r="AX53" s="73">
        <v>95051</v>
      </c>
      <c r="AY53" s="74">
        <f t="shared" si="62"/>
        <v>74</v>
      </c>
      <c r="AZ53" s="73">
        <v>99100</v>
      </c>
      <c r="BA53" s="74">
        <f t="shared" si="63"/>
        <v>72</v>
      </c>
      <c r="BB53" s="73">
        <v>114647</v>
      </c>
      <c r="BC53" s="74">
        <f t="shared" si="64"/>
        <v>64</v>
      </c>
      <c r="BD53" s="73">
        <v>106778</v>
      </c>
      <c r="BE53" s="74">
        <f t="shared" si="65"/>
        <v>70</v>
      </c>
      <c r="BF53" s="73">
        <v>100157</v>
      </c>
      <c r="BG53" s="74">
        <f t="shared" si="66"/>
        <v>71</v>
      </c>
      <c r="BH53" s="73">
        <v>112377</v>
      </c>
      <c r="BI53" s="74">
        <f t="shared" si="67"/>
        <v>66</v>
      </c>
      <c r="BJ53" s="73">
        <v>119780</v>
      </c>
      <c r="BK53" s="74">
        <f t="shared" si="29"/>
        <v>77</v>
      </c>
      <c r="BL53" s="96">
        <v>102646.2</v>
      </c>
      <c r="BM53" s="74">
        <f t="shared" si="68"/>
        <v>86</v>
      </c>
      <c r="BN53" s="132">
        <v>84870.6</v>
      </c>
      <c r="BO53" s="74">
        <f t="shared" si="69"/>
        <v>91</v>
      </c>
      <c r="BP53" s="132">
        <v>90967.6</v>
      </c>
      <c r="BQ53" s="74">
        <f t="shared" si="70"/>
        <v>82</v>
      </c>
      <c r="BR53" s="144">
        <v>81975.899999999994</v>
      </c>
      <c r="BS53" s="74">
        <f t="shared" si="71"/>
        <v>86</v>
      </c>
      <c r="BT53" s="144">
        <v>78975.199999999997</v>
      </c>
      <c r="BU53" s="74">
        <f t="shared" si="72"/>
        <v>91</v>
      </c>
      <c r="BV53" s="144">
        <v>75193.8</v>
      </c>
      <c r="BW53" s="74">
        <f t="shared" si="73"/>
        <v>93</v>
      </c>
      <c r="BX53" s="144">
        <v>76734.600000000006</v>
      </c>
      <c r="BY53" s="144">
        <f t="shared" si="74"/>
        <v>97</v>
      </c>
      <c r="BZ53" s="193">
        <v>80316.2</v>
      </c>
      <c r="CA53" s="74">
        <f t="shared" si="75"/>
        <v>96</v>
      </c>
      <c r="CB53" s="144">
        <v>88157.8</v>
      </c>
      <c r="CC53" s="144">
        <f t="shared" si="76"/>
        <v>94</v>
      </c>
      <c r="CE53" s="189"/>
    </row>
    <row r="54" spans="1:83">
      <c r="A54" s="110" t="s">
        <v>220</v>
      </c>
      <c r="B54" s="72" t="s">
        <v>176</v>
      </c>
      <c r="C54" s="72" t="s">
        <v>177</v>
      </c>
      <c r="D54" s="73">
        <v>15575</v>
      </c>
      <c r="E54" s="74">
        <f t="shared" si="39"/>
        <v>31</v>
      </c>
      <c r="F54" s="73">
        <v>16713</v>
      </c>
      <c r="G54" s="74">
        <f t="shared" si="40"/>
        <v>32</v>
      </c>
      <c r="H54" s="73">
        <v>16485</v>
      </c>
      <c r="I54" s="74">
        <f t="shared" si="41"/>
        <v>31</v>
      </c>
      <c r="J54" s="73">
        <v>19856</v>
      </c>
      <c r="K54" s="74">
        <f t="shared" si="42"/>
        <v>29</v>
      </c>
      <c r="L54" s="73">
        <v>21684</v>
      </c>
      <c r="M54" s="74">
        <f t="shared" si="43"/>
        <v>28</v>
      </c>
      <c r="N54" s="73">
        <v>28896</v>
      </c>
      <c r="O54" s="74">
        <f t="shared" si="44"/>
        <v>65</v>
      </c>
      <c r="P54" s="73">
        <v>26598</v>
      </c>
      <c r="Q54" s="74">
        <f t="shared" si="45"/>
        <v>74</v>
      </c>
      <c r="R54" s="73">
        <v>31477</v>
      </c>
      <c r="S54" s="74">
        <f t="shared" si="46"/>
        <v>69</v>
      </c>
      <c r="T54" s="73">
        <v>32413</v>
      </c>
      <c r="U54" s="74">
        <f t="shared" si="47"/>
        <v>71</v>
      </c>
      <c r="V54" s="73">
        <v>42684</v>
      </c>
      <c r="W54" s="74">
        <f t="shared" si="48"/>
        <v>64</v>
      </c>
      <c r="X54" s="73">
        <v>42678</v>
      </c>
      <c r="Y54" s="74">
        <f t="shared" si="49"/>
        <v>67</v>
      </c>
      <c r="Z54" s="73">
        <v>46324</v>
      </c>
      <c r="AA54" s="74">
        <f t="shared" si="50"/>
        <v>68</v>
      </c>
      <c r="AB54" s="73">
        <v>45448</v>
      </c>
      <c r="AC54" s="74">
        <f t="shared" si="51"/>
        <v>71</v>
      </c>
      <c r="AD54" s="73">
        <v>40568</v>
      </c>
      <c r="AE54" s="74">
        <f t="shared" si="52"/>
        <v>83</v>
      </c>
      <c r="AF54" s="73">
        <v>41572</v>
      </c>
      <c r="AG54" s="74">
        <f t="shared" si="53"/>
        <v>88</v>
      </c>
      <c r="AH54" s="73">
        <v>44975</v>
      </c>
      <c r="AI54" s="74">
        <f t="shared" si="54"/>
        <v>82</v>
      </c>
      <c r="AJ54" s="73">
        <v>44639</v>
      </c>
      <c r="AK54" s="74">
        <f t="shared" si="55"/>
        <v>84</v>
      </c>
      <c r="AL54" s="73">
        <v>41296</v>
      </c>
      <c r="AM54" s="74">
        <f t="shared" si="56"/>
        <v>95</v>
      </c>
      <c r="AN54" s="73">
        <v>48136</v>
      </c>
      <c r="AO54" s="74">
        <f t="shared" si="57"/>
        <v>86</v>
      </c>
      <c r="AP54" s="73">
        <v>49448</v>
      </c>
      <c r="AQ54" s="74">
        <f t="shared" si="58"/>
        <v>94</v>
      </c>
      <c r="AR54" s="73">
        <v>57822</v>
      </c>
      <c r="AS54" s="74">
        <f t="shared" si="59"/>
        <v>91</v>
      </c>
      <c r="AT54" s="73">
        <v>65744</v>
      </c>
      <c r="AU54" s="74">
        <f t="shared" si="60"/>
        <v>95</v>
      </c>
      <c r="AV54" s="73">
        <v>74894</v>
      </c>
      <c r="AW54" s="74">
        <f t="shared" si="61"/>
        <v>88</v>
      </c>
      <c r="AX54" s="73">
        <v>83953</v>
      </c>
      <c r="AY54" s="74">
        <f t="shared" si="62"/>
        <v>84</v>
      </c>
      <c r="AZ54" s="73">
        <v>80226</v>
      </c>
      <c r="BA54" s="74">
        <f t="shared" si="63"/>
        <v>89</v>
      </c>
      <c r="BB54" s="73">
        <v>79202</v>
      </c>
      <c r="BC54" s="74">
        <f t="shared" si="64"/>
        <v>91</v>
      </c>
      <c r="BD54" s="73">
        <v>69061</v>
      </c>
      <c r="BE54" s="74">
        <f t="shared" si="65"/>
        <v>104</v>
      </c>
      <c r="BF54" s="73">
        <v>76621</v>
      </c>
      <c r="BG54" s="74">
        <f t="shared" si="66"/>
        <v>94</v>
      </c>
      <c r="BH54" s="73">
        <v>85561</v>
      </c>
      <c r="BI54" s="74">
        <f t="shared" si="67"/>
        <v>94</v>
      </c>
      <c r="BJ54" s="73">
        <v>102408</v>
      </c>
      <c r="BK54" s="74">
        <f t="shared" si="29"/>
        <v>94</v>
      </c>
      <c r="BL54" s="96">
        <v>100189.1</v>
      </c>
      <c r="BM54" s="74">
        <f t="shared" si="68"/>
        <v>89</v>
      </c>
      <c r="BN54" s="132">
        <v>90393.7</v>
      </c>
      <c r="BO54" s="74">
        <f t="shared" si="69"/>
        <v>88</v>
      </c>
      <c r="BP54" s="132">
        <v>87036.6</v>
      </c>
      <c r="BQ54" s="74">
        <f t="shared" si="70"/>
        <v>88</v>
      </c>
      <c r="BR54" s="144">
        <v>87438.3</v>
      </c>
      <c r="BS54" s="74">
        <f t="shared" si="71"/>
        <v>80</v>
      </c>
      <c r="BT54" s="144">
        <v>99487.5</v>
      </c>
      <c r="BU54" s="74">
        <f t="shared" si="72"/>
        <v>72</v>
      </c>
      <c r="BV54" s="144">
        <v>96742.9</v>
      </c>
      <c r="BW54" s="74">
        <f t="shared" si="73"/>
        <v>80</v>
      </c>
      <c r="BX54" s="144">
        <v>80255.199999999997</v>
      </c>
      <c r="BY54" s="144">
        <f t="shared" si="74"/>
        <v>94</v>
      </c>
      <c r="BZ54" s="193">
        <v>80685.100000000006</v>
      </c>
      <c r="CA54" s="74">
        <f t="shared" si="75"/>
        <v>93</v>
      </c>
      <c r="CB54" s="144">
        <v>86762.2</v>
      </c>
      <c r="CC54" s="144">
        <f t="shared" si="76"/>
        <v>95</v>
      </c>
      <c r="CE54" s="189"/>
    </row>
    <row r="55" spans="1:83">
      <c r="A55" s="110" t="s">
        <v>221</v>
      </c>
      <c r="B55" s="72" t="s">
        <v>176</v>
      </c>
      <c r="C55" s="72" t="s">
        <v>177</v>
      </c>
      <c r="D55" s="73"/>
      <c r="E55" s="74" t="e">
        <f t="shared" si="39"/>
        <v>#N/A</v>
      </c>
      <c r="F55" s="73"/>
      <c r="G55" s="74" t="e">
        <f t="shared" si="40"/>
        <v>#N/A</v>
      </c>
      <c r="H55" s="73"/>
      <c r="I55" s="74" t="e">
        <f t="shared" si="41"/>
        <v>#N/A</v>
      </c>
      <c r="J55" s="73"/>
      <c r="K55" s="74" t="e">
        <f t="shared" si="42"/>
        <v>#N/A</v>
      </c>
      <c r="L55" s="73"/>
      <c r="M55" s="74" t="e">
        <f t="shared" si="43"/>
        <v>#N/A</v>
      </c>
      <c r="N55" s="73"/>
      <c r="O55" s="74" t="e">
        <f t="shared" si="44"/>
        <v>#N/A</v>
      </c>
      <c r="P55" s="73">
        <v>7317</v>
      </c>
      <c r="Q55" s="74">
        <f t="shared" si="45"/>
        <v>119</v>
      </c>
      <c r="R55" s="73">
        <v>10382</v>
      </c>
      <c r="S55" s="74">
        <f t="shared" si="46"/>
        <v>113</v>
      </c>
      <c r="T55" s="73">
        <v>10889</v>
      </c>
      <c r="U55" s="74">
        <f t="shared" si="47"/>
        <v>112</v>
      </c>
      <c r="V55" s="73">
        <v>12060</v>
      </c>
      <c r="W55" s="74">
        <f t="shared" si="48"/>
        <v>114</v>
      </c>
      <c r="X55" s="73">
        <v>13766</v>
      </c>
      <c r="Y55" s="74">
        <f t="shared" si="49"/>
        <v>113</v>
      </c>
      <c r="Z55" s="73">
        <v>13688</v>
      </c>
      <c r="AA55" s="74">
        <f t="shared" si="50"/>
        <v>115</v>
      </c>
      <c r="AB55" s="73">
        <v>15588</v>
      </c>
      <c r="AC55" s="74">
        <f t="shared" si="51"/>
        <v>124</v>
      </c>
      <c r="AD55" s="73">
        <v>14256</v>
      </c>
      <c r="AE55" s="74">
        <f t="shared" si="52"/>
        <v>128</v>
      </c>
      <c r="AF55" s="73">
        <v>25788</v>
      </c>
      <c r="AG55" s="74">
        <f t="shared" si="53"/>
        <v>110</v>
      </c>
      <c r="AH55" s="73">
        <v>15196</v>
      </c>
      <c r="AI55" s="74">
        <f t="shared" si="54"/>
        <v>116</v>
      </c>
      <c r="AJ55" s="73">
        <v>20136</v>
      </c>
      <c r="AK55" s="74">
        <f t="shared" si="55"/>
        <v>117</v>
      </c>
      <c r="AL55" s="73">
        <v>23796</v>
      </c>
      <c r="AM55" s="74">
        <f t="shared" si="56"/>
        <v>114</v>
      </c>
      <c r="AN55" s="73">
        <v>34923</v>
      </c>
      <c r="AO55" s="74">
        <f t="shared" si="57"/>
        <v>105</v>
      </c>
      <c r="AP55" s="73">
        <v>29101</v>
      </c>
      <c r="AQ55" s="74">
        <f t="shared" si="58"/>
        <v>113</v>
      </c>
      <c r="AR55" s="73">
        <v>50964</v>
      </c>
      <c r="AS55" s="74">
        <f t="shared" si="59"/>
        <v>98</v>
      </c>
      <c r="AT55" s="73">
        <v>73177</v>
      </c>
      <c r="AU55" s="74">
        <f t="shared" si="60"/>
        <v>87</v>
      </c>
      <c r="AV55" s="73">
        <v>77877</v>
      </c>
      <c r="AW55" s="74">
        <f t="shared" si="61"/>
        <v>83</v>
      </c>
      <c r="AX55" s="73">
        <v>69436</v>
      </c>
      <c r="AY55" s="74">
        <f t="shared" si="62"/>
        <v>99</v>
      </c>
      <c r="AZ55" s="73">
        <v>65630</v>
      </c>
      <c r="BA55" s="74">
        <f t="shared" si="63"/>
        <v>103</v>
      </c>
      <c r="BB55" s="73">
        <v>70700</v>
      </c>
      <c r="BC55" s="74">
        <f t="shared" si="64"/>
        <v>104</v>
      </c>
      <c r="BD55" s="73">
        <v>79074</v>
      </c>
      <c r="BE55" s="74">
        <f t="shared" si="65"/>
        <v>94</v>
      </c>
      <c r="BF55" s="73">
        <v>101953</v>
      </c>
      <c r="BG55" s="74">
        <f t="shared" si="66"/>
        <v>70</v>
      </c>
      <c r="BH55" s="73">
        <v>104235</v>
      </c>
      <c r="BI55" s="74">
        <f t="shared" si="67"/>
        <v>72</v>
      </c>
      <c r="BJ55" s="73">
        <v>115223</v>
      </c>
      <c r="BK55" s="74">
        <f t="shared" si="29"/>
        <v>82</v>
      </c>
      <c r="BL55" s="118"/>
      <c r="BM55" s="74" t="e">
        <f t="shared" si="68"/>
        <v>#N/A</v>
      </c>
      <c r="BN55" s="132">
        <v>107983.1</v>
      </c>
      <c r="BO55" s="74">
        <f t="shared" si="69"/>
        <v>70</v>
      </c>
      <c r="BP55" s="132">
        <v>94758.9</v>
      </c>
      <c r="BQ55" s="74">
        <f t="shared" si="70"/>
        <v>78</v>
      </c>
      <c r="BR55" s="144">
        <v>52963.1</v>
      </c>
      <c r="BS55" s="74">
        <f t="shared" si="71"/>
        <v>100</v>
      </c>
      <c r="BT55" s="144">
        <v>76247.7</v>
      </c>
      <c r="BU55" s="74">
        <f t="shared" si="72"/>
        <v>94</v>
      </c>
      <c r="BV55" s="144">
        <v>117543</v>
      </c>
      <c r="BW55" s="74">
        <f t="shared" si="73"/>
        <v>66</v>
      </c>
      <c r="BX55" s="144">
        <v>84517.2</v>
      </c>
      <c r="BY55" s="144">
        <f t="shared" si="74"/>
        <v>90</v>
      </c>
      <c r="BZ55" s="193"/>
      <c r="CA55" s="74" t="e">
        <f t="shared" si="75"/>
        <v>#N/A</v>
      </c>
      <c r="CB55" s="144"/>
      <c r="CC55" s="144" t="e">
        <f t="shared" si="76"/>
        <v>#N/A</v>
      </c>
    </row>
    <row r="56" spans="1:83">
      <c r="A56" s="110" t="s">
        <v>222</v>
      </c>
      <c r="B56" s="72" t="s">
        <v>176</v>
      </c>
      <c r="C56" s="72" t="s">
        <v>177</v>
      </c>
      <c r="D56" s="73"/>
      <c r="E56" s="74" t="e">
        <f t="shared" si="39"/>
        <v>#N/A</v>
      </c>
      <c r="F56" s="73"/>
      <c r="G56" s="74" t="e">
        <f t="shared" si="40"/>
        <v>#N/A</v>
      </c>
      <c r="H56" s="73"/>
      <c r="I56" s="74" t="e">
        <f t="shared" si="41"/>
        <v>#N/A</v>
      </c>
      <c r="J56" s="73"/>
      <c r="K56" s="74" t="e">
        <f t="shared" si="42"/>
        <v>#N/A</v>
      </c>
      <c r="L56" s="73"/>
      <c r="M56" s="74" t="e">
        <f t="shared" si="43"/>
        <v>#N/A</v>
      </c>
      <c r="N56" s="73"/>
      <c r="O56" s="74" t="e">
        <f t="shared" si="44"/>
        <v>#N/A</v>
      </c>
      <c r="P56" s="73">
        <v>3846</v>
      </c>
      <c r="Q56" s="74">
        <f t="shared" si="45"/>
        <v>120</v>
      </c>
      <c r="R56" s="73">
        <v>4668</v>
      </c>
      <c r="S56" s="74">
        <f t="shared" si="46"/>
        <v>118</v>
      </c>
      <c r="T56" s="73">
        <v>5139</v>
      </c>
      <c r="U56" s="74">
        <f t="shared" si="47"/>
        <v>118</v>
      </c>
      <c r="V56" s="73">
        <v>6385</v>
      </c>
      <c r="W56" s="74">
        <f t="shared" si="48"/>
        <v>118</v>
      </c>
      <c r="X56" s="73">
        <v>6650</v>
      </c>
      <c r="Y56" s="74">
        <f t="shared" si="49"/>
        <v>119</v>
      </c>
      <c r="Z56" s="73">
        <v>9834</v>
      </c>
      <c r="AA56" s="74">
        <f t="shared" si="50"/>
        <v>121</v>
      </c>
      <c r="AB56" s="73">
        <v>11627</v>
      </c>
      <c r="AC56" s="74">
        <f t="shared" si="51"/>
        <v>131</v>
      </c>
      <c r="AD56" s="73">
        <v>10450</v>
      </c>
      <c r="AE56" s="74">
        <f t="shared" si="52"/>
        <v>130</v>
      </c>
      <c r="AF56" s="73">
        <v>14271</v>
      </c>
      <c r="AG56" s="74">
        <f t="shared" si="53"/>
        <v>128</v>
      </c>
      <c r="AH56" s="73">
        <v>14350</v>
      </c>
      <c r="AI56" s="74">
        <f t="shared" si="54"/>
        <v>117</v>
      </c>
      <c r="AJ56" s="73">
        <v>18170</v>
      </c>
      <c r="AK56" s="74">
        <f t="shared" si="55"/>
        <v>119</v>
      </c>
      <c r="AL56" s="73">
        <v>18922</v>
      </c>
      <c r="AM56" s="74">
        <f t="shared" si="56"/>
        <v>117</v>
      </c>
      <c r="AN56" s="73">
        <v>22236</v>
      </c>
      <c r="AO56" s="74">
        <f t="shared" si="57"/>
        <v>118</v>
      </c>
      <c r="AP56" s="73">
        <v>26539</v>
      </c>
      <c r="AQ56" s="74">
        <f t="shared" si="58"/>
        <v>115</v>
      </c>
      <c r="AR56" s="73">
        <v>32095</v>
      </c>
      <c r="AS56" s="74">
        <f t="shared" si="59"/>
        <v>115</v>
      </c>
      <c r="AT56" s="73">
        <v>35933</v>
      </c>
      <c r="AU56" s="74">
        <f t="shared" si="60"/>
        <v>113</v>
      </c>
      <c r="AV56" s="73">
        <v>42697</v>
      </c>
      <c r="AW56" s="74">
        <f t="shared" si="61"/>
        <v>114</v>
      </c>
      <c r="AX56" s="73">
        <v>44384</v>
      </c>
      <c r="AY56" s="74">
        <f t="shared" si="62"/>
        <v>115</v>
      </c>
      <c r="AZ56" s="73">
        <v>48584</v>
      </c>
      <c r="BA56" s="74">
        <f t="shared" si="63"/>
        <v>117</v>
      </c>
      <c r="BB56" s="73">
        <v>50601</v>
      </c>
      <c r="BC56" s="74">
        <f t="shared" si="64"/>
        <v>116</v>
      </c>
      <c r="BD56" s="73">
        <v>52089</v>
      </c>
      <c r="BE56" s="74">
        <f t="shared" si="65"/>
        <v>116</v>
      </c>
      <c r="BF56" s="73">
        <v>50230</v>
      </c>
      <c r="BG56" s="74">
        <f t="shared" si="66"/>
        <v>118</v>
      </c>
      <c r="BH56" s="73">
        <v>56515</v>
      </c>
      <c r="BI56" s="74">
        <f t="shared" si="67"/>
        <v>122</v>
      </c>
      <c r="BJ56" s="73">
        <v>61341</v>
      </c>
      <c r="BK56" s="74">
        <f t="shared" si="29"/>
        <v>118</v>
      </c>
      <c r="BL56" s="118"/>
      <c r="BM56" s="74" t="e">
        <f t="shared" si="68"/>
        <v>#N/A</v>
      </c>
      <c r="BN56" s="118"/>
      <c r="BO56" s="74" t="e">
        <f t="shared" si="69"/>
        <v>#N/A</v>
      </c>
      <c r="BP56" s="118"/>
      <c r="BQ56" s="74" t="e">
        <f t="shared" si="70"/>
        <v>#N/A</v>
      </c>
      <c r="BR56" s="144"/>
      <c r="BS56" s="74" t="e">
        <f t="shared" si="71"/>
        <v>#N/A</v>
      </c>
      <c r="BT56" s="144"/>
      <c r="BU56" s="74" t="e">
        <f t="shared" si="72"/>
        <v>#N/A</v>
      </c>
      <c r="BV56" s="144"/>
      <c r="BW56" s="74" t="e">
        <f t="shared" si="73"/>
        <v>#N/A</v>
      </c>
      <c r="BX56" s="144">
        <v>75210.2</v>
      </c>
      <c r="BY56" s="144">
        <f t="shared" si="74"/>
        <v>98</v>
      </c>
      <c r="BZ56" s="193"/>
      <c r="CA56" s="74" t="e">
        <f t="shared" si="75"/>
        <v>#N/A</v>
      </c>
      <c r="CB56" s="144"/>
      <c r="CC56" s="144" t="e">
        <f t="shared" si="76"/>
        <v>#N/A</v>
      </c>
    </row>
    <row r="57" spans="1:83">
      <c r="A57" s="110" t="s">
        <v>223</v>
      </c>
      <c r="B57" s="72" t="s">
        <v>176</v>
      </c>
      <c r="C57" s="72" t="s">
        <v>177</v>
      </c>
      <c r="D57" s="73">
        <v>11153</v>
      </c>
      <c r="E57" s="74">
        <f t="shared" si="39"/>
        <v>35</v>
      </c>
      <c r="F57" s="73">
        <v>13314</v>
      </c>
      <c r="G57" s="74">
        <f t="shared" si="40"/>
        <v>34</v>
      </c>
      <c r="H57" s="73">
        <v>14456</v>
      </c>
      <c r="I57" s="74">
        <f t="shared" si="41"/>
        <v>34</v>
      </c>
      <c r="J57" s="73">
        <v>14392</v>
      </c>
      <c r="K57" s="74">
        <f t="shared" si="42"/>
        <v>33</v>
      </c>
      <c r="L57" s="73">
        <v>18562</v>
      </c>
      <c r="M57" s="74">
        <f t="shared" si="43"/>
        <v>31</v>
      </c>
      <c r="N57" s="73">
        <v>23680</v>
      </c>
      <c r="O57" s="74">
        <f t="shared" si="44"/>
        <v>78</v>
      </c>
      <c r="P57" s="73">
        <v>21504</v>
      </c>
      <c r="Q57" s="74">
        <f t="shared" si="45"/>
        <v>86</v>
      </c>
      <c r="R57" s="73">
        <v>26725</v>
      </c>
      <c r="S57" s="74">
        <f t="shared" si="46"/>
        <v>77</v>
      </c>
      <c r="T57" s="73">
        <v>28017</v>
      </c>
      <c r="U57" s="74">
        <f t="shared" si="47"/>
        <v>80</v>
      </c>
      <c r="V57" s="73">
        <v>31534</v>
      </c>
      <c r="W57" s="74">
        <f t="shared" si="48"/>
        <v>83</v>
      </c>
      <c r="X57" s="73">
        <v>33306</v>
      </c>
      <c r="Y57" s="74">
        <f t="shared" si="49"/>
        <v>81</v>
      </c>
      <c r="Z57" s="73">
        <v>36999</v>
      </c>
      <c r="AA57" s="74">
        <f t="shared" si="50"/>
        <v>85</v>
      </c>
      <c r="AB57" s="73">
        <v>44186</v>
      </c>
      <c r="AC57" s="74">
        <f t="shared" si="51"/>
        <v>74</v>
      </c>
      <c r="AD57" s="73">
        <v>44987</v>
      </c>
      <c r="AE57" s="74">
        <f t="shared" si="52"/>
        <v>76</v>
      </c>
      <c r="AF57" s="73">
        <v>48910</v>
      </c>
      <c r="AG57" s="74">
        <f t="shared" si="53"/>
        <v>75</v>
      </c>
      <c r="AH57" s="73">
        <v>50347</v>
      </c>
      <c r="AI57" s="74">
        <f t="shared" si="54"/>
        <v>70</v>
      </c>
      <c r="AJ57" s="73">
        <v>50446</v>
      </c>
      <c r="AK57" s="74">
        <f t="shared" si="55"/>
        <v>75</v>
      </c>
      <c r="AL57" s="73">
        <v>43333</v>
      </c>
      <c r="AM57" s="74">
        <f t="shared" si="56"/>
        <v>92</v>
      </c>
      <c r="AN57" s="73">
        <v>49605</v>
      </c>
      <c r="AO57" s="74">
        <f t="shared" si="57"/>
        <v>85</v>
      </c>
      <c r="AP57" s="73">
        <v>50091</v>
      </c>
      <c r="AQ57" s="74">
        <f t="shared" si="58"/>
        <v>92</v>
      </c>
      <c r="AR57" s="73">
        <v>71172</v>
      </c>
      <c r="AS57" s="74">
        <f t="shared" si="59"/>
        <v>76</v>
      </c>
      <c r="AT57" s="73">
        <v>77270</v>
      </c>
      <c r="AU57" s="74">
        <f t="shared" si="60"/>
        <v>78</v>
      </c>
      <c r="AV57" s="73">
        <v>74874</v>
      </c>
      <c r="AW57" s="74">
        <f t="shared" si="61"/>
        <v>89</v>
      </c>
      <c r="AX57" s="73">
        <v>84882</v>
      </c>
      <c r="AY57" s="74">
        <f t="shared" si="62"/>
        <v>81</v>
      </c>
      <c r="AZ57" s="73">
        <v>86697</v>
      </c>
      <c r="BA57" s="74">
        <f t="shared" si="63"/>
        <v>78</v>
      </c>
      <c r="BB57" s="73">
        <v>82412</v>
      </c>
      <c r="BC57" s="74">
        <f t="shared" si="64"/>
        <v>86</v>
      </c>
      <c r="BD57" s="73">
        <v>87397</v>
      </c>
      <c r="BE57" s="74">
        <f t="shared" si="65"/>
        <v>84</v>
      </c>
      <c r="BF57" s="73">
        <v>102042</v>
      </c>
      <c r="BG57" s="74">
        <f t="shared" si="66"/>
        <v>69</v>
      </c>
      <c r="BH57" s="73">
        <v>96903</v>
      </c>
      <c r="BI57" s="74">
        <f t="shared" si="67"/>
        <v>79</v>
      </c>
      <c r="BJ57" s="73">
        <v>105538</v>
      </c>
      <c r="BK57" s="74">
        <f t="shared" si="29"/>
        <v>91</v>
      </c>
      <c r="BL57" s="96">
        <v>98700.5</v>
      </c>
      <c r="BM57" s="74">
        <f t="shared" si="68"/>
        <v>90</v>
      </c>
      <c r="BN57" s="132">
        <v>93329.4</v>
      </c>
      <c r="BO57" s="74">
        <f t="shared" si="69"/>
        <v>84</v>
      </c>
      <c r="BP57" s="132">
        <v>82598</v>
      </c>
      <c r="BQ57" s="74">
        <f t="shared" si="70"/>
        <v>93</v>
      </c>
      <c r="BR57" s="144"/>
      <c r="BS57" s="74" t="e">
        <f t="shared" si="71"/>
        <v>#N/A</v>
      </c>
      <c r="BT57" s="144"/>
      <c r="BU57" s="74" t="e">
        <f t="shared" si="72"/>
        <v>#N/A</v>
      </c>
      <c r="BV57" s="144"/>
      <c r="BW57" s="74" t="e">
        <f t="shared" si="73"/>
        <v>#N/A</v>
      </c>
      <c r="BX57" s="144"/>
      <c r="BY57" s="144" t="e">
        <f t="shared" si="74"/>
        <v>#N/A</v>
      </c>
      <c r="BZ57" s="193"/>
      <c r="CA57" s="74" t="e">
        <f t="shared" si="75"/>
        <v>#N/A</v>
      </c>
      <c r="CB57" s="144"/>
      <c r="CC57" s="144" t="e">
        <f t="shared" si="76"/>
        <v>#N/A</v>
      </c>
    </row>
    <row r="58" spans="1:83" ht="15" customHeight="1">
      <c r="A58" s="110" t="s">
        <v>224</v>
      </c>
      <c r="B58" s="72" t="s">
        <v>176</v>
      </c>
      <c r="C58" s="72" t="s">
        <v>177</v>
      </c>
      <c r="D58" s="73"/>
      <c r="E58" s="74" t="e">
        <f t="shared" si="39"/>
        <v>#N/A</v>
      </c>
      <c r="F58" s="73"/>
      <c r="G58" s="74" t="e">
        <f t="shared" si="40"/>
        <v>#N/A</v>
      </c>
      <c r="H58" s="73"/>
      <c r="I58" s="74" t="e">
        <f t="shared" si="41"/>
        <v>#N/A</v>
      </c>
      <c r="J58" s="73"/>
      <c r="K58" s="74" t="e">
        <f t="shared" si="42"/>
        <v>#N/A</v>
      </c>
      <c r="L58" s="73"/>
      <c r="M58" s="74" t="e">
        <f t="shared" si="43"/>
        <v>#N/A</v>
      </c>
      <c r="N58" s="73"/>
      <c r="O58" s="74" t="e">
        <f t="shared" si="44"/>
        <v>#N/A</v>
      </c>
      <c r="P58" s="73"/>
      <c r="Q58" s="74" t="e">
        <f t="shared" si="45"/>
        <v>#N/A</v>
      </c>
      <c r="R58" s="73"/>
      <c r="S58" s="74" t="e">
        <f t="shared" si="46"/>
        <v>#N/A</v>
      </c>
      <c r="T58" s="73"/>
      <c r="U58" s="74" t="e">
        <f t="shared" si="47"/>
        <v>#N/A</v>
      </c>
      <c r="V58" s="73"/>
      <c r="W58" s="74" t="e">
        <f t="shared" si="48"/>
        <v>#N/A</v>
      </c>
      <c r="X58" s="73"/>
      <c r="Y58" s="74" t="e">
        <f t="shared" si="49"/>
        <v>#N/A</v>
      </c>
      <c r="Z58" s="73"/>
      <c r="AA58" s="74" t="e">
        <f t="shared" si="50"/>
        <v>#N/A</v>
      </c>
      <c r="AB58" s="73"/>
      <c r="AC58" s="74" t="e">
        <f t="shared" si="51"/>
        <v>#N/A</v>
      </c>
      <c r="AD58" s="73"/>
      <c r="AE58" s="74" t="e">
        <f t="shared" si="52"/>
        <v>#N/A</v>
      </c>
      <c r="AF58" s="73"/>
      <c r="AG58" s="74" t="e">
        <f t="shared" si="53"/>
        <v>#N/A</v>
      </c>
      <c r="AH58" s="73"/>
      <c r="AI58" s="74" t="e">
        <f t="shared" si="54"/>
        <v>#N/A</v>
      </c>
      <c r="AJ58" s="73"/>
      <c r="AK58" s="74" t="e">
        <f t="shared" si="55"/>
        <v>#N/A</v>
      </c>
      <c r="AL58" s="73"/>
      <c r="AM58" s="74" t="e">
        <f t="shared" si="56"/>
        <v>#N/A</v>
      </c>
      <c r="AN58" s="73"/>
      <c r="AO58" s="74" t="e">
        <f t="shared" si="57"/>
        <v>#N/A</v>
      </c>
      <c r="AP58" s="73"/>
      <c r="AQ58" s="74" t="e">
        <f t="shared" si="58"/>
        <v>#N/A</v>
      </c>
      <c r="AR58" s="73"/>
      <c r="AS58" s="74" t="e">
        <f t="shared" si="59"/>
        <v>#N/A</v>
      </c>
      <c r="AT58" s="73"/>
      <c r="AU58" s="74" t="e">
        <f t="shared" si="60"/>
        <v>#N/A</v>
      </c>
      <c r="AV58" s="73"/>
      <c r="AW58" s="74" t="e">
        <f t="shared" si="61"/>
        <v>#N/A</v>
      </c>
      <c r="AX58" s="73"/>
      <c r="AY58" s="74" t="e">
        <f t="shared" si="62"/>
        <v>#N/A</v>
      </c>
      <c r="AZ58" s="73"/>
      <c r="BA58" s="74" t="e">
        <f t="shared" si="63"/>
        <v>#N/A</v>
      </c>
      <c r="BB58" s="73">
        <v>41694</v>
      </c>
      <c r="BC58" s="74">
        <f t="shared" si="64"/>
        <v>122</v>
      </c>
      <c r="BD58" s="73">
        <v>46684</v>
      </c>
      <c r="BE58" s="74">
        <f t="shared" si="65"/>
        <v>121</v>
      </c>
      <c r="BF58" s="73">
        <v>60406</v>
      </c>
      <c r="BG58" s="74">
        <f t="shared" si="66"/>
        <v>109</v>
      </c>
      <c r="BH58" s="73">
        <v>114176</v>
      </c>
      <c r="BI58" s="74">
        <f t="shared" si="67"/>
        <v>64</v>
      </c>
      <c r="BJ58" s="95"/>
      <c r="BK58" s="74" t="e">
        <f>RANK(#REF!,$BJ$17:$BJ$159)</f>
        <v>#REF!</v>
      </c>
      <c r="BL58" s="96">
        <v>93572.9</v>
      </c>
      <c r="BM58" s="74">
        <f t="shared" si="68"/>
        <v>93</v>
      </c>
      <c r="BN58" s="118"/>
      <c r="BO58" s="74" t="e">
        <f t="shared" si="69"/>
        <v>#N/A</v>
      </c>
      <c r="BP58" s="118"/>
      <c r="BQ58" s="74" t="e">
        <f t="shared" si="70"/>
        <v>#N/A</v>
      </c>
      <c r="BR58" s="144"/>
      <c r="BS58" s="74" t="e">
        <f t="shared" si="71"/>
        <v>#N/A</v>
      </c>
      <c r="BT58" s="144"/>
      <c r="BU58" s="74" t="e">
        <f t="shared" si="72"/>
        <v>#N/A</v>
      </c>
      <c r="BV58" s="144"/>
      <c r="BW58" s="74" t="e">
        <f t="shared" si="73"/>
        <v>#N/A</v>
      </c>
      <c r="BX58" s="144"/>
      <c r="BY58" s="144" t="e">
        <f t="shared" si="74"/>
        <v>#N/A</v>
      </c>
      <c r="BZ58" s="193"/>
      <c r="CA58" s="74" t="e">
        <f t="shared" si="75"/>
        <v>#N/A</v>
      </c>
      <c r="CB58" s="144"/>
      <c r="CC58" s="144" t="e">
        <f t="shared" si="76"/>
        <v>#N/A</v>
      </c>
    </row>
    <row r="59" spans="1:83">
      <c r="A59" s="110" t="s">
        <v>225</v>
      </c>
      <c r="B59" s="72" t="s">
        <v>176</v>
      </c>
      <c r="C59" s="72" t="s">
        <v>177</v>
      </c>
      <c r="D59" s="73"/>
      <c r="E59" s="74" t="e">
        <f t="shared" si="39"/>
        <v>#N/A</v>
      </c>
      <c r="F59" s="73"/>
      <c r="G59" s="74" t="e">
        <f t="shared" si="40"/>
        <v>#N/A</v>
      </c>
      <c r="H59" s="73"/>
      <c r="I59" s="74" t="e">
        <f t="shared" si="41"/>
        <v>#N/A</v>
      </c>
      <c r="J59" s="73"/>
      <c r="K59" s="74" t="e">
        <f t="shared" si="42"/>
        <v>#N/A</v>
      </c>
      <c r="L59" s="73"/>
      <c r="M59" s="74" t="e">
        <f t="shared" si="43"/>
        <v>#N/A</v>
      </c>
      <c r="N59" s="73">
        <v>12725</v>
      </c>
      <c r="O59" s="74">
        <f t="shared" si="44"/>
        <v>104</v>
      </c>
      <c r="P59" s="73">
        <v>12522</v>
      </c>
      <c r="Q59" s="74">
        <f t="shared" si="45"/>
        <v>107</v>
      </c>
      <c r="R59" s="73">
        <v>18062</v>
      </c>
      <c r="S59" s="74">
        <f t="shared" si="46"/>
        <v>99</v>
      </c>
      <c r="T59" s="73">
        <v>17240</v>
      </c>
      <c r="U59" s="74">
        <f t="shared" si="47"/>
        <v>102</v>
      </c>
      <c r="V59" s="73">
        <v>46873</v>
      </c>
      <c r="W59" s="74">
        <f t="shared" si="48"/>
        <v>56</v>
      </c>
      <c r="X59" s="73">
        <v>21729</v>
      </c>
      <c r="Y59" s="74">
        <f t="shared" si="49"/>
        <v>101</v>
      </c>
      <c r="Z59" s="73">
        <v>24276</v>
      </c>
      <c r="AA59" s="74">
        <f t="shared" si="50"/>
        <v>103</v>
      </c>
      <c r="AB59" s="73">
        <v>33039</v>
      </c>
      <c r="AC59" s="74">
        <f t="shared" si="51"/>
        <v>97</v>
      </c>
      <c r="AD59" s="73">
        <v>27238</v>
      </c>
      <c r="AE59" s="74">
        <f t="shared" si="52"/>
        <v>106</v>
      </c>
      <c r="AF59" s="73">
        <v>40907</v>
      </c>
      <c r="AG59" s="74">
        <f t="shared" si="53"/>
        <v>89</v>
      </c>
      <c r="AH59" s="73">
        <v>37440</v>
      </c>
      <c r="AI59" s="74">
        <f t="shared" si="54"/>
        <v>89</v>
      </c>
      <c r="AJ59" s="73">
        <v>42068</v>
      </c>
      <c r="AK59" s="74">
        <f t="shared" si="55"/>
        <v>89</v>
      </c>
      <c r="AL59" s="73">
        <v>43574</v>
      </c>
      <c r="AM59" s="74">
        <f t="shared" si="56"/>
        <v>91</v>
      </c>
      <c r="AN59" s="73">
        <v>39517</v>
      </c>
      <c r="AO59" s="74">
        <f t="shared" si="57"/>
        <v>101</v>
      </c>
      <c r="AP59" s="73">
        <v>38592</v>
      </c>
      <c r="AQ59" s="74">
        <f t="shared" si="58"/>
        <v>108</v>
      </c>
      <c r="AR59" s="73">
        <v>38627</v>
      </c>
      <c r="AS59" s="74">
        <f t="shared" si="59"/>
        <v>111</v>
      </c>
      <c r="AT59" s="73">
        <v>45268</v>
      </c>
      <c r="AU59" s="74">
        <f t="shared" si="60"/>
        <v>109</v>
      </c>
      <c r="AV59" s="73">
        <v>60904</v>
      </c>
      <c r="AW59" s="74">
        <f t="shared" si="61"/>
        <v>105</v>
      </c>
      <c r="AX59" s="73">
        <v>68577</v>
      </c>
      <c r="AY59" s="74">
        <f t="shared" si="62"/>
        <v>100</v>
      </c>
      <c r="AZ59" s="73">
        <v>68072</v>
      </c>
      <c r="BA59" s="74">
        <f t="shared" si="63"/>
        <v>101</v>
      </c>
      <c r="BB59" s="73">
        <v>70878</v>
      </c>
      <c r="BC59" s="74">
        <f t="shared" si="64"/>
        <v>101</v>
      </c>
      <c r="BD59" s="73">
        <v>87056</v>
      </c>
      <c r="BE59" s="74">
        <f t="shared" si="65"/>
        <v>85</v>
      </c>
      <c r="BF59" s="73">
        <v>64591</v>
      </c>
      <c r="BG59" s="74">
        <f t="shared" si="66"/>
        <v>107</v>
      </c>
      <c r="BH59" s="73">
        <v>66473</v>
      </c>
      <c r="BI59" s="74">
        <f t="shared" si="67"/>
        <v>112</v>
      </c>
      <c r="BJ59" s="73">
        <v>90247</v>
      </c>
      <c r="BK59" s="74">
        <f t="shared" ref="BK59:BK74" si="77">RANK(BJ59,$BJ$17:$BJ$159)</f>
        <v>104</v>
      </c>
      <c r="BL59" s="118"/>
      <c r="BM59" s="74" t="e">
        <f t="shared" si="68"/>
        <v>#N/A</v>
      </c>
      <c r="BN59" s="118"/>
      <c r="BO59" s="74" t="e">
        <f t="shared" si="69"/>
        <v>#N/A</v>
      </c>
      <c r="BP59" s="118"/>
      <c r="BQ59" s="74" t="e">
        <f t="shared" si="70"/>
        <v>#N/A</v>
      </c>
      <c r="BR59" s="144"/>
      <c r="BS59" s="74" t="e">
        <f t="shared" si="71"/>
        <v>#N/A</v>
      </c>
      <c r="BT59" s="144"/>
      <c r="BU59" s="74" t="e">
        <f t="shared" si="72"/>
        <v>#N/A</v>
      </c>
      <c r="BV59" s="144"/>
      <c r="BW59" s="74" t="e">
        <f t="shared" si="73"/>
        <v>#N/A</v>
      </c>
      <c r="BX59" s="144"/>
      <c r="BY59" s="144" t="e">
        <f t="shared" si="74"/>
        <v>#N/A</v>
      </c>
      <c r="BZ59" s="193"/>
      <c r="CA59" s="74" t="e">
        <f t="shared" si="75"/>
        <v>#N/A</v>
      </c>
      <c r="CB59" s="144"/>
      <c r="CC59" s="144" t="e">
        <f t="shared" si="76"/>
        <v>#N/A</v>
      </c>
    </row>
    <row r="60" spans="1:83">
      <c r="A60" s="110" t="s">
        <v>226</v>
      </c>
      <c r="B60" s="72" t="s">
        <v>176</v>
      </c>
      <c r="C60" s="72" t="s">
        <v>177</v>
      </c>
      <c r="D60" s="73"/>
      <c r="E60" s="74" t="e">
        <f t="shared" si="39"/>
        <v>#N/A</v>
      </c>
      <c r="F60" s="73"/>
      <c r="G60" s="74" t="e">
        <f t="shared" si="40"/>
        <v>#N/A</v>
      </c>
      <c r="H60" s="73"/>
      <c r="I60" s="74" t="e">
        <f t="shared" si="41"/>
        <v>#N/A</v>
      </c>
      <c r="J60" s="73"/>
      <c r="K60" s="74" t="e">
        <f t="shared" si="42"/>
        <v>#N/A</v>
      </c>
      <c r="L60" s="73"/>
      <c r="M60" s="74" t="e">
        <f t="shared" si="43"/>
        <v>#N/A</v>
      </c>
      <c r="N60" s="73"/>
      <c r="O60" s="74" t="e">
        <f t="shared" si="44"/>
        <v>#N/A</v>
      </c>
      <c r="P60" s="73">
        <v>8369</v>
      </c>
      <c r="Q60" s="74">
        <f t="shared" si="45"/>
        <v>116</v>
      </c>
      <c r="R60" s="73">
        <v>8591</v>
      </c>
      <c r="S60" s="74">
        <f t="shared" si="46"/>
        <v>117</v>
      </c>
      <c r="T60" s="73">
        <v>9683</v>
      </c>
      <c r="U60" s="74">
        <f t="shared" si="47"/>
        <v>114</v>
      </c>
      <c r="V60" s="73">
        <v>11396</v>
      </c>
      <c r="W60" s="74">
        <f t="shared" si="48"/>
        <v>116</v>
      </c>
      <c r="X60" s="73">
        <v>10420</v>
      </c>
      <c r="Y60" s="74">
        <f t="shared" si="49"/>
        <v>117</v>
      </c>
      <c r="Z60" s="73">
        <v>13917</v>
      </c>
      <c r="AA60" s="74">
        <f t="shared" si="50"/>
        <v>114</v>
      </c>
      <c r="AB60" s="73">
        <v>14496</v>
      </c>
      <c r="AC60" s="74">
        <f t="shared" si="51"/>
        <v>126</v>
      </c>
      <c r="AD60" s="73">
        <v>15296</v>
      </c>
      <c r="AE60" s="74">
        <f t="shared" si="52"/>
        <v>126</v>
      </c>
      <c r="AF60" s="73">
        <v>17718</v>
      </c>
      <c r="AG60" s="74">
        <f t="shared" si="53"/>
        <v>124</v>
      </c>
      <c r="AH60" s="73">
        <v>19488</v>
      </c>
      <c r="AI60" s="74">
        <f t="shared" si="54"/>
        <v>108</v>
      </c>
      <c r="AJ60" s="73">
        <v>20565</v>
      </c>
      <c r="AK60" s="74">
        <f t="shared" si="55"/>
        <v>116</v>
      </c>
      <c r="AL60" s="73">
        <v>17887</v>
      </c>
      <c r="AM60" s="74">
        <f t="shared" si="56"/>
        <v>121</v>
      </c>
      <c r="AN60" s="73">
        <v>23763</v>
      </c>
      <c r="AO60" s="74">
        <f t="shared" si="57"/>
        <v>115</v>
      </c>
      <c r="AP60" s="73">
        <v>24859</v>
      </c>
      <c r="AQ60" s="74">
        <f t="shared" si="58"/>
        <v>118</v>
      </c>
      <c r="AR60" s="73">
        <v>25823</v>
      </c>
      <c r="AS60" s="74">
        <f t="shared" si="59"/>
        <v>120</v>
      </c>
      <c r="AT60" s="73">
        <v>31463</v>
      </c>
      <c r="AU60" s="74">
        <f t="shared" si="60"/>
        <v>117</v>
      </c>
      <c r="AV60" s="73">
        <v>25976</v>
      </c>
      <c r="AW60" s="74">
        <f t="shared" si="61"/>
        <v>121</v>
      </c>
      <c r="AX60" s="73">
        <v>31317</v>
      </c>
      <c r="AY60" s="74">
        <f t="shared" si="62"/>
        <v>119</v>
      </c>
      <c r="AZ60" s="73">
        <v>27640</v>
      </c>
      <c r="BA60" s="74">
        <f t="shared" si="63"/>
        <v>126</v>
      </c>
      <c r="BB60" s="73">
        <v>35554</v>
      </c>
      <c r="BC60" s="74">
        <f t="shared" si="64"/>
        <v>124</v>
      </c>
      <c r="BD60" s="73">
        <v>26256</v>
      </c>
      <c r="BE60" s="74">
        <f t="shared" si="65"/>
        <v>130</v>
      </c>
      <c r="BF60" s="73">
        <v>29634</v>
      </c>
      <c r="BG60" s="74">
        <f t="shared" si="66"/>
        <v>127</v>
      </c>
      <c r="BH60" s="73">
        <v>39654</v>
      </c>
      <c r="BI60" s="74">
        <f t="shared" si="67"/>
        <v>127</v>
      </c>
      <c r="BJ60" s="73">
        <v>81542</v>
      </c>
      <c r="BK60" s="74">
        <f t="shared" si="77"/>
        <v>106</v>
      </c>
      <c r="BL60" s="118"/>
      <c r="BM60" s="74" t="e">
        <f t="shared" si="68"/>
        <v>#N/A</v>
      </c>
      <c r="BN60" s="118"/>
      <c r="BO60" s="74" t="e">
        <f t="shared" si="69"/>
        <v>#N/A</v>
      </c>
      <c r="BP60" s="118"/>
      <c r="BQ60" s="74" t="e">
        <f t="shared" si="70"/>
        <v>#N/A</v>
      </c>
      <c r="BR60" s="144"/>
      <c r="BS60" s="74" t="e">
        <f t="shared" si="71"/>
        <v>#N/A</v>
      </c>
      <c r="BT60" s="144"/>
      <c r="BU60" s="74" t="e">
        <f t="shared" si="72"/>
        <v>#N/A</v>
      </c>
      <c r="BV60" s="144"/>
      <c r="BW60" s="74" t="e">
        <f t="shared" si="73"/>
        <v>#N/A</v>
      </c>
      <c r="BX60" s="144"/>
      <c r="BY60" s="144" t="e">
        <f t="shared" si="74"/>
        <v>#N/A</v>
      </c>
      <c r="BZ60" s="193"/>
      <c r="CA60" s="74" t="e">
        <f t="shared" si="75"/>
        <v>#N/A</v>
      </c>
      <c r="CB60" s="144"/>
      <c r="CC60" s="144" t="e">
        <f t="shared" si="76"/>
        <v>#N/A</v>
      </c>
    </row>
    <row r="61" spans="1:83">
      <c r="A61" s="115" t="s">
        <v>227</v>
      </c>
      <c r="B61" s="72" t="s">
        <v>176</v>
      </c>
      <c r="C61" s="72" t="s">
        <v>177</v>
      </c>
      <c r="D61" s="76">
        <v>20572</v>
      </c>
      <c r="E61" s="74">
        <f t="shared" si="39"/>
        <v>23</v>
      </c>
      <c r="F61" s="76">
        <v>19933</v>
      </c>
      <c r="G61" s="74">
        <f t="shared" si="40"/>
        <v>26</v>
      </c>
      <c r="H61" s="76">
        <v>18202</v>
      </c>
      <c r="I61" s="74">
        <f t="shared" si="41"/>
        <v>28</v>
      </c>
      <c r="J61" s="76">
        <v>14415</v>
      </c>
      <c r="K61" s="74">
        <f t="shared" si="42"/>
        <v>32</v>
      </c>
      <c r="L61" s="76">
        <v>14949</v>
      </c>
      <c r="M61" s="74">
        <f t="shared" si="43"/>
        <v>35</v>
      </c>
      <c r="N61" s="76">
        <v>23226</v>
      </c>
      <c r="O61" s="74">
        <f t="shared" si="44"/>
        <v>79</v>
      </c>
      <c r="P61" s="76">
        <v>15497</v>
      </c>
      <c r="Q61" s="74">
        <f t="shared" si="45"/>
        <v>98</v>
      </c>
      <c r="R61" s="76">
        <v>18517</v>
      </c>
      <c r="S61" s="74">
        <f t="shared" si="46"/>
        <v>98</v>
      </c>
      <c r="T61" s="76">
        <v>19667</v>
      </c>
      <c r="U61" s="74">
        <f t="shared" si="47"/>
        <v>100</v>
      </c>
      <c r="V61" s="76">
        <v>36213</v>
      </c>
      <c r="W61" s="74">
        <f t="shared" si="48"/>
        <v>75</v>
      </c>
      <c r="X61" s="76">
        <v>44759</v>
      </c>
      <c r="Y61" s="74">
        <f t="shared" si="49"/>
        <v>61</v>
      </c>
      <c r="Z61" s="76">
        <v>50204</v>
      </c>
      <c r="AA61" s="74">
        <f t="shared" si="50"/>
        <v>63</v>
      </c>
      <c r="AB61" s="76">
        <v>29584</v>
      </c>
      <c r="AC61" s="74">
        <f t="shared" si="51"/>
        <v>100</v>
      </c>
      <c r="AD61" s="76">
        <v>28833</v>
      </c>
      <c r="AE61" s="74">
        <f t="shared" si="52"/>
        <v>101</v>
      </c>
      <c r="AF61" s="76">
        <v>24597</v>
      </c>
      <c r="AG61" s="74">
        <f t="shared" si="53"/>
        <v>112</v>
      </c>
      <c r="AH61" s="76">
        <v>23726</v>
      </c>
      <c r="AI61" s="74">
        <f t="shared" si="54"/>
        <v>106</v>
      </c>
      <c r="AJ61" s="76">
        <v>24169</v>
      </c>
      <c r="AK61" s="74">
        <f t="shared" si="55"/>
        <v>109</v>
      </c>
      <c r="AL61" s="76">
        <v>34788</v>
      </c>
      <c r="AM61" s="74">
        <f t="shared" si="56"/>
        <v>104</v>
      </c>
      <c r="AN61" s="76">
        <v>26975</v>
      </c>
      <c r="AO61" s="74">
        <f t="shared" si="57"/>
        <v>111</v>
      </c>
      <c r="AP61" s="76">
        <v>36412</v>
      </c>
      <c r="AQ61" s="74">
        <f t="shared" si="58"/>
        <v>109</v>
      </c>
      <c r="AR61" s="76">
        <v>32949</v>
      </c>
      <c r="AS61" s="74">
        <f t="shared" si="59"/>
        <v>114</v>
      </c>
      <c r="AT61" s="76">
        <v>38223</v>
      </c>
      <c r="AU61" s="74">
        <f t="shared" si="60"/>
        <v>112</v>
      </c>
      <c r="AV61" s="76">
        <v>35881</v>
      </c>
      <c r="AW61" s="74">
        <f t="shared" si="61"/>
        <v>116</v>
      </c>
      <c r="AX61" s="76">
        <v>43657</v>
      </c>
      <c r="AY61" s="74">
        <f t="shared" si="62"/>
        <v>116</v>
      </c>
      <c r="AZ61" s="76">
        <v>48621</v>
      </c>
      <c r="BA61" s="74">
        <f t="shared" si="63"/>
        <v>116</v>
      </c>
      <c r="BB61" s="76">
        <v>47645</v>
      </c>
      <c r="BC61" s="74">
        <f t="shared" si="64"/>
        <v>117</v>
      </c>
      <c r="BD61" s="76">
        <v>39546</v>
      </c>
      <c r="BE61" s="74">
        <f t="shared" si="65"/>
        <v>124</v>
      </c>
      <c r="BF61" s="76">
        <v>44060</v>
      </c>
      <c r="BG61" s="74">
        <f t="shared" si="66"/>
        <v>122</v>
      </c>
      <c r="BH61" s="76">
        <v>61213</v>
      </c>
      <c r="BI61" s="74">
        <f t="shared" si="67"/>
        <v>116</v>
      </c>
      <c r="BJ61" s="76">
        <v>76285</v>
      </c>
      <c r="BK61" s="74">
        <f t="shared" si="77"/>
        <v>110</v>
      </c>
      <c r="BL61" s="118"/>
      <c r="BM61" s="74" t="e">
        <f t="shared" si="68"/>
        <v>#N/A</v>
      </c>
      <c r="BN61" s="118"/>
      <c r="BO61" s="74" t="e">
        <f t="shared" si="69"/>
        <v>#N/A</v>
      </c>
      <c r="BP61" s="118"/>
      <c r="BQ61" s="74" t="e">
        <f t="shared" si="70"/>
        <v>#N/A</v>
      </c>
      <c r="BR61" s="144"/>
      <c r="BS61" s="74" t="e">
        <f t="shared" si="71"/>
        <v>#N/A</v>
      </c>
      <c r="BT61" s="144"/>
      <c r="BU61" s="74" t="e">
        <f t="shared" si="72"/>
        <v>#N/A</v>
      </c>
      <c r="BV61" s="144"/>
      <c r="BW61" s="74" t="e">
        <f t="shared" si="73"/>
        <v>#N/A</v>
      </c>
      <c r="BX61" s="144"/>
      <c r="BY61" s="144" t="e">
        <f t="shared" si="74"/>
        <v>#N/A</v>
      </c>
      <c r="BZ61" s="193"/>
      <c r="CA61" s="74" t="e">
        <f t="shared" si="75"/>
        <v>#N/A</v>
      </c>
      <c r="CB61" s="144"/>
      <c r="CC61" s="144" t="e">
        <f t="shared" si="76"/>
        <v>#N/A</v>
      </c>
    </row>
    <row r="62" spans="1:83">
      <c r="A62" s="110" t="s">
        <v>228</v>
      </c>
      <c r="B62" s="72" t="s">
        <v>176</v>
      </c>
      <c r="C62" s="72" t="s">
        <v>177</v>
      </c>
      <c r="D62" s="73"/>
      <c r="E62" s="74" t="e">
        <f t="shared" si="39"/>
        <v>#N/A</v>
      </c>
      <c r="F62" s="73"/>
      <c r="G62" s="74" t="e">
        <f t="shared" si="40"/>
        <v>#N/A</v>
      </c>
      <c r="H62" s="73"/>
      <c r="I62" s="74" t="e">
        <f t="shared" si="41"/>
        <v>#N/A</v>
      </c>
      <c r="J62" s="73"/>
      <c r="K62" s="74" t="e">
        <f t="shared" si="42"/>
        <v>#N/A</v>
      </c>
      <c r="L62" s="73"/>
      <c r="M62" s="74" t="e">
        <f t="shared" si="43"/>
        <v>#N/A</v>
      </c>
      <c r="N62" s="73"/>
      <c r="O62" s="74" t="e">
        <f t="shared" si="44"/>
        <v>#N/A</v>
      </c>
      <c r="P62" s="73">
        <v>13320</v>
      </c>
      <c r="Q62" s="74">
        <f t="shared" si="45"/>
        <v>104</v>
      </c>
      <c r="R62" s="73">
        <v>14119</v>
      </c>
      <c r="S62" s="74">
        <f t="shared" si="46"/>
        <v>106</v>
      </c>
      <c r="T62" s="73">
        <v>14257</v>
      </c>
      <c r="U62" s="74">
        <f t="shared" si="47"/>
        <v>110</v>
      </c>
      <c r="V62" s="73">
        <v>14300</v>
      </c>
      <c r="W62" s="74">
        <f t="shared" si="48"/>
        <v>109</v>
      </c>
      <c r="X62" s="73">
        <v>15015</v>
      </c>
      <c r="Y62" s="74">
        <f t="shared" si="49"/>
        <v>110</v>
      </c>
      <c r="Z62" s="73">
        <v>16052</v>
      </c>
      <c r="AA62" s="74">
        <f t="shared" si="50"/>
        <v>112</v>
      </c>
      <c r="AB62" s="73">
        <v>24920</v>
      </c>
      <c r="AC62" s="74">
        <f t="shared" si="51"/>
        <v>106</v>
      </c>
      <c r="AD62" s="73">
        <v>24425</v>
      </c>
      <c r="AE62" s="74">
        <f t="shared" si="52"/>
        <v>111</v>
      </c>
      <c r="AF62" s="73">
        <v>26518</v>
      </c>
      <c r="AG62" s="74">
        <f t="shared" si="53"/>
        <v>108</v>
      </c>
      <c r="AH62" s="73">
        <v>28018</v>
      </c>
      <c r="AI62" s="74">
        <f t="shared" si="54"/>
        <v>101</v>
      </c>
      <c r="AJ62" s="73">
        <v>28688</v>
      </c>
      <c r="AK62" s="74">
        <f t="shared" si="55"/>
        <v>106</v>
      </c>
      <c r="AL62" s="73">
        <v>28373</v>
      </c>
      <c r="AM62" s="74">
        <f t="shared" si="56"/>
        <v>111</v>
      </c>
      <c r="AN62" s="73">
        <v>23302</v>
      </c>
      <c r="AO62" s="74">
        <f t="shared" si="57"/>
        <v>116</v>
      </c>
      <c r="AP62" s="73">
        <v>27689</v>
      </c>
      <c r="AQ62" s="74">
        <f t="shared" si="58"/>
        <v>114</v>
      </c>
      <c r="AR62" s="73">
        <v>26374</v>
      </c>
      <c r="AS62" s="74">
        <f t="shared" si="59"/>
        <v>119</v>
      </c>
      <c r="AT62" s="73">
        <v>34062</v>
      </c>
      <c r="AU62" s="74">
        <f t="shared" si="60"/>
        <v>115</v>
      </c>
      <c r="AV62" s="73">
        <v>34105</v>
      </c>
      <c r="AW62" s="74">
        <f t="shared" si="61"/>
        <v>118</v>
      </c>
      <c r="AX62" s="73">
        <v>47770</v>
      </c>
      <c r="AY62" s="74">
        <f t="shared" si="62"/>
        <v>113</v>
      </c>
      <c r="AZ62" s="73">
        <v>39389</v>
      </c>
      <c r="BA62" s="74">
        <f t="shared" si="63"/>
        <v>120</v>
      </c>
      <c r="BB62" s="73">
        <v>43752</v>
      </c>
      <c r="BC62" s="74">
        <f t="shared" si="64"/>
        <v>120</v>
      </c>
      <c r="BD62" s="73">
        <v>47216</v>
      </c>
      <c r="BE62" s="74">
        <f t="shared" si="65"/>
        <v>120</v>
      </c>
      <c r="BF62" s="73">
        <v>46482</v>
      </c>
      <c r="BG62" s="74">
        <f t="shared" si="66"/>
        <v>121</v>
      </c>
      <c r="BH62" s="73">
        <v>56528</v>
      </c>
      <c r="BI62" s="74">
        <f t="shared" si="67"/>
        <v>121</v>
      </c>
      <c r="BJ62" s="73">
        <v>60857</v>
      </c>
      <c r="BK62" s="74">
        <f t="shared" si="77"/>
        <v>119</v>
      </c>
      <c r="BL62" s="118"/>
      <c r="BM62" s="74" t="e">
        <f t="shared" si="68"/>
        <v>#N/A</v>
      </c>
      <c r="BN62" s="118"/>
      <c r="BO62" s="74" t="e">
        <f t="shared" si="69"/>
        <v>#N/A</v>
      </c>
      <c r="BP62" s="118"/>
      <c r="BQ62" s="74" t="e">
        <f t="shared" si="70"/>
        <v>#N/A</v>
      </c>
      <c r="BR62" s="144"/>
      <c r="BS62" s="74" t="e">
        <f t="shared" si="71"/>
        <v>#N/A</v>
      </c>
      <c r="BT62" s="144"/>
      <c r="BU62" s="74" t="e">
        <f t="shared" si="72"/>
        <v>#N/A</v>
      </c>
      <c r="BV62" s="144"/>
      <c r="BW62" s="74" t="e">
        <f t="shared" si="73"/>
        <v>#N/A</v>
      </c>
      <c r="BX62" s="144"/>
      <c r="BY62" s="144" t="e">
        <f t="shared" si="74"/>
        <v>#N/A</v>
      </c>
      <c r="BZ62" s="193"/>
      <c r="CA62" s="74" t="e">
        <f t="shared" si="75"/>
        <v>#N/A</v>
      </c>
      <c r="CB62" s="144"/>
      <c r="CC62" s="144" t="e">
        <f t="shared" si="76"/>
        <v>#N/A</v>
      </c>
    </row>
    <row r="63" spans="1:83">
      <c r="A63" s="110" t="s">
        <v>229</v>
      </c>
      <c r="B63" s="72" t="s">
        <v>176</v>
      </c>
      <c r="C63" s="72" t="s">
        <v>177</v>
      </c>
      <c r="D63" s="73"/>
      <c r="E63" s="74" t="e">
        <f t="shared" si="39"/>
        <v>#N/A</v>
      </c>
      <c r="F63" s="73"/>
      <c r="G63" s="74" t="e">
        <f t="shared" si="40"/>
        <v>#N/A</v>
      </c>
      <c r="H63" s="73"/>
      <c r="I63" s="74" t="e">
        <f t="shared" si="41"/>
        <v>#N/A</v>
      </c>
      <c r="J63" s="73"/>
      <c r="K63" s="74" t="e">
        <f t="shared" si="42"/>
        <v>#N/A</v>
      </c>
      <c r="L63" s="73"/>
      <c r="M63" s="74" t="e">
        <f t="shared" si="43"/>
        <v>#N/A</v>
      </c>
      <c r="N63" s="73"/>
      <c r="O63" s="74" t="e">
        <f t="shared" si="44"/>
        <v>#N/A</v>
      </c>
      <c r="P63" s="73">
        <v>14174</v>
      </c>
      <c r="Q63" s="74">
        <f t="shared" si="45"/>
        <v>102</v>
      </c>
      <c r="R63" s="73">
        <v>11182</v>
      </c>
      <c r="S63" s="74">
        <f t="shared" si="46"/>
        <v>111</v>
      </c>
      <c r="T63" s="73">
        <v>9270</v>
      </c>
      <c r="U63" s="74">
        <f t="shared" si="47"/>
        <v>115</v>
      </c>
      <c r="V63" s="73">
        <v>13368</v>
      </c>
      <c r="W63" s="74">
        <f t="shared" si="48"/>
        <v>113</v>
      </c>
      <c r="X63" s="73">
        <v>15012</v>
      </c>
      <c r="Y63" s="74">
        <f t="shared" si="49"/>
        <v>111</v>
      </c>
      <c r="Z63" s="73">
        <v>12434</v>
      </c>
      <c r="AA63" s="74">
        <f t="shared" si="50"/>
        <v>118</v>
      </c>
      <c r="AB63" s="73">
        <v>23776</v>
      </c>
      <c r="AC63" s="74">
        <f t="shared" si="51"/>
        <v>112</v>
      </c>
      <c r="AD63" s="73">
        <v>14777</v>
      </c>
      <c r="AE63" s="74">
        <f t="shared" si="52"/>
        <v>127</v>
      </c>
      <c r="AF63" s="73">
        <v>14073</v>
      </c>
      <c r="AG63" s="74">
        <f t="shared" si="53"/>
        <v>129</v>
      </c>
      <c r="AH63" s="73">
        <v>17051</v>
      </c>
      <c r="AI63" s="74">
        <f t="shared" si="54"/>
        <v>112</v>
      </c>
      <c r="AJ63" s="73">
        <v>17246</v>
      </c>
      <c r="AK63" s="74">
        <f t="shared" si="55"/>
        <v>122</v>
      </c>
      <c r="AL63" s="73">
        <v>18685</v>
      </c>
      <c r="AM63" s="74">
        <f t="shared" si="56"/>
        <v>118</v>
      </c>
      <c r="AN63" s="73">
        <v>22276</v>
      </c>
      <c r="AO63" s="74">
        <f t="shared" si="57"/>
        <v>117</v>
      </c>
      <c r="AP63" s="73">
        <v>20590</v>
      </c>
      <c r="AQ63" s="74">
        <f t="shared" si="58"/>
        <v>122</v>
      </c>
      <c r="AR63" s="73">
        <v>20068</v>
      </c>
      <c r="AS63" s="74">
        <f t="shared" si="59"/>
        <v>125</v>
      </c>
      <c r="AT63" s="73">
        <v>19569</v>
      </c>
      <c r="AU63" s="74">
        <f t="shared" si="60"/>
        <v>123</v>
      </c>
      <c r="AV63" s="73">
        <v>31453</v>
      </c>
      <c r="AW63" s="74">
        <f t="shared" si="61"/>
        <v>119</v>
      </c>
      <c r="AX63" s="73">
        <v>43438</v>
      </c>
      <c r="AY63" s="74">
        <f t="shared" si="62"/>
        <v>117</v>
      </c>
      <c r="AZ63" s="73">
        <v>32320</v>
      </c>
      <c r="BA63" s="74">
        <f t="shared" si="63"/>
        <v>123</v>
      </c>
      <c r="BB63" s="73">
        <v>25746</v>
      </c>
      <c r="BC63" s="74">
        <f t="shared" si="64"/>
        <v>129</v>
      </c>
      <c r="BD63" s="73">
        <v>33861</v>
      </c>
      <c r="BE63" s="74">
        <f t="shared" si="65"/>
        <v>127</v>
      </c>
      <c r="BF63" s="73">
        <v>29435</v>
      </c>
      <c r="BG63" s="74">
        <f t="shared" si="66"/>
        <v>128</v>
      </c>
      <c r="BH63" s="73">
        <v>49910</v>
      </c>
      <c r="BI63" s="74">
        <f t="shared" si="67"/>
        <v>125</v>
      </c>
      <c r="BJ63" s="73">
        <v>56549</v>
      </c>
      <c r="BK63" s="74">
        <f t="shared" si="77"/>
        <v>120</v>
      </c>
      <c r="BL63" s="118"/>
      <c r="BM63" s="74" t="e">
        <f t="shared" si="68"/>
        <v>#N/A</v>
      </c>
      <c r="BN63" s="118"/>
      <c r="BO63" s="74" t="e">
        <f t="shared" si="69"/>
        <v>#N/A</v>
      </c>
      <c r="BP63" s="118"/>
      <c r="BQ63" s="74" t="e">
        <f t="shared" si="70"/>
        <v>#N/A</v>
      </c>
      <c r="BR63" s="144"/>
      <c r="BS63" s="74" t="e">
        <f t="shared" si="71"/>
        <v>#N/A</v>
      </c>
      <c r="BT63" s="144"/>
      <c r="BU63" s="74" t="e">
        <f t="shared" si="72"/>
        <v>#N/A</v>
      </c>
      <c r="BV63" s="144"/>
      <c r="BW63" s="74" t="e">
        <f t="shared" si="73"/>
        <v>#N/A</v>
      </c>
      <c r="BX63" s="144"/>
      <c r="BY63" s="144" t="e">
        <f t="shared" si="74"/>
        <v>#N/A</v>
      </c>
      <c r="BZ63" s="193"/>
      <c r="CA63" s="74" t="e">
        <f t="shared" si="75"/>
        <v>#N/A</v>
      </c>
      <c r="CB63" s="144"/>
      <c r="CC63" s="144" t="e">
        <f t="shared" si="76"/>
        <v>#N/A</v>
      </c>
    </row>
    <row r="64" spans="1:83">
      <c r="A64" s="110" t="s">
        <v>230</v>
      </c>
      <c r="B64" s="72" t="s">
        <v>176</v>
      </c>
      <c r="C64" s="72" t="s">
        <v>177</v>
      </c>
      <c r="D64" s="73"/>
      <c r="E64" s="74" t="e">
        <f t="shared" si="39"/>
        <v>#N/A</v>
      </c>
      <c r="F64" s="73"/>
      <c r="G64" s="74" t="e">
        <f t="shared" si="40"/>
        <v>#N/A</v>
      </c>
      <c r="H64" s="73"/>
      <c r="I64" s="74" t="e">
        <f t="shared" si="41"/>
        <v>#N/A</v>
      </c>
      <c r="J64" s="73"/>
      <c r="K64" s="74" t="e">
        <f t="shared" si="42"/>
        <v>#N/A</v>
      </c>
      <c r="L64" s="73"/>
      <c r="M64" s="74" t="e">
        <f t="shared" si="43"/>
        <v>#N/A</v>
      </c>
      <c r="N64" s="73"/>
      <c r="O64" s="74" t="e">
        <f t="shared" si="44"/>
        <v>#N/A</v>
      </c>
      <c r="P64" s="73">
        <v>7719</v>
      </c>
      <c r="Q64" s="74">
        <f t="shared" si="45"/>
        <v>118</v>
      </c>
      <c r="R64" s="73">
        <v>9482</v>
      </c>
      <c r="S64" s="74">
        <f t="shared" si="46"/>
        <v>116</v>
      </c>
      <c r="T64" s="73">
        <v>9166</v>
      </c>
      <c r="U64" s="74">
        <f t="shared" si="47"/>
        <v>116</v>
      </c>
      <c r="V64" s="73">
        <v>14016</v>
      </c>
      <c r="W64" s="74">
        <f t="shared" si="48"/>
        <v>110</v>
      </c>
      <c r="X64" s="73">
        <v>11427</v>
      </c>
      <c r="Y64" s="74">
        <f t="shared" si="49"/>
        <v>116</v>
      </c>
      <c r="Z64" s="73">
        <v>12551</v>
      </c>
      <c r="AA64" s="74">
        <f t="shared" si="50"/>
        <v>117</v>
      </c>
      <c r="AB64" s="73">
        <v>12020</v>
      </c>
      <c r="AC64" s="74">
        <f t="shared" si="51"/>
        <v>130</v>
      </c>
      <c r="AD64" s="73">
        <v>15903</v>
      </c>
      <c r="AE64" s="74">
        <f t="shared" si="52"/>
        <v>125</v>
      </c>
      <c r="AF64" s="73">
        <v>14960</v>
      </c>
      <c r="AG64" s="74">
        <f t="shared" si="53"/>
        <v>127</v>
      </c>
      <c r="AH64" s="73">
        <v>12371</v>
      </c>
      <c r="AI64" s="74">
        <f t="shared" si="54"/>
        <v>118</v>
      </c>
      <c r="AJ64" s="73">
        <v>13037</v>
      </c>
      <c r="AK64" s="74">
        <f t="shared" si="55"/>
        <v>126</v>
      </c>
      <c r="AL64" s="73">
        <v>13089</v>
      </c>
      <c r="AM64" s="74">
        <f t="shared" si="56"/>
        <v>128</v>
      </c>
      <c r="AN64" s="73">
        <v>15687</v>
      </c>
      <c r="AO64" s="74">
        <f t="shared" si="57"/>
        <v>128</v>
      </c>
      <c r="AP64" s="73">
        <v>22640</v>
      </c>
      <c r="AQ64" s="74">
        <f t="shared" si="58"/>
        <v>120</v>
      </c>
      <c r="AR64" s="73">
        <v>44586</v>
      </c>
      <c r="AS64" s="74">
        <f t="shared" si="59"/>
        <v>108</v>
      </c>
      <c r="AT64" s="73">
        <v>49078</v>
      </c>
      <c r="AU64" s="74">
        <f t="shared" si="60"/>
        <v>106</v>
      </c>
      <c r="AV64" s="73">
        <v>51873</v>
      </c>
      <c r="AW64" s="74">
        <f t="shared" si="61"/>
        <v>110</v>
      </c>
      <c r="AX64" s="73">
        <v>56251</v>
      </c>
      <c r="AY64" s="74">
        <f t="shared" si="62"/>
        <v>110</v>
      </c>
      <c r="AZ64" s="73">
        <v>61158</v>
      </c>
      <c r="BA64" s="74">
        <f t="shared" si="63"/>
        <v>108</v>
      </c>
      <c r="BB64" s="73">
        <v>54711</v>
      </c>
      <c r="BC64" s="74">
        <f t="shared" si="64"/>
        <v>113</v>
      </c>
      <c r="BD64" s="73">
        <v>61705</v>
      </c>
      <c r="BE64" s="74">
        <f t="shared" si="65"/>
        <v>108</v>
      </c>
      <c r="BF64" s="73">
        <v>58074</v>
      </c>
      <c r="BG64" s="74">
        <f t="shared" si="66"/>
        <v>111</v>
      </c>
      <c r="BH64" s="73">
        <v>56809</v>
      </c>
      <c r="BI64" s="74">
        <f t="shared" si="67"/>
        <v>119</v>
      </c>
      <c r="BJ64" s="73">
        <v>55316</v>
      </c>
      <c r="BK64" s="74">
        <f t="shared" si="77"/>
        <v>121</v>
      </c>
      <c r="BL64" s="118"/>
      <c r="BM64" s="74" t="e">
        <f t="shared" si="68"/>
        <v>#N/A</v>
      </c>
      <c r="BN64" s="118"/>
      <c r="BO64" s="74" t="e">
        <f t="shared" si="69"/>
        <v>#N/A</v>
      </c>
      <c r="BP64" s="118"/>
      <c r="BQ64" s="74" t="e">
        <f t="shared" si="70"/>
        <v>#N/A</v>
      </c>
      <c r="BR64" s="144"/>
      <c r="BS64" s="74" t="e">
        <f t="shared" si="71"/>
        <v>#N/A</v>
      </c>
      <c r="BT64" s="144"/>
      <c r="BU64" s="74" t="e">
        <f t="shared" si="72"/>
        <v>#N/A</v>
      </c>
      <c r="BV64" s="144"/>
      <c r="BW64" s="74" t="e">
        <f t="shared" si="73"/>
        <v>#N/A</v>
      </c>
      <c r="BX64" s="144"/>
      <c r="BY64" s="144" t="e">
        <f t="shared" si="74"/>
        <v>#N/A</v>
      </c>
      <c r="BZ64" s="193"/>
      <c r="CA64" s="74" t="e">
        <f t="shared" si="75"/>
        <v>#N/A</v>
      </c>
      <c r="CB64" s="144"/>
      <c r="CC64" s="144" t="e">
        <f t="shared" si="76"/>
        <v>#N/A</v>
      </c>
    </row>
    <row r="65" spans="1:83">
      <c r="A65" s="110" t="s">
        <v>231</v>
      </c>
      <c r="B65" s="72" t="s">
        <v>176</v>
      </c>
      <c r="C65" s="72" t="s">
        <v>177</v>
      </c>
      <c r="D65" s="73"/>
      <c r="E65" s="74" t="e">
        <f t="shared" si="39"/>
        <v>#N/A</v>
      </c>
      <c r="F65" s="73"/>
      <c r="G65" s="74" t="e">
        <f t="shared" si="40"/>
        <v>#N/A</v>
      </c>
      <c r="H65" s="73"/>
      <c r="I65" s="74" t="e">
        <f t="shared" si="41"/>
        <v>#N/A</v>
      </c>
      <c r="J65" s="73"/>
      <c r="K65" s="74" t="e">
        <f t="shared" si="42"/>
        <v>#N/A</v>
      </c>
      <c r="L65" s="73"/>
      <c r="M65" s="74" t="e">
        <f t="shared" si="43"/>
        <v>#N/A</v>
      </c>
      <c r="N65" s="73"/>
      <c r="O65" s="74" t="e">
        <f t="shared" si="44"/>
        <v>#N/A</v>
      </c>
      <c r="P65" s="73">
        <v>10425</v>
      </c>
      <c r="Q65" s="74">
        <f t="shared" si="45"/>
        <v>113</v>
      </c>
      <c r="R65" s="73">
        <v>16900</v>
      </c>
      <c r="S65" s="74">
        <f t="shared" si="46"/>
        <v>103</v>
      </c>
      <c r="T65" s="73">
        <v>22184</v>
      </c>
      <c r="U65" s="74">
        <f t="shared" si="47"/>
        <v>94</v>
      </c>
      <c r="V65" s="73">
        <v>13541</v>
      </c>
      <c r="W65" s="74">
        <f t="shared" si="48"/>
        <v>112</v>
      </c>
      <c r="X65" s="73">
        <v>17079</v>
      </c>
      <c r="Y65" s="74">
        <f t="shared" si="49"/>
        <v>107</v>
      </c>
      <c r="Z65" s="73">
        <v>21115</v>
      </c>
      <c r="AA65" s="74">
        <f t="shared" si="50"/>
        <v>106</v>
      </c>
      <c r="AB65" s="73">
        <v>20513</v>
      </c>
      <c r="AC65" s="74">
        <f t="shared" si="51"/>
        <v>119</v>
      </c>
      <c r="AD65" s="73">
        <v>20366</v>
      </c>
      <c r="AE65" s="74">
        <f t="shared" si="52"/>
        <v>115</v>
      </c>
      <c r="AF65" s="73">
        <v>20535</v>
      </c>
      <c r="AG65" s="74">
        <f t="shared" si="53"/>
        <v>120</v>
      </c>
      <c r="AH65" s="73">
        <v>25183</v>
      </c>
      <c r="AI65" s="74">
        <f t="shared" si="54"/>
        <v>104</v>
      </c>
      <c r="AJ65" s="73">
        <v>21476</v>
      </c>
      <c r="AK65" s="74">
        <f t="shared" si="55"/>
        <v>115</v>
      </c>
      <c r="AL65" s="73">
        <v>25997</v>
      </c>
      <c r="AM65" s="74">
        <f t="shared" si="56"/>
        <v>112</v>
      </c>
      <c r="AN65" s="73">
        <v>38083</v>
      </c>
      <c r="AO65" s="74">
        <f t="shared" si="57"/>
        <v>104</v>
      </c>
      <c r="AP65" s="73">
        <v>51953</v>
      </c>
      <c r="AQ65" s="74">
        <f t="shared" si="58"/>
        <v>89</v>
      </c>
      <c r="AR65" s="73">
        <v>49257</v>
      </c>
      <c r="AS65" s="74">
        <f t="shared" si="59"/>
        <v>102</v>
      </c>
      <c r="AT65" s="73">
        <v>48912</v>
      </c>
      <c r="AU65" s="74">
        <f t="shared" si="60"/>
        <v>107</v>
      </c>
      <c r="AV65" s="73">
        <v>58094</v>
      </c>
      <c r="AW65" s="74">
        <f t="shared" si="61"/>
        <v>107</v>
      </c>
      <c r="AX65" s="73">
        <v>52963</v>
      </c>
      <c r="AY65" s="74">
        <f t="shared" si="62"/>
        <v>112</v>
      </c>
      <c r="AZ65" s="73">
        <v>62926</v>
      </c>
      <c r="BA65" s="74">
        <f t="shared" si="63"/>
        <v>106</v>
      </c>
      <c r="BB65" s="73">
        <v>71862</v>
      </c>
      <c r="BC65" s="74">
        <f t="shared" si="64"/>
        <v>100</v>
      </c>
      <c r="BD65" s="73">
        <v>53028</v>
      </c>
      <c r="BE65" s="74">
        <f t="shared" si="65"/>
        <v>115</v>
      </c>
      <c r="BF65" s="73">
        <v>55347</v>
      </c>
      <c r="BG65" s="74">
        <f t="shared" si="66"/>
        <v>115</v>
      </c>
      <c r="BH65" s="73">
        <v>89944</v>
      </c>
      <c r="BI65" s="74">
        <f t="shared" si="67"/>
        <v>89</v>
      </c>
      <c r="BJ65" s="73">
        <v>53558</v>
      </c>
      <c r="BK65" s="74">
        <f t="shared" si="77"/>
        <v>123</v>
      </c>
      <c r="BL65" s="118"/>
      <c r="BM65" s="74" t="e">
        <f t="shared" si="68"/>
        <v>#N/A</v>
      </c>
      <c r="BN65" s="118"/>
      <c r="BO65" s="74" t="e">
        <f t="shared" si="69"/>
        <v>#N/A</v>
      </c>
      <c r="BP65" s="118"/>
      <c r="BQ65" s="74" t="e">
        <f t="shared" si="70"/>
        <v>#N/A</v>
      </c>
      <c r="BR65" s="144"/>
      <c r="BS65" s="74" t="e">
        <f t="shared" si="71"/>
        <v>#N/A</v>
      </c>
      <c r="BT65" s="144"/>
      <c r="BU65" s="74" t="e">
        <f t="shared" si="72"/>
        <v>#N/A</v>
      </c>
      <c r="BV65" s="144"/>
      <c r="BW65" s="74" t="e">
        <f t="shared" si="73"/>
        <v>#N/A</v>
      </c>
      <c r="BX65" s="144"/>
      <c r="BY65" s="144" t="e">
        <f t="shared" si="74"/>
        <v>#N/A</v>
      </c>
      <c r="BZ65" s="193"/>
      <c r="CA65" s="74" t="e">
        <f t="shared" si="75"/>
        <v>#N/A</v>
      </c>
      <c r="CB65" s="144"/>
      <c r="CC65" s="144" t="e">
        <f t="shared" si="76"/>
        <v>#N/A</v>
      </c>
    </row>
    <row r="66" spans="1:83">
      <c r="A66" s="110" t="s">
        <v>232</v>
      </c>
      <c r="B66" s="72" t="s">
        <v>176</v>
      </c>
      <c r="C66" s="72" t="s">
        <v>177</v>
      </c>
      <c r="D66" s="73"/>
      <c r="E66" s="74" t="e">
        <f t="shared" si="39"/>
        <v>#N/A</v>
      </c>
      <c r="F66" s="73"/>
      <c r="G66" s="74" t="e">
        <f t="shared" si="40"/>
        <v>#N/A</v>
      </c>
      <c r="H66" s="73"/>
      <c r="I66" s="74" t="e">
        <f t="shared" si="41"/>
        <v>#N/A</v>
      </c>
      <c r="J66" s="73"/>
      <c r="K66" s="74" t="e">
        <f t="shared" si="42"/>
        <v>#N/A</v>
      </c>
      <c r="L66" s="73"/>
      <c r="M66" s="74" t="e">
        <f t="shared" si="43"/>
        <v>#N/A</v>
      </c>
      <c r="N66" s="73"/>
      <c r="O66" s="74" t="e">
        <f t="shared" si="44"/>
        <v>#N/A</v>
      </c>
      <c r="P66" s="73">
        <v>8477</v>
      </c>
      <c r="Q66" s="74">
        <f t="shared" si="45"/>
        <v>115</v>
      </c>
      <c r="R66" s="73"/>
      <c r="S66" s="74" t="e">
        <f t="shared" si="46"/>
        <v>#N/A</v>
      </c>
      <c r="T66" s="73"/>
      <c r="U66" s="74" t="e">
        <f t="shared" si="47"/>
        <v>#N/A</v>
      </c>
      <c r="V66" s="73"/>
      <c r="W66" s="74" t="e">
        <f t="shared" si="48"/>
        <v>#N/A</v>
      </c>
      <c r="X66" s="73"/>
      <c r="Y66" s="74" t="e">
        <f t="shared" si="49"/>
        <v>#N/A</v>
      </c>
      <c r="Z66" s="73">
        <v>29914</v>
      </c>
      <c r="AA66" s="74">
        <f t="shared" si="50"/>
        <v>97</v>
      </c>
      <c r="AB66" s="73">
        <v>24797</v>
      </c>
      <c r="AC66" s="74">
        <f t="shared" si="51"/>
        <v>107</v>
      </c>
      <c r="AD66" s="73">
        <v>35439</v>
      </c>
      <c r="AE66" s="74">
        <f t="shared" si="52"/>
        <v>91</v>
      </c>
      <c r="AF66" s="73">
        <v>22166</v>
      </c>
      <c r="AG66" s="74">
        <f t="shared" si="53"/>
        <v>114</v>
      </c>
      <c r="AH66" s="73">
        <v>16729</v>
      </c>
      <c r="AI66" s="74">
        <f t="shared" si="54"/>
        <v>113</v>
      </c>
      <c r="AJ66" s="73">
        <v>22623</v>
      </c>
      <c r="AK66" s="74">
        <f t="shared" si="55"/>
        <v>113</v>
      </c>
      <c r="AL66" s="73">
        <v>16256</v>
      </c>
      <c r="AM66" s="74">
        <f t="shared" si="56"/>
        <v>124</v>
      </c>
      <c r="AN66" s="73">
        <v>17837</v>
      </c>
      <c r="AO66" s="74">
        <f t="shared" si="57"/>
        <v>123</v>
      </c>
      <c r="AP66" s="73">
        <v>18607</v>
      </c>
      <c r="AQ66" s="74">
        <f t="shared" si="58"/>
        <v>124</v>
      </c>
      <c r="AR66" s="73">
        <v>29395</v>
      </c>
      <c r="AS66" s="74">
        <f t="shared" si="59"/>
        <v>116</v>
      </c>
      <c r="AT66" s="73">
        <v>29589</v>
      </c>
      <c r="AU66" s="74">
        <f t="shared" si="60"/>
        <v>119</v>
      </c>
      <c r="AV66" s="73">
        <v>35629</v>
      </c>
      <c r="AW66" s="74">
        <f t="shared" si="61"/>
        <v>117</v>
      </c>
      <c r="AX66" s="73">
        <v>28090</v>
      </c>
      <c r="AY66" s="74">
        <f t="shared" si="62"/>
        <v>121</v>
      </c>
      <c r="AZ66" s="73">
        <v>28585</v>
      </c>
      <c r="BA66" s="74">
        <f t="shared" si="63"/>
        <v>125</v>
      </c>
      <c r="BB66" s="73">
        <v>29158</v>
      </c>
      <c r="BC66" s="74">
        <f t="shared" si="64"/>
        <v>127</v>
      </c>
      <c r="BD66" s="73">
        <v>36098</v>
      </c>
      <c r="BE66" s="74">
        <f t="shared" si="65"/>
        <v>126</v>
      </c>
      <c r="BF66" s="73">
        <v>35289</v>
      </c>
      <c r="BG66" s="74">
        <f t="shared" si="66"/>
        <v>126</v>
      </c>
      <c r="BH66" s="75">
        <v>69284</v>
      </c>
      <c r="BI66" s="74">
        <f t="shared" si="67"/>
        <v>109</v>
      </c>
      <c r="BJ66" s="73">
        <v>44514</v>
      </c>
      <c r="BK66" s="74">
        <f t="shared" si="77"/>
        <v>124</v>
      </c>
      <c r="BL66" s="118"/>
      <c r="BM66" s="74" t="e">
        <f t="shared" si="68"/>
        <v>#N/A</v>
      </c>
      <c r="BN66" s="118"/>
      <c r="BO66" s="74" t="e">
        <f t="shared" si="69"/>
        <v>#N/A</v>
      </c>
      <c r="BP66" s="118"/>
      <c r="BQ66" s="74" t="e">
        <f t="shared" si="70"/>
        <v>#N/A</v>
      </c>
      <c r="BR66" s="144"/>
      <c r="BS66" s="74" t="e">
        <f t="shared" si="71"/>
        <v>#N/A</v>
      </c>
      <c r="BT66" s="144"/>
      <c r="BU66" s="74" t="e">
        <f t="shared" si="72"/>
        <v>#N/A</v>
      </c>
      <c r="BV66" s="144"/>
      <c r="BW66" s="74" t="e">
        <f t="shared" si="73"/>
        <v>#N/A</v>
      </c>
      <c r="BX66" s="144"/>
      <c r="BY66" s="144" t="e">
        <f t="shared" si="74"/>
        <v>#N/A</v>
      </c>
      <c r="BZ66" s="193"/>
      <c r="CA66" s="74" t="e">
        <f t="shared" si="75"/>
        <v>#N/A</v>
      </c>
      <c r="CB66" s="144"/>
      <c r="CC66" s="144" t="e">
        <f t="shared" si="76"/>
        <v>#N/A</v>
      </c>
    </row>
    <row r="67" spans="1:83">
      <c r="A67" s="110" t="s">
        <v>233</v>
      </c>
      <c r="B67" s="72" t="s">
        <v>176</v>
      </c>
      <c r="C67" s="72" t="s">
        <v>177</v>
      </c>
      <c r="D67" s="73"/>
      <c r="E67" s="74" t="e">
        <f t="shared" si="39"/>
        <v>#N/A</v>
      </c>
      <c r="F67" s="73"/>
      <c r="G67" s="74" t="e">
        <f t="shared" si="40"/>
        <v>#N/A</v>
      </c>
      <c r="H67" s="73"/>
      <c r="I67" s="74" t="e">
        <f t="shared" si="41"/>
        <v>#N/A</v>
      </c>
      <c r="J67" s="73"/>
      <c r="K67" s="74" t="e">
        <f t="shared" si="42"/>
        <v>#N/A</v>
      </c>
      <c r="L67" s="73"/>
      <c r="M67" s="74" t="e">
        <f t="shared" si="43"/>
        <v>#N/A</v>
      </c>
      <c r="N67" s="73"/>
      <c r="O67" s="74" t="e">
        <f t="shared" si="44"/>
        <v>#N/A</v>
      </c>
      <c r="P67" s="73">
        <v>12394</v>
      </c>
      <c r="Q67" s="74">
        <f t="shared" si="45"/>
        <v>108</v>
      </c>
      <c r="R67" s="73">
        <v>12614</v>
      </c>
      <c r="S67" s="74">
        <f t="shared" si="46"/>
        <v>108</v>
      </c>
      <c r="T67" s="73">
        <v>14582</v>
      </c>
      <c r="U67" s="74">
        <f t="shared" si="47"/>
        <v>108</v>
      </c>
      <c r="V67" s="73">
        <v>15213</v>
      </c>
      <c r="W67" s="74">
        <f t="shared" si="48"/>
        <v>106</v>
      </c>
      <c r="X67" s="73">
        <v>15697</v>
      </c>
      <c r="Y67" s="74">
        <f t="shared" si="49"/>
        <v>109</v>
      </c>
      <c r="Z67" s="73">
        <v>16096</v>
      </c>
      <c r="AA67" s="74">
        <f t="shared" si="50"/>
        <v>111</v>
      </c>
      <c r="AB67" s="73">
        <v>19244</v>
      </c>
      <c r="AC67" s="74">
        <f t="shared" si="51"/>
        <v>121</v>
      </c>
      <c r="AD67" s="73">
        <v>18483</v>
      </c>
      <c r="AE67" s="74">
        <f t="shared" si="52"/>
        <v>120</v>
      </c>
      <c r="AF67" s="73">
        <v>19193</v>
      </c>
      <c r="AG67" s="74">
        <f t="shared" si="53"/>
        <v>122</v>
      </c>
      <c r="AH67" s="73">
        <v>18071</v>
      </c>
      <c r="AI67" s="74">
        <f t="shared" si="54"/>
        <v>110</v>
      </c>
      <c r="AJ67" s="73">
        <v>17794</v>
      </c>
      <c r="AK67" s="74">
        <f t="shared" si="55"/>
        <v>121</v>
      </c>
      <c r="AL67" s="73">
        <v>18646</v>
      </c>
      <c r="AM67" s="74">
        <f t="shared" si="56"/>
        <v>119</v>
      </c>
      <c r="AN67" s="73">
        <v>16122</v>
      </c>
      <c r="AO67" s="74">
        <f t="shared" si="57"/>
        <v>126</v>
      </c>
      <c r="AP67" s="73">
        <v>18926</v>
      </c>
      <c r="AQ67" s="74">
        <f t="shared" si="58"/>
        <v>123</v>
      </c>
      <c r="AR67" s="73">
        <v>23721</v>
      </c>
      <c r="AS67" s="74">
        <f t="shared" si="59"/>
        <v>122</v>
      </c>
      <c r="AT67" s="73">
        <v>26634</v>
      </c>
      <c r="AU67" s="74">
        <f t="shared" si="60"/>
        <v>120</v>
      </c>
      <c r="AV67" s="73">
        <v>48861</v>
      </c>
      <c r="AW67" s="74">
        <f t="shared" si="61"/>
        <v>112</v>
      </c>
      <c r="AX67" s="73">
        <v>47534</v>
      </c>
      <c r="AY67" s="74">
        <f t="shared" si="62"/>
        <v>114</v>
      </c>
      <c r="AZ67" s="73">
        <v>36719</v>
      </c>
      <c r="BA67" s="74">
        <f t="shared" si="63"/>
        <v>121</v>
      </c>
      <c r="BB67" s="73">
        <v>52289</v>
      </c>
      <c r="BC67" s="74">
        <f t="shared" si="64"/>
        <v>115</v>
      </c>
      <c r="BD67" s="73">
        <v>55172</v>
      </c>
      <c r="BE67" s="74">
        <f t="shared" si="65"/>
        <v>112</v>
      </c>
      <c r="BF67" s="73">
        <v>52505</v>
      </c>
      <c r="BG67" s="74">
        <f t="shared" si="66"/>
        <v>116</v>
      </c>
      <c r="BH67" s="73">
        <v>56734</v>
      </c>
      <c r="BI67" s="74">
        <f t="shared" si="67"/>
        <v>120</v>
      </c>
      <c r="BJ67" s="73">
        <v>41872</v>
      </c>
      <c r="BK67" s="74">
        <f t="shared" si="77"/>
        <v>125</v>
      </c>
      <c r="BL67" s="118"/>
      <c r="BM67" s="74" t="e">
        <f t="shared" si="68"/>
        <v>#N/A</v>
      </c>
      <c r="BN67" s="118"/>
      <c r="BO67" s="74" t="e">
        <f t="shared" si="69"/>
        <v>#N/A</v>
      </c>
      <c r="BP67" s="118"/>
      <c r="BQ67" s="74" t="e">
        <f t="shared" si="70"/>
        <v>#N/A</v>
      </c>
      <c r="BR67" s="144"/>
      <c r="BS67" s="74" t="e">
        <f t="shared" si="71"/>
        <v>#N/A</v>
      </c>
      <c r="BT67" s="144"/>
      <c r="BU67" s="74" t="e">
        <f t="shared" si="72"/>
        <v>#N/A</v>
      </c>
      <c r="BV67" s="144"/>
      <c r="BW67" s="74" t="e">
        <f t="shared" si="73"/>
        <v>#N/A</v>
      </c>
      <c r="BX67" s="144"/>
      <c r="BY67" s="144" t="e">
        <f t="shared" si="74"/>
        <v>#N/A</v>
      </c>
      <c r="BZ67" s="193"/>
      <c r="CA67" s="74" t="e">
        <f t="shared" si="75"/>
        <v>#N/A</v>
      </c>
      <c r="CB67" s="144"/>
      <c r="CC67" s="144" t="e">
        <f t="shared" si="76"/>
        <v>#N/A</v>
      </c>
    </row>
    <row r="68" spans="1:83">
      <c r="A68" s="110" t="s">
        <v>234</v>
      </c>
      <c r="B68" s="72" t="s">
        <v>176</v>
      </c>
      <c r="C68" s="72" t="s">
        <v>177</v>
      </c>
      <c r="D68" s="73"/>
      <c r="E68" s="74" t="e">
        <f t="shared" si="39"/>
        <v>#N/A</v>
      </c>
      <c r="F68" s="73"/>
      <c r="G68" s="74" t="e">
        <f t="shared" si="40"/>
        <v>#N/A</v>
      </c>
      <c r="H68" s="73"/>
      <c r="I68" s="74" t="e">
        <f t="shared" si="41"/>
        <v>#N/A</v>
      </c>
      <c r="J68" s="73"/>
      <c r="K68" s="74" t="e">
        <f t="shared" si="42"/>
        <v>#N/A</v>
      </c>
      <c r="L68" s="73"/>
      <c r="M68" s="74" t="e">
        <f t="shared" si="43"/>
        <v>#N/A</v>
      </c>
      <c r="N68" s="73"/>
      <c r="O68" s="74" t="e">
        <f t="shared" si="44"/>
        <v>#N/A</v>
      </c>
      <c r="P68" s="73">
        <v>9322</v>
      </c>
      <c r="Q68" s="74">
        <f t="shared" si="45"/>
        <v>114</v>
      </c>
      <c r="R68" s="73">
        <v>10024</v>
      </c>
      <c r="S68" s="74">
        <f t="shared" si="46"/>
        <v>115</v>
      </c>
      <c r="T68" s="73">
        <v>14858</v>
      </c>
      <c r="U68" s="74">
        <f t="shared" si="47"/>
        <v>106</v>
      </c>
      <c r="V68" s="73">
        <v>14390</v>
      </c>
      <c r="W68" s="74">
        <f t="shared" si="48"/>
        <v>108</v>
      </c>
      <c r="X68" s="73">
        <v>13370</v>
      </c>
      <c r="Y68" s="74">
        <f t="shared" si="49"/>
        <v>115</v>
      </c>
      <c r="Z68" s="73">
        <v>17629</v>
      </c>
      <c r="AA68" s="74">
        <f t="shared" si="50"/>
        <v>109</v>
      </c>
      <c r="AB68" s="73">
        <v>20786</v>
      </c>
      <c r="AC68" s="74">
        <f t="shared" si="51"/>
        <v>118</v>
      </c>
      <c r="AD68" s="73">
        <v>20183</v>
      </c>
      <c r="AE68" s="74">
        <f t="shared" si="52"/>
        <v>116</v>
      </c>
      <c r="AF68" s="73">
        <v>18485</v>
      </c>
      <c r="AG68" s="74">
        <f t="shared" si="53"/>
        <v>123</v>
      </c>
      <c r="AH68" s="73">
        <v>20053</v>
      </c>
      <c r="AI68" s="74">
        <f t="shared" si="54"/>
        <v>107</v>
      </c>
      <c r="AJ68" s="73">
        <v>18057</v>
      </c>
      <c r="AK68" s="74">
        <f t="shared" si="55"/>
        <v>120</v>
      </c>
      <c r="AL68" s="73">
        <v>17662</v>
      </c>
      <c r="AM68" s="74">
        <f t="shared" si="56"/>
        <v>122</v>
      </c>
      <c r="AN68" s="73">
        <v>18878</v>
      </c>
      <c r="AO68" s="74">
        <f t="shared" si="57"/>
        <v>122</v>
      </c>
      <c r="AP68" s="73">
        <v>15634</v>
      </c>
      <c r="AQ68" s="74">
        <f t="shared" si="58"/>
        <v>127</v>
      </c>
      <c r="AR68" s="73">
        <v>17499</v>
      </c>
      <c r="AS68" s="74">
        <f t="shared" si="59"/>
        <v>127</v>
      </c>
      <c r="AT68" s="73">
        <v>22029</v>
      </c>
      <c r="AU68" s="74">
        <f t="shared" si="60"/>
        <v>121</v>
      </c>
      <c r="AV68" s="73">
        <f>1133+4193+929</f>
        <v>6255</v>
      </c>
      <c r="AW68" s="74">
        <f t="shared" si="61"/>
        <v>125</v>
      </c>
      <c r="AX68" s="73">
        <v>27427</v>
      </c>
      <c r="AY68" s="74">
        <f t="shared" si="62"/>
        <v>122</v>
      </c>
      <c r="AZ68" s="73">
        <v>25175</v>
      </c>
      <c r="BA68" s="74">
        <f t="shared" si="63"/>
        <v>129</v>
      </c>
      <c r="BB68" s="73">
        <v>18587</v>
      </c>
      <c r="BC68" s="74">
        <f t="shared" si="64"/>
        <v>132</v>
      </c>
      <c r="BD68" s="73">
        <v>23850</v>
      </c>
      <c r="BE68" s="74">
        <f t="shared" si="65"/>
        <v>131</v>
      </c>
      <c r="BF68" s="73">
        <v>23226</v>
      </c>
      <c r="BG68" s="74">
        <f t="shared" si="66"/>
        <v>131</v>
      </c>
      <c r="BH68" s="73">
        <v>27614</v>
      </c>
      <c r="BI68" s="74">
        <f t="shared" si="67"/>
        <v>133</v>
      </c>
      <c r="BJ68" s="73">
        <v>37181</v>
      </c>
      <c r="BK68" s="74">
        <f t="shared" si="77"/>
        <v>127</v>
      </c>
      <c r="BL68" s="118"/>
      <c r="BM68" s="74" t="e">
        <f t="shared" si="68"/>
        <v>#N/A</v>
      </c>
      <c r="BN68" s="118"/>
      <c r="BO68" s="74" t="e">
        <f t="shared" si="69"/>
        <v>#N/A</v>
      </c>
      <c r="BP68" s="118"/>
      <c r="BQ68" s="74" t="e">
        <f t="shared" si="70"/>
        <v>#N/A</v>
      </c>
      <c r="BR68" s="144"/>
      <c r="BS68" s="74" t="e">
        <f t="shared" si="71"/>
        <v>#N/A</v>
      </c>
      <c r="BT68" s="144"/>
      <c r="BU68" s="74" t="e">
        <f t="shared" si="72"/>
        <v>#N/A</v>
      </c>
      <c r="BV68" s="144"/>
      <c r="BW68" s="74" t="e">
        <f t="shared" si="73"/>
        <v>#N/A</v>
      </c>
      <c r="BX68" s="144"/>
      <c r="BY68" s="144" t="e">
        <f t="shared" si="74"/>
        <v>#N/A</v>
      </c>
      <c r="BZ68" s="193"/>
      <c r="CA68" s="74" t="e">
        <f t="shared" si="75"/>
        <v>#N/A</v>
      </c>
      <c r="CB68" s="144"/>
      <c r="CC68" s="144" t="e">
        <f t="shared" si="76"/>
        <v>#N/A</v>
      </c>
    </row>
    <row r="69" spans="1:83">
      <c r="A69" s="110" t="s">
        <v>235</v>
      </c>
      <c r="B69" s="72" t="s">
        <v>176</v>
      </c>
      <c r="C69" s="72" t="s">
        <v>177</v>
      </c>
      <c r="D69" s="73"/>
      <c r="E69" s="74" t="e">
        <f t="shared" si="39"/>
        <v>#N/A</v>
      </c>
      <c r="F69" s="73"/>
      <c r="G69" s="74" t="e">
        <f t="shared" si="40"/>
        <v>#N/A</v>
      </c>
      <c r="H69" s="73"/>
      <c r="I69" s="74" t="e">
        <f t="shared" si="41"/>
        <v>#N/A</v>
      </c>
      <c r="J69" s="73"/>
      <c r="K69" s="74" t="e">
        <f t="shared" si="42"/>
        <v>#N/A</v>
      </c>
      <c r="L69" s="73"/>
      <c r="M69" s="74" t="e">
        <f t="shared" si="43"/>
        <v>#N/A</v>
      </c>
      <c r="N69" s="73"/>
      <c r="O69" s="74" t="e">
        <f t="shared" si="44"/>
        <v>#N/A</v>
      </c>
      <c r="P69" s="73">
        <v>12235</v>
      </c>
      <c r="Q69" s="74">
        <f t="shared" si="45"/>
        <v>109</v>
      </c>
      <c r="R69" s="73">
        <v>11741</v>
      </c>
      <c r="S69" s="74">
        <f t="shared" si="46"/>
        <v>110</v>
      </c>
      <c r="T69" s="73">
        <v>14285</v>
      </c>
      <c r="U69" s="74">
        <f t="shared" si="47"/>
        <v>109</v>
      </c>
      <c r="V69" s="73">
        <v>13731</v>
      </c>
      <c r="W69" s="74">
        <f t="shared" si="48"/>
        <v>111</v>
      </c>
      <c r="X69" s="73">
        <v>16103</v>
      </c>
      <c r="Y69" s="74">
        <f t="shared" si="49"/>
        <v>108</v>
      </c>
      <c r="Z69" s="73">
        <v>15787</v>
      </c>
      <c r="AA69" s="74">
        <f t="shared" si="50"/>
        <v>113</v>
      </c>
      <c r="AB69" s="73">
        <v>17775</v>
      </c>
      <c r="AC69" s="74">
        <f t="shared" si="51"/>
        <v>122</v>
      </c>
      <c r="AD69" s="73">
        <v>18002</v>
      </c>
      <c r="AE69" s="74">
        <f t="shared" si="52"/>
        <v>121</v>
      </c>
      <c r="AF69" s="73">
        <v>21999</v>
      </c>
      <c r="AG69" s="74">
        <f t="shared" si="53"/>
        <v>116</v>
      </c>
      <c r="AH69" s="73">
        <v>17180</v>
      </c>
      <c r="AI69" s="74">
        <f t="shared" si="54"/>
        <v>111</v>
      </c>
      <c r="AJ69" s="73">
        <v>24116</v>
      </c>
      <c r="AK69" s="74">
        <f t="shared" si="55"/>
        <v>110</v>
      </c>
      <c r="AL69" s="73">
        <v>156099</v>
      </c>
      <c r="AM69" s="74">
        <f t="shared" si="56"/>
        <v>22</v>
      </c>
      <c r="AN69" s="73">
        <v>168256</v>
      </c>
      <c r="AO69" s="74">
        <f t="shared" si="57"/>
        <v>23</v>
      </c>
      <c r="AP69" s="73">
        <v>189883</v>
      </c>
      <c r="AQ69" s="74">
        <f t="shared" si="58"/>
        <v>23</v>
      </c>
      <c r="AR69" s="73">
        <v>203910</v>
      </c>
      <c r="AS69" s="74">
        <f t="shared" si="59"/>
        <v>22</v>
      </c>
      <c r="AT69" s="73">
        <v>232534</v>
      </c>
      <c r="AU69" s="74">
        <f t="shared" si="60"/>
        <v>22</v>
      </c>
      <c r="AV69" s="73">
        <v>254263</v>
      </c>
      <c r="AW69" s="74">
        <f t="shared" si="61"/>
        <v>23</v>
      </c>
      <c r="AX69" s="73">
        <v>269265</v>
      </c>
      <c r="AY69" s="74">
        <f t="shared" si="62"/>
        <v>22</v>
      </c>
      <c r="AZ69" s="73">
        <v>288312</v>
      </c>
      <c r="BA69" s="74">
        <f t="shared" si="63"/>
        <v>22</v>
      </c>
      <c r="BB69" s="73">
        <v>53031</v>
      </c>
      <c r="BC69" s="74">
        <f t="shared" si="64"/>
        <v>114</v>
      </c>
      <c r="BD69" s="73">
        <v>48017</v>
      </c>
      <c r="BE69" s="74">
        <f t="shared" si="65"/>
        <v>119</v>
      </c>
      <c r="BF69" s="73">
        <v>61284</v>
      </c>
      <c r="BG69" s="74">
        <f t="shared" si="66"/>
        <v>108</v>
      </c>
      <c r="BH69" s="73">
        <v>55370</v>
      </c>
      <c r="BI69" s="74">
        <f t="shared" si="67"/>
        <v>123</v>
      </c>
      <c r="BJ69" s="73">
        <v>35782</v>
      </c>
      <c r="BK69" s="74">
        <f t="shared" si="77"/>
        <v>128</v>
      </c>
      <c r="BL69" s="118"/>
      <c r="BM69" s="74" t="e">
        <f t="shared" si="68"/>
        <v>#N/A</v>
      </c>
      <c r="BN69" s="118"/>
      <c r="BO69" s="74" t="e">
        <f t="shared" si="69"/>
        <v>#N/A</v>
      </c>
      <c r="BP69" s="118"/>
      <c r="BQ69" s="74" t="e">
        <f t="shared" si="70"/>
        <v>#N/A</v>
      </c>
      <c r="BR69" s="144"/>
      <c r="BS69" s="74" t="e">
        <f t="shared" si="71"/>
        <v>#N/A</v>
      </c>
      <c r="BT69" s="144"/>
      <c r="BU69" s="74" t="e">
        <f t="shared" si="72"/>
        <v>#N/A</v>
      </c>
      <c r="BV69" s="144"/>
      <c r="BW69" s="74" t="e">
        <f t="shared" si="73"/>
        <v>#N/A</v>
      </c>
      <c r="BX69" s="144"/>
      <c r="BY69" s="144" t="e">
        <f t="shared" si="74"/>
        <v>#N/A</v>
      </c>
      <c r="BZ69" s="193"/>
      <c r="CA69" s="74" t="e">
        <f t="shared" si="75"/>
        <v>#N/A</v>
      </c>
      <c r="CB69" s="144"/>
      <c r="CC69" s="144" t="e">
        <f t="shared" si="76"/>
        <v>#N/A</v>
      </c>
    </row>
    <row r="70" spans="1:83">
      <c r="A70" s="110" t="s">
        <v>236</v>
      </c>
      <c r="B70" s="72" t="s">
        <v>176</v>
      </c>
      <c r="C70" s="72" t="s">
        <v>177</v>
      </c>
      <c r="D70" s="73"/>
      <c r="E70" s="74" t="e">
        <f t="shared" si="39"/>
        <v>#N/A</v>
      </c>
      <c r="F70" s="73"/>
      <c r="G70" s="74" t="e">
        <f t="shared" si="40"/>
        <v>#N/A</v>
      </c>
      <c r="H70" s="73"/>
      <c r="I70" s="74" t="e">
        <f t="shared" si="41"/>
        <v>#N/A</v>
      </c>
      <c r="J70" s="73"/>
      <c r="K70" s="74" t="e">
        <f t="shared" si="42"/>
        <v>#N/A</v>
      </c>
      <c r="L70" s="73"/>
      <c r="M70" s="74" t="e">
        <f t="shared" si="43"/>
        <v>#N/A</v>
      </c>
      <c r="N70" s="73"/>
      <c r="O70" s="74" t="e">
        <f t="shared" si="44"/>
        <v>#N/A</v>
      </c>
      <c r="P70" s="73">
        <v>8029</v>
      </c>
      <c r="Q70" s="74">
        <f t="shared" si="45"/>
        <v>117</v>
      </c>
      <c r="R70" s="73">
        <v>10029</v>
      </c>
      <c r="S70" s="74">
        <f t="shared" si="46"/>
        <v>114</v>
      </c>
      <c r="T70" s="73">
        <v>14649</v>
      </c>
      <c r="U70" s="74">
        <f t="shared" si="47"/>
        <v>107</v>
      </c>
      <c r="V70" s="73">
        <v>18225</v>
      </c>
      <c r="W70" s="74">
        <f t="shared" si="48"/>
        <v>104</v>
      </c>
      <c r="X70" s="73">
        <v>19406</v>
      </c>
      <c r="Y70" s="74">
        <f t="shared" si="49"/>
        <v>104</v>
      </c>
      <c r="Z70" s="73">
        <v>20915</v>
      </c>
      <c r="AA70" s="74">
        <f t="shared" si="50"/>
        <v>107</v>
      </c>
      <c r="AB70" s="73">
        <v>17079</v>
      </c>
      <c r="AC70" s="74">
        <f t="shared" si="51"/>
        <v>123</v>
      </c>
      <c r="AD70" s="73">
        <v>19879</v>
      </c>
      <c r="AE70" s="74">
        <f t="shared" si="52"/>
        <v>118</v>
      </c>
      <c r="AF70" s="73">
        <v>21924</v>
      </c>
      <c r="AG70" s="74">
        <f t="shared" si="53"/>
        <v>118</v>
      </c>
      <c r="AH70" s="73">
        <v>28452</v>
      </c>
      <c r="AI70" s="74">
        <f t="shared" si="54"/>
        <v>100</v>
      </c>
      <c r="AJ70" s="73">
        <v>19767</v>
      </c>
      <c r="AK70" s="74">
        <f t="shared" si="55"/>
        <v>118</v>
      </c>
      <c r="AL70" s="73">
        <v>18346</v>
      </c>
      <c r="AM70" s="74">
        <f t="shared" si="56"/>
        <v>120</v>
      </c>
      <c r="AN70" s="73">
        <v>19267</v>
      </c>
      <c r="AO70" s="74">
        <f t="shared" si="57"/>
        <v>121</v>
      </c>
      <c r="AP70" s="73">
        <v>23791</v>
      </c>
      <c r="AQ70" s="74">
        <f t="shared" si="58"/>
        <v>119</v>
      </c>
      <c r="AR70" s="73">
        <v>24681</v>
      </c>
      <c r="AS70" s="74">
        <f t="shared" si="59"/>
        <v>121</v>
      </c>
      <c r="AT70" s="73">
        <v>30987</v>
      </c>
      <c r="AU70" s="74">
        <f t="shared" si="60"/>
        <v>118</v>
      </c>
      <c r="AV70" s="73">
        <v>22827</v>
      </c>
      <c r="AW70" s="74">
        <f t="shared" si="61"/>
        <v>122</v>
      </c>
      <c r="AX70" s="73">
        <v>25122</v>
      </c>
      <c r="AY70" s="74">
        <f t="shared" si="62"/>
        <v>123</v>
      </c>
      <c r="AZ70" s="73">
        <v>26445</v>
      </c>
      <c r="BA70" s="74">
        <f t="shared" si="63"/>
        <v>127</v>
      </c>
      <c r="BB70" s="73">
        <v>31043</v>
      </c>
      <c r="BC70" s="74">
        <f t="shared" si="64"/>
        <v>126</v>
      </c>
      <c r="BD70" s="73">
        <v>32691</v>
      </c>
      <c r="BE70" s="74">
        <f t="shared" si="65"/>
        <v>128</v>
      </c>
      <c r="BF70" s="73">
        <v>28172</v>
      </c>
      <c r="BG70" s="74">
        <f t="shared" si="66"/>
        <v>129</v>
      </c>
      <c r="BH70" s="73">
        <v>31765</v>
      </c>
      <c r="BI70" s="74">
        <f t="shared" si="67"/>
        <v>131</v>
      </c>
      <c r="BJ70" s="73">
        <v>34944</v>
      </c>
      <c r="BK70" s="74">
        <f t="shared" si="77"/>
        <v>129</v>
      </c>
      <c r="BL70" s="118"/>
      <c r="BM70" s="74" t="e">
        <f t="shared" si="68"/>
        <v>#N/A</v>
      </c>
      <c r="BN70" s="118"/>
      <c r="BO70" s="74" t="e">
        <f t="shared" si="69"/>
        <v>#N/A</v>
      </c>
      <c r="BP70" s="118"/>
      <c r="BQ70" s="74" t="e">
        <f t="shared" si="70"/>
        <v>#N/A</v>
      </c>
      <c r="BR70" s="144"/>
      <c r="BS70" s="74" t="e">
        <f t="shared" si="71"/>
        <v>#N/A</v>
      </c>
      <c r="BT70" s="144"/>
      <c r="BU70" s="74" t="e">
        <f t="shared" si="72"/>
        <v>#N/A</v>
      </c>
      <c r="BV70" s="144"/>
      <c r="BW70" s="74" t="e">
        <f t="shared" si="73"/>
        <v>#N/A</v>
      </c>
      <c r="BX70" s="144"/>
      <c r="BY70" s="144" t="e">
        <f t="shared" si="74"/>
        <v>#N/A</v>
      </c>
      <c r="BZ70" s="193"/>
      <c r="CA70" s="74" t="e">
        <f t="shared" si="75"/>
        <v>#N/A</v>
      </c>
      <c r="CB70" s="144"/>
      <c r="CC70" s="144" t="e">
        <f t="shared" si="76"/>
        <v>#N/A</v>
      </c>
    </row>
    <row r="71" spans="1:83">
      <c r="A71" s="110" t="s">
        <v>237</v>
      </c>
      <c r="B71" s="72" t="s">
        <v>176</v>
      </c>
      <c r="C71" s="72" t="s">
        <v>177</v>
      </c>
      <c r="D71" s="73"/>
      <c r="E71" s="74" t="e">
        <f t="shared" si="39"/>
        <v>#N/A</v>
      </c>
      <c r="F71" s="73"/>
      <c r="G71" s="74" t="e">
        <f t="shared" si="40"/>
        <v>#N/A</v>
      </c>
      <c r="H71" s="73"/>
      <c r="I71" s="74" t="e">
        <f t="shared" si="41"/>
        <v>#N/A</v>
      </c>
      <c r="J71" s="73"/>
      <c r="K71" s="74" t="e">
        <f t="shared" si="42"/>
        <v>#N/A</v>
      </c>
      <c r="L71" s="73"/>
      <c r="M71" s="74" t="e">
        <f t="shared" si="43"/>
        <v>#N/A</v>
      </c>
      <c r="N71" s="73"/>
      <c r="O71" s="74" t="e">
        <f t="shared" si="44"/>
        <v>#N/A</v>
      </c>
      <c r="P71" s="73">
        <v>2189</v>
      </c>
      <c r="Q71" s="74">
        <f t="shared" si="45"/>
        <v>123</v>
      </c>
      <c r="R71" s="73">
        <v>3616</v>
      </c>
      <c r="S71" s="74">
        <f t="shared" si="46"/>
        <v>119</v>
      </c>
      <c r="T71" s="73">
        <v>8284</v>
      </c>
      <c r="U71" s="74">
        <f t="shared" si="47"/>
        <v>117</v>
      </c>
      <c r="V71" s="73">
        <v>9129</v>
      </c>
      <c r="W71" s="74">
        <f t="shared" si="48"/>
        <v>117</v>
      </c>
      <c r="X71" s="73">
        <v>13734</v>
      </c>
      <c r="Y71" s="74">
        <f t="shared" si="49"/>
        <v>114</v>
      </c>
      <c r="Z71" s="73">
        <v>12783</v>
      </c>
      <c r="AA71" s="74">
        <f t="shared" si="50"/>
        <v>116</v>
      </c>
      <c r="AB71" s="73">
        <v>13797</v>
      </c>
      <c r="AC71" s="74">
        <f t="shared" si="51"/>
        <v>127</v>
      </c>
      <c r="AD71" s="73">
        <v>16101</v>
      </c>
      <c r="AE71" s="74">
        <f t="shared" si="52"/>
        <v>124</v>
      </c>
      <c r="AF71" s="73">
        <v>17706</v>
      </c>
      <c r="AG71" s="74">
        <f t="shared" si="53"/>
        <v>125</v>
      </c>
      <c r="AH71" s="73">
        <v>16671</v>
      </c>
      <c r="AI71" s="74">
        <f t="shared" si="54"/>
        <v>114</v>
      </c>
      <c r="AJ71" s="73">
        <v>13675</v>
      </c>
      <c r="AK71" s="74">
        <f t="shared" si="55"/>
        <v>125</v>
      </c>
      <c r="AL71" s="73">
        <v>14933</v>
      </c>
      <c r="AM71" s="74">
        <f t="shared" si="56"/>
        <v>126</v>
      </c>
      <c r="AN71" s="73">
        <v>15119</v>
      </c>
      <c r="AO71" s="74">
        <f t="shared" si="57"/>
        <v>129</v>
      </c>
      <c r="AP71" s="73">
        <v>18358</v>
      </c>
      <c r="AQ71" s="74">
        <f t="shared" si="58"/>
        <v>125</v>
      </c>
      <c r="AR71" s="73">
        <v>21610</v>
      </c>
      <c r="AS71" s="74">
        <f t="shared" si="59"/>
        <v>124</v>
      </c>
      <c r="AT71" s="73">
        <v>21900</v>
      </c>
      <c r="AU71" s="74">
        <f t="shared" si="60"/>
        <v>122</v>
      </c>
      <c r="AV71" s="73">
        <v>18430</v>
      </c>
      <c r="AW71" s="74">
        <f t="shared" si="61"/>
        <v>123</v>
      </c>
      <c r="AX71" s="73">
        <v>18645</v>
      </c>
      <c r="AY71" s="74">
        <f t="shared" si="62"/>
        <v>124</v>
      </c>
      <c r="AZ71" s="73">
        <v>21674</v>
      </c>
      <c r="BA71" s="74">
        <f t="shared" si="63"/>
        <v>131</v>
      </c>
      <c r="BB71" s="73">
        <v>22779</v>
      </c>
      <c r="BC71" s="74">
        <f t="shared" si="64"/>
        <v>130</v>
      </c>
      <c r="BD71" s="73">
        <v>29260</v>
      </c>
      <c r="BE71" s="74">
        <f t="shared" si="65"/>
        <v>129</v>
      </c>
      <c r="BF71" s="73">
        <v>16780</v>
      </c>
      <c r="BG71" s="74">
        <f t="shared" si="66"/>
        <v>132</v>
      </c>
      <c r="BH71" s="73">
        <v>36465</v>
      </c>
      <c r="BI71" s="74">
        <f t="shared" si="67"/>
        <v>130</v>
      </c>
      <c r="BJ71" s="73">
        <v>31055</v>
      </c>
      <c r="BK71" s="74">
        <f t="shared" si="77"/>
        <v>131</v>
      </c>
      <c r="BL71" s="118"/>
      <c r="BM71" s="74" t="e">
        <f t="shared" si="68"/>
        <v>#N/A</v>
      </c>
      <c r="BN71" s="118"/>
      <c r="BO71" s="74" t="e">
        <f t="shared" si="69"/>
        <v>#N/A</v>
      </c>
      <c r="BP71" s="118"/>
      <c r="BQ71" s="74" t="e">
        <f t="shared" si="70"/>
        <v>#N/A</v>
      </c>
      <c r="BR71" s="144"/>
      <c r="BS71" s="74" t="e">
        <f t="shared" si="71"/>
        <v>#N/A</v>
      </c>
      <c r="BT71" s="144"/>
      <c r="BU71" s="74" t="e">
        <f t="shared" si="72"/>
        <v>#N/A</v>
      </c>
      <c r="BV71" s="144"/>
      <c r="BW71" s="74" t="e">
        <f t="shared" si="73"/>
        <v>#N/A</v>
      </c>
      <c r="BX71" s="144"/>
      <c r="BY71" s="144" t="e">
        <f t="shared" si="74"/>
        <v>#N/A</v>
      </c>
      <c r="BZ71" s="193"/>
      <c r="CA71" s="74" t="e">
        <f t="shared" si="75"/>
        <v>#N/A</v>
      </c>
      <c r="CB71" s="144"/>
      <c r="CC71" s="144" t="e">
        <f t="shared" si="76"/>
        <v>#N/A</v>
      </c>
    </row>
    <row r="72" spans="1:83">
      <c r="A72" s="110" t="s">
        <v>238</v>
      </c>
      <c r="B72" s="72" t="s">
        <v>176</v>
      </c>
      <c r="C72" s="72" t="s">
        <v>177</v>
      </c>
      <c r="D72" s="73"/>
      <c r="E72" s="74" t="e">
        <f t="shared" si="39"/>
        <v>#N/A</v>
      </c>
      <c r="F72" s="73"/>
      <c r="G72" s="74" t="e">
        <f t="shared" si="40"/>
        <v>#N/A</v>
      </c>
      <c r="H72" s="73"/>
      <c r="I72" s="74" t="e">
        <f t="shared" si="41"/>
        <v>#N/A</v>
      </c>
      <c r="J72" s="73"/>
      <c r="K72" s="74" t="e">
        <f t="shared" si="42"/>
        <v>#N/A</v>
      </c>
      <c r="L72" s="73"/>
      <c r="M72" s="74" t="e">
        <f t="shared" si="43"/>
        <v>#N/A</v>
      </c>
      <c r="N72" s="73"/>
      <c r="O72" s="74" t="e">
        <f t="shared" si="44"/>
        <v>#N/A</v>
      </c>
      <c r="P72" s="73">
        <v>2368</v>
      </c>
      <c r="Q72" s="74">
        <f t="shared" si="45"/>
        <v>122</v>
      </c>
      <c r="R72" s="73">
        <v>2526</v>
      </c>
      <c r="S72" s="74">
        <f t="shared" si="46"/>
        <v>121</v>
      </c>
      <c r="T72" s="73">
        <v>2194</v>
      </c>
      <c r="U72" s="74">
        <f t="shared" si="47"/>
        <v>120</v>
      </c>
      <c r="V72" s="73">
        <v>3340</v>
      </c>
      <c r="W72" s="74">
        <f t="shared" si="48"/>
        <v>120</v>
      </c>
      <c r="X72" s="73">
        <v>4480</v>
      </c>
      <c r="Y72" s="74">
        <f t="shared" si="49"/>
        <v>120</v>
      </c>
      <c r="Z72" s="73">
        <v>10121</v>
      </c>
      <c r="AA72" s="74">
        <f t="shared" si="50"/>
        <v>120</v>
      </c>
      <c r="AB72" s="73">
        <v>7314</v>
      </c>
      <c r="AC72" s="74">
        <f t="shared" si="51"/>
        <v>132</v>
      </c>
      <c r="AD72" s="73">
        <v>9247</v>
      </c>
      <c r="AE72" s="74">
        <f t="shared" si="52"/>
        <v>131</v>
      </c>
      <c r="AF72" s="73">
        <v>12714</v>
      </c>
      <c r="AG72" s="74">
        <f t="shared" si="53"/>
        <v>132</v>
      </c>
      <c r="AH72" s="73">
        <v>9985</v>
      </c>
      <c r="AI72" s="74">
        <f t="shared" si="54"/>
        <v>119</v>
      </c>
      <c r="AJ72" s="73">
        <v>11339</v>
      </c>
      <c r="AK72" s="74">
        <f t="shared" si="55"/>
        <v>129</v>
      </c>
      <c r="AL72" s="73">
        <v>11103</v>
      </c>
      <c r="AM72" s="74">
        <f t="shared" si="56"/>
        <v>129</v>
      </c>
      <c r="AN72" s="73">
        <v>16201</v>
      </c>
      <c r="AO72" s="74">
        <f t="shared" si="57"/>
        <v>125</v>
      </c>
      <c r="AP72" s="73">
        <v>12845</v>
      </c>
      <c r="AQ72" s="74">
        <f t="shared" si="58"/>
        <v>129</v>
      </c>
      <c r="AR72" s="73">
        <v>14128</v>
      </c>
      <c r="AS72" s="74">
        <f t="shared" si="59"/>
        <v>130</v>
      </c>
      <c r="AT72" s="73">
        <v>14962</v>
      </c>
      <c r="AU72" s="74">
        <f t="shared" si="60"/>
        <v>124</v>
      </c>
      <c r="AV72" s="73">
        <v>13232</v>
      </c>
      <c r="AW72" s="74">
        <f t="shared" si="61"/>
        <v>124</v>
      </c>
      <c r="AX72" s="73">
        <v>14815</v>
      </c>
      <c r="AY72" s="74">
        <f t="shared" si="62"/>
        <v>125</v>
      </c>
      <c r="AZ72" s="73">
        <v>16433</v>
      </c>
      <c r="BA72" s="74">
        <f t="shared" si="63"/>
        <v>133</v>
      </c>
      <c r="BB72" s="73">
        <v>18218</v>
      </c>
      <c r="BC72" s="74">
        <f t="shared" si="64"/>
        <v>133</v>
      </c>
      <c r="BD72" s="73">
        <v>11338</v>
      </c>
      <c r="BE72" s="74">
        <f t="shared" si="65"/>
        <v>135</v>
      </c>
      <c r="BF72" s="73">
        <v>10275</v>
      </c>
      <c r="BG72" s="74">
        <f t="shared" si="66"/>
        <v>135</v>
      </c>
      <c r="BH72" s="73">
        <v>16923</v>
      </c>
      <c r="BI72" s="74">
        <f t="shared" si="67"/>
        <v>134</v>
      </c>
      <c r="BJ72" s="73">
        <v>16743</v>
      </c>
      <c r="BK72" s="74">
        <f t="shared" si="77"/>
        <v>134</v>
      </c>
      <c r="BL72" s="118"/>
      <c r="BM72" s="74" t="e">
        <f t="shared" si="68"/>
        <v>#N/A</v>
      </c>
      <c r="BN72" s="118"/>
      <c r="BO72" s="74" t="e">
        <f t="shared" si="69"/>
        <v>#N/A</v>
      </c>
      <c r="BP72" s="118"/>
      <c r="BQ72" s="74" t="e">
        <f t="shared" si="70"/>
        <v>#N/A</v>
      </c>
      <c r="BR72" s="144"/>
      <c r="BS72" s="74" t="e">
        <f t="shared" si="71"/>
        <v>#N/A</v>
      </c>
      <c r="BT72" s="144"/>
      <c r="BU72" s="74" t="e">
        <f t="shared" si="72"/>
        <v>#N/A</v>
      </c>
      <c r="BV72" s="144"/>
      <c r="BW72" s="74" t="e">
        <f t="shared" si="73"/>
        <v>#N/A</v>
      </c>
      <c r="BX72" s="144"/>
      <c r="BY72" s="144" t="e">
        <f t="shared" si="74"/>
        <v>#N/A</v>
      </c>
      <c r="BZ72" s="193"/>
      <c r="CA72" s="74" t="e">
        <f t="shared" si="75"/>
        <v>#N/A</v>
      </c>
      <c r="CB72" s="144"/>
      <c r="CC72" s="144" t="e">
        <f t="shared" si="76"/>
        <v>#N/A</v>
      </c>
    </row>
    <row r="73" spans="1:83">
      <c r="A73" s="110" t="s">
        <v>239</v>
      </c>
      <c r="B73" s="72" t="s">
        <v>176</v>
      </c>
      <c r="C73" s="72" t="s">
        <v>177</v>
      </c>
      <c r="D73" s="73"/>
      <c r="E73" s="74" t="e">
        <f t="shared" si="39"/>
        <v>#N/A</v>
      </c>
      <c r="F73" s="73"/>
      <c r="G73" s="74" t="e">
        <f t="shared" si="40"/>
        <v>#N/A</v>
      </c>
      <c r="H73" s="73"/>
      <c r="I73" s="74" t="e">
        <f t="shared" si="41"/>
        <v>#N/A</v>
      </c>
      <c r="J73" s="73"/>
      <c r="K73" s="74" t="e">
        <f t="shared" si="42"/>
        <v>#N/A</v>
      </c>
      <c r="L73" s="73"/>
      <c r="M73" s="74" t="e">
        <f t="shared" si="43"/>
        <v>#N/A</v>
      </c>
      <c r="N73" s="73"/>
      <c r="O73" s="74" t="e">
        <f t="shared" si="44"/>
        <v>#N/A</v>
      </c>
      <c r="P73" s="73">
        <v>3363</v>
      </c>
      <c r="Q73" s="74">
        <f t="shared" si="45"/>
        <v>121</v>
      </c>
      <c r="R73" s="73">
        <v>2606</v>
      </c>
      <c r="S73" s="74">
        <f t="shared" si="46"/>
        <v>120</v>
      </c>
      <c r="T73" s="73">
        <v>2959</v>
      </c>
      <c r="U73" s="74">
        <f t="shared" si="47"/>
        <v>119</v>
      </c>
      <c r="V73" s="73">
        <v>5379</v>
      </c>
      <c r="W73" s="74">
        <f t="shared" si="48"/>
        <v>119</v>
      </c>
      <c r="X73" s="73">
        <v>7947</v>
      </c>
      <c r="Y73" s="74">
        <f t="shared" si="49"/>
        <v>118</v>
      </c>
      <c r="Z73" s="73">
        <v>11010</v>
      </c>
      <c r="AA73" s="74">
        <f t="shared" si="50"/>
        <v>119</v>
      </c>
      <c r="AB73" s="73">
        <v>23201</v>
      </c>
      <c r="AC73" s="74">
        <f t="shared" si="51"/>
        <v>115</v>
      </c>
      <c r="AD73" s="73">
        <v>7673</v>
      </c>
      <c r="AE73" s="74">
        <f t="shared" si="52"/>
        <v>132</v>
      </c>
      <c r="AF73" s="73">
        <v>22097</v>
      </c>
      <c r="AG73" s="74">
        <f t="shared" si="53"/>
        <v>115</v>
      </c>
      <c r="AH73" s="73">
        <v>18874</v>
      </c>
      <c r="AI73" s="74">
        <f t="shared" si="54"/>
        <v>109</v>
      </c>
      <c r="AJ73" s="73">
        <v>11759</v>
      </c>
      <c r="AK73" s="74">
        <f t="shared" si="55"/>
        <v>128</v>
      </c>
      <c r="AL73" s="73">
        <v>9624</v>
      </c>
      <c r="AM73" s="74">
        <f t="shared" si="56"/>
        <v>131</v>
      </c>
      <c r="AN73" s="73">
        <v>9072</v>
      </c>
      <c r="AO73" s="74">
        <f t="shared" si="57"/>
        <v>131</v>
      </c>
      <c r="AP73" s="73">
        <v>10065</v>
      </c>
      <c r="AQ73" s="74">
        <f t="shared" si="58"/>
        <v>131</v>
      </c>
      <c r="AR73" s="73">
        <v>7061</v>
      </c>
      <c r="AS73" s="74">
        <f t="shared" si="59"/>
        <v>132</v>
      </c>
      <c r="AT73" s="73">
        <v>5270</v>
      </c>
      <c r="AU73" s="74">
        <f t="shared" si="60"/>
        <v>126</v>
      </c>
      <c r="AV73" s="73">
        <v>3996</v>
      </c>
      <c r="AW73" s="74">
        <f t="shared" si="61"/>
        <v>126</v>
      </c>
      <c r="AX73" s="73">
        <v>6467</v>
      </c>
      <c r="AY73" s="74">
        <f t="shared" si="62"/>
        <v>126</v>
      </c>
      <c r="AZ73" s="73">
        <v>5505</v>
      </c>
      <c r="BA73" s="74">
        <f t="shared" si="63"/>
        <v>134</v>
      </c>
      <c r="BB73" s="73">
        <v>3681</v>
      </c>
      <c r="BC73" s="74">
        <f t="shared" si="64"/>
        <v>135</v>
      </c>
      <c r="BD73" s="73">
        <v>4253</v>
      </c>
      <c r="BE73" s="74">
        <f t="shared" si="65"/>
        <v>136</v>
      </c>
      <c r="BF73" s="73">
        <v>4223</v>
      </c>
      <c r="BG73" s="74">
        <f t="shared" si="66"/>
        <v>137</v>
      </c>
      <c r="BH73" s="73">
        <v>16923</v>
      </c>
      <c r="BI73" s="74">
        <f t="shared" si="67"/>
        <v>134</v>
      </c>
      <c r="BJ73" s="73">
        <v>5311</v>
      </c>
      <c r="BK73" s="74">
        <f t="shared" si="77"/>
        <v>135</v>
      </c>
      <c r="BL73" s="118"/>
      <c r="BM73" s="74" t="e">
        <f t="shared" si="68"/>
        <v>#N/A</v>
      </c>
      <c r="BN73" s="118"/>
      <c r="BO73" s="74" t="e">
        <f t="shared" si="69"/>
        <v>#N/A</v>
      </c>
      <c r="BP73" s="118"/>
      <c r="BQ73" s="74" t="e">
        <f t="shared" si="70"/>
        <v>#N/A</v>
      </c>
      <c r="BR73" s="144"/>
      <c r="BS73" s="74" t="e">
        <f t="shared" si="71"/>
        <v>#N/A</v>
      </c>
      <c r="BT73" s="144"/>
      <c r="BU73" s="74" t="e">
        <f t="shared" si="72"/>
        <v>#N/A</v>
      </c>
      <c r="BV73" s="144"/>
      <c r="BW73" s="74" t="e">
        <f t="shared" si="73"/>
        <v>#N/A</v>
      </c>
      <c r="BX73" s="144"/>
      <c r="BY73" s="144" t="e">
        <f t="shared" si="74"/>
        <v>#N/A</v>
      </c>
      <c r="BZ73" s="193"/>
      <c r="CA73" s="74" t="e">
        <f t="shared" si="75"/>
        <v>#N/A</v>
      </c>
      <c r="CB73" s="144"/>
      <c r="CC73" s="144" t="e">
        <f t="shared" si="76"/>
        <v>#N/A</v>
      </c>
    </row>
    <row r="74" spans="1:83">
      <c r="A74" s="110" t="s">
        <v>240</v>
      </c>
      <c r="B74" s="72" t="s">
        <v>176</v>
      </c>
      <c r="C74" s="72" t="s">
        <v>177</v>
      </c>
      <c r="D74" s="73"/>
      <c r="E74" s="74" t="e">
        <f t="shared" si="39"/>
        <v>#N/A</v>
      </c>
      <c r="F74" s="73"/>
      <c r="G74" s="74" t="e">
        <f t="shared" si="40"/>
        <v>#N/A</v>
      </c>
      <c r="H74" s="73"/>
      <c r="I74" s="74" t="e">
        <f t="shared" si="41"/>
        <v>#N/A</v>
      </c>
      <c r="J74" s="73"/>
      <c r="K74" s="74" t="e">
        <f t="shared" si="42"/>
        <v>#N/A</v>
      </c>
      <c r="L74" s="73"/>
      <c r="M74" s="74" t="e">
        <f t="shared" si="43"/>
        <v>#N/A</v>
      </c>
      <c r="N74" s="73"/>
      <c r="O74" s="74" t="e">
        <f t="shared" si="44"/>
        <v>#N/A</v>
      </c>
      <c r="P74" s="73"/>
      <c r="Q74" s="74" t="e">
        <f t="shared" si="45"/>
        <v>#N/A</v>
      </c>
      <c r="R74" s="73"/>
      <c r="S74" s="74" t="e">
        <f t="shared" si="46"/>
        <v>#N/A</v>
      </c>
      <c r="T74" s="73"/>
      <c r="U74" s="74" t="e">
        <f t="shared" si="47"/>
        <v>#N/A</v>
      </c>
      <c r="V74" s="73"/>
      <c r="W74" s="74" t="e">
        <f t="shared" si="48"/>
        <v>#N/A</v>
      </c>
      <c r="X74" s="73"/>
      <c r="Y74" s="74" t="e">
        <f t="shared" si="49"/>
        <v>#N/A</v>
      </c>
      <c r="Z74" s="73"/>
      <c r="AA74" s="74" t="e">
        <f t="shared" si="50"/>
        <v>#N/A</v>
      </c>
      <c r="AB74" s="73">
        <v>21346</v>
      </c>
      <c r="AC74" s="74">
        <f t="shared" si="51"/>
        <v>117</v>
      </c>
      <c r="AD74" s="73">
        <v>18933</v>
      </c>
      <c r="AE74" s="74">
        <f t="shared" si="52"/>
        <v>119</v>
      </c>
      <c r="AF74" s="73">
        <v>20762</v>
      </c>
      <c r="AG74" s="74">
        <f t="shared" si="53"/>
        <v>119</v>
      </c>
      <c r="AH74" s="73">
        <v>24716</v>
      </c>
      <c r="AI74" s="74">
        <f t="shared" si="54"/>
        <v>105</v>
      </c>
      <c r="AJ74" s="73">
        <v>23451</v>
      </c>
      <c r="AK74" s="74">
        <f t="shared" si="55"/>
        <v>112</v>
      </c>
      <c r="AL74" s="73">
        <v>22391</v>
      </c>
      <c r="AM74" s="74">
        <f t="shared" si="56"/>
        <v>116</v>
      </c>
      <c r="AN74" s="73">
        <v>24548</v>
      </c>
      <c r="AO74" s="74">
        <f t="shared" si="57"/>
        <v>114</v>
      </c>
      <c r="AP74" s="73">
        <v>25684</v>
      </c>
      <c r="AQ74" s="74">
        <f t="shared" si="58"/>
        <v>117</v>
      </c>
      <c r="AR74" s="73">
        <v>37654</v>
      </c>
      <c r="AS74" s="74">
        <f t="shared" si="59"/>
        <v>112</v>
      </c>
      <c r="AT74" s="73">
        <v>43589</v>
      </c>
      <c r="AU74" s="74">
        <f t="shared" si="60"/>
        <v>110</v>
      </c>
      <c r="AV74" s="73">
        <v>43411</v>
      </c>
      <c r="AW74" s="74">
        <f t="shared" si="61"/>
        <v>113</v>
      </c>
      <c r="AX74" s="73">
        <v>43205</v>
      </c>
      <c r="AY74" s="74">
        <f t="shared" si="62"/>
        <v>118</v>
      </c>
      <c r="AZ74" s="73">
        <v>45909</v>
      </c>
      <c r="BA74" s="74">
        <f t="shared" si="63"/>
        <v>118</v>
      </c>
      <c r="BB74" s="73">
        <v>45474</v>
      </c>
      <c r="BC74" s="74">
        <f t="shared" si="64"/>
        <v>119</v>
      </c>
      <c r="BD74" s="73">
        <v>42031</v>
      </c>
      <c r="BE74" s="74">
        <f t="shared" si="65"/>
        <v>122</v>
      </c>
      <c r="BF74" s="73">
        <v>38546</v>
      </c>
      <c r="BG74" s="74">
        <f t="shared" si="66"/>
        <v>125</v>
      </c>
      <c r="BH74" s="73">
        <v>37972</v>
      </c>
      <c r="BI74" s="74">
        <f t="shared" si="67"/>
        <v>129</v>
      </c>
      <c r="BJ74" s="75">
        <v>1889</v>
      </c>
      <c r="BK74" s="74">
        <f t="shared" si="77"/>
        <v>136</v>
      </c>
      <c r="BL74" s="118"/>
      <c r="BM74" s="74" t="e">
        <f t="shared" si="68"/>
        <v>#N/A</v>
      </c>
      <c r="BN74" s="118"/>
      <c r="BO74" s="74" t="e">
        <f t="shared" si="69"/>
        <v>#N/A</v>
      </c>
      <c r="BP74" s="118"/>
      <c r="BQ74" s="74" t="e">
        <f t="shared" si="70"/>
        <v>#N/A</v>
      </c>
      <c r="BR74" s="144"/>
      <c r="BS74" s="74" t="e">
        <f t="shared" si="71"/>
        <v>#N/A</v>
      </c>
      <c r="BT74" s="144"/>
      <c r="BU74" s="74" t="e">
        <f t="shared" si="72"/>
        <v>#N/A</v>
      </c>
      <c r="BV74" s="144"/>
      <c r="BW74" s="74" t="e">
        <f t="shared" si="73"/>
        <v>#N/A</v>
      </c>
      <c r="BX74" s="144"/>
      <c r="BY74" s="144" t="e">
        <f t="shared" si="74"/>
        <v>#N/A</v>
      </c>
      <c r="BZ74" s="193"/>
      <c r="CA74" s="74" t="e">
        <f t="shared" si="75"/>
        <v>#N/A</v>
      </c>
      <c r="CB74" s="144"/>
      <c r="CC74" s="144" t="e">
        <f t="shared" si="76"/>
        <v>#N/A</v>
      </c>
    </row>
    <row r="75" spans="1:83">
      <c r="A75" s="110"/>
      <c r="B75" s="72"/>
      <c r="C75" s="72"/>
      <c r="D75" s="73"/>
      <c r="E75" s="74"/>
      <c r="F75" s="73"/>
      <c r="G75" s="74"/>
      <c r="H75" s="73"/>
      <c r="I75" s="74"/>
      <c r="J75" s="73"/>
      <c r="K75" s="74"/>
      <c r="L75" s="73"/>
      <c r="M75" s="74"/>
      <c r="N75" s="73"/>
      <c r="O75" s="74"/>
      <c r="P75" s="73"/>
      <c r="Q75" s="74"/>
      <c r="R75" s="73"/>
      <c r="S75" s="74"/>
      <c r="T75" s="73"/>
      <c r="U75" s="74"/>
      <c r="V75" s="73"/>
      <c r="W75" s="74"/>
      <c r="X75" s="73"/>
      <c r="Y75" s="74"/>
      <c r="Z75" s="73"/>
      <c r="AA75" s="74"/>
      <c r="AB75" s="73"/>
      <c r="AC75" s="74"/>
      <c r="AD75" s="73"/>
      <c r="AE75" s="74"/>
      <c r="AF75" s="73"/>
      <c r="AG75" s="74"/>
      <c r="AH75" s="73"/>
      <c r="AI75" s="74"/>
      <c r="AJ75" s="73"/>
      <c r="AK75" s="74"/>
      <c r="AL75" s="73"/>
      <c r="AM75" s="74"/>
      <c r="AN75" s="73"/>
      <c r="AO75" s="74"/>
      <c r="AP75" s="73"/>
      <c r="AQ75" s="74"/>
      <c r="AR75" s="73"/>
      <c r="AS75" s="74"/>
      <c r="AT75" s="73"/>
      <c r="AU75" s="74"/>
      <c r="AV75" s="73"/>
      <c r="AW75" s="74"/>
      <c r="AX75" s="73"/>
      <c r="AY75" s="74"/>
      <c r="AZ75" s="73"/>
      <c r="BA75" s="74"/>
      <c r="BB75" s="73"/>
      <c r="BC75" s="74"/>
      <c r="BD75" s="73"/>
      <c r="BE75" s="74"/>
      <c r="BF75" s="73"/>
      <c r="BG75" s="74"/>
      <c r="BH75" s="73"/>
      <c r="BI75" s="74"/>
      <c r="BJ75" s="75"/>
      <c r="BK75" s="74"/>
      <c r="BL75" s="118"/>
      <c r="BM75" s="74"/>
      <c r="BN75" s="118"/>
      <c r="BO75" s="74"/>
      <c r="BP75" s="118"/>
      <c r="BQ75" s="74"/>
      <c r="BR75" s="144"/>
      <c r="BS75" s="74"/>
      <c r="BT75" s="144"/>
      <c r="BU75" s="74"/>
      <c r="BV75" s="144"/>
      <c r="BW75" s="74"/>
      <c r="BX75" s="144"/>
      <c r="BY75" s="144"/>
      <c r="BZ75" s="193"/>
      <c r="CA75" s="74"/>
      <c r="CB75" s="144"/>
      <c r="CC75" s="144"/>
    </row>
    <row r="76" spans="1:83">
      <c r="A76" s="111" t="s">
        <v>241</v>
      </c>
      <c r="B76" s="77" t="s">
        <v>182</v>
      </c>
      <c r="C76" s="77" t="s">
        <v>183</v>
      </c>
      <c r="D76" s="78"/>
      <c r="E76" s="79" t="e">
        <f t="shared" ref="E76:E93" si="78">RANK(D76,$D$17:$D$159)</f>
        <v>#N/A</v>
      </c>
      <c r="F76" s="78"/>
      <c r="G76" s="79" t="e">
        <f t="shared" ref="G76:G93" si="79">RANK(F76,$F$17:$F$159)</f>
        <v>#N/A</v>
      </c>
      <c r="H76" s="78"/>
      <c r="I76" s="79" t="e">
        <f t="shared" ref="I76:I93" si="80">RANK(H76,$H$17:$H$159)</f>
        <v>#N/A</v>
      </c>
      <c r="J76" s="78"/>
      <c r="K76" s="79" t="e">
        <f t="shared" ref="K76:K93" si="81">RANK(J76,$J$17:$J$159)</f>
        <v>#N/A</v>
      </c>
      <c r="L76" s="78"/>
      <c r="M76" s="79" t="e">
        <f t="shared" ref="M76:M93" si="82">RANK(L76,$L$17:$L$159)</f>
        <v>#N/A</v>
      </c>
      <c r="N76" s="78">
        <v>71424</v>
      </c>
      <c r="O76" s="79">
        <f t="shared" ref="O76:O93" si="83">RANK(N76,$N$17:$N$159)</f>
        <v>23</v>
      </c>
      <c r="P76" s="78">
        <v>73630</v>
      </c>
      <c r="Q76" s="79">
        <f t="shared" ref="Q76:Q93" si="84">RANK(P76,$P$17:$P$159)</f>
        <v>21</v>
      </c>
      <c r="R76" s="78">
        <v>87999</v>
      </c>
      <c r="S76" s="79">
        <f t="shared" ref="S76:S93" si="85">RANK(R76,$R$17:$R$159)</f>
        <v>21</v>
      </c>
      <c r="T76" s="78">
        <v>105772</v>
      </c>
      <c r="U76" s="79">
        <f t="shared" ref="U76:U93" si="86">RANK(T76,$T$17:$T$159)</f>
        <v>17</v>
      </c>
      <c r="V76" s="78">
        <v>101345</v>
      </c>
      <c r="W76" s="79">
        <f t="shared" ref="W76:W93" si="87">RANK(V76,$V$17:$V$159)</f>
        <v>21</v>
      </c>
      <c r="X76" s="78">
        <v>116449</v>
      </c>
      <c r="Y76" s="79">
        <f t="shared" ref="Y76:Y93" si="88">RANK(X76,$X$17:$X$159)</f>
        <v>21</v>
      </c>
      <c r="Z76" s="78">
        <v>128783</v>
      </c>
      <c r="AA76" s="79">
        <f t="shared" ref="AA76:AA93" si="89">RANK(Z76,$Z$17:$Z$159)</f>
        <v>20</v>
      </c>
      <c r="AB76" s="78">
        <v>147943</v>
      </c>
      <c r="AC76" s="79">
        <f t="shared" ref="AC76:AC93" si="90">RANK(AB76,$AB$17:$AB$159)</f>
        <v>19</v>
      </c>
      <c r="AD76" s="78">
        <v>145497</v>
      </c>
      <c r="AE76" s="79">
        <f t="shared" ref="AE76:AE93" si="91">RANK(AD76,$AD$17:$AD$159)</f>
        <v>17</v>
      </c>
      <c r="AF76" s="78">
        <v>166455</v>
      </c>
      <c r="AG76" s="79">
        <f t="shared" ref="AG76:AG93" si="92">RANK(AF76,$AF$17:$AF$159)</f>
        <v>17</v>
      </c>
      <c r="AH76" s="78">
        <v>165373</v>
      </c>
      <c r="AI76" s="79">
        <f t="shared" ref="AI76:AI93" si="93">RANK(AH76,$AH$17:$AH$159)</f>
        <v>17</v>
      </c>
      <c r="AJ76" s="78">
        <v>168953</v>
      </c>
      <c r="AK76" s="79">
        <f t="shared" ref="AK76:AK93" si="94">RANK(AJ76,$AJ$17:$AJ$159)</f>
        <v>17</v>
      </c>
      <c r="AL76" s="78">
        <v>203721</v>
      </c>
      <c r="AM76" s="79">
        <f t="shared" ref="AM76:AM95" si="95">RANK(AL76,$AL$17:$AL$159)</f>
        <v>15</v>
      </c>
      <c r="AN76" s="78">
        <v>214879</v>
      </c>
      <c r="AO76" s="79">
        <f t="shared" ref="AO76:AO95" si="96">RANK(AN76,$AN$17:$AN$159)</f>
        <v>13</v>
      </c>
      <c r="AP76" s="78">
        <v>247063</v>
      </c>
      <c r="AQ76" s="79">
        <f t="shared" ref="AQ76:AQ95" si="97">RANK(AP76,$AP$17:$AP$159)</f>
        <v>13</v>
      </c>
      <c r="AR76" s="78">
        <v>272283</v>
      </c>
      <c r="AS76" s="79">
        <f t="shared" ref="AS76:AS95" si="98">RANK(AR76,$AR$17:$AR$159)</f>
        <v>13</v>
      </c>
      <c r="AT76" s="78">
        <v>290659</v>
      </c>
      <c r="AU76" s="79">
        <f t="shared" ref="AU76:AU95" si="99">RANK(AT76,$AT$17:$AT$159)</f>
        <v>13</v>
      </c>
      <c r="AV76" s="78">
        <v>308291</v>
      </c>
      <c r="AW76" s="79">
        <f t="shared" ref="AW76:AW95" si="100">RANK(AV76,$AV$17:$AV$159)</f>
        <v>15</v>
      </c>
      <c r="AX76" s="78">
        <v>313603</v>
      </c>
      <c r="AY76" s="79">
        <f t="shared" ref="AY76:AY95" si="101">RANK(AX76,$AX$17:$AX$159)</f>
        <v>16</v>
      </c>
      <c r="AZ76" s="78">
        <v>336709</v>
      </c>
      <c r="BA76" s="79">
        <f t="shared" ref="BA76:BA95" si="102">RANK(AZ76,$AZ$17:$AZ$159)</f>
        <v>17</v>
      </c>
      <c r="BB76" s="78">
        <v>335647</v>
      </c>
      <c r="BC76" s="79">
        <f t="shared" ref="BC76:BC95" si="103">RANK(BB76,$BB$17:$BB$159)</f>
        <v>17</v>
      </c>
      <c r="BD76" s="78">
        <v>340116</v>
      </c>
      <c r="BE76" s="79">
        <f t="shared" ref="BE76:BE95" si="104">RANK(BD76,$BD$17:$BD$159)</f>
        <v>18</v>
      </c>
      <c r="BF76" s="78">
        <v>330024</v>
      </c>
      <c r="BG76" s="79">
        <f t="shared" ref="BG76:BG95" si="105">RANK(BF76,$BF$17:$BF$159)</f>
        <v>19</v>
      </c>
      <c r="BH76" s="78">
        <v>318393</v>
      </c>
      <c r="BI76" s="79">
        <f t="shared" ref="BI76:BI95" si="106">RANK(BH76,$BH$17:$BH$159)</f>
        <v>21</v>
      </c>
      <c r="BJ76" s="78">
        <v>404530</v>
      </c>
      <c r="BK76" s="79">
        <f t="shared" ref="BK76:BK95" si="107">RANK(BJ76,$BJ$17:$BJ$159)</f>
        <v>22</v>
      </c>
      <c r="BL76" s="97">
        <v>427045.4</v>
      </c>
      <c r="BM76" s="79">
        <f t="shared" ref="BM76:BM95" si="108">RANK(BL76,$BL$17:$BL$159)</f>
        <v>17</v>
      </c>
      <c r="BN76" s="131">
        <v>389196.4</v>
      </c>
      <c r="BO76" s="79">
        <f t="shared" ref="BO76:BO95" si="109">RANK(BN76,$BN$17:$BN$159)</f>
        <v>18</v>
      </c>
      <c r="BP76" s="131">
        <v>394013.9</v>
      </c>
      <c r="BQ76" s="79">
        <f t="shared" ref="BQ76:BQ95" si="110">RANK(BP76,$BP$17:$BP$159)</f>
        <v>17</v>
      </c>
      <c r="BR76" s="136">
        <v>389982.4</v>
      </c>
      <c r="BS76" s="79">
        <f t="shared" ref="BS76:BS118" si="111">RANK(BR76,$BR$17:$BR$159)</f>
        <v>14</v>
      </c>
      <c r="BT76" s="136">
        <v>385624.7</v>
      </c>
      <c r="BU76" s="79">
        <f t="shared" ref="BU76:BU118" si="112">RANK(BT76,$BT$17:$BT$159)</f>
        <v>17</v>
      </c>
      <c r="BV76" s="136">
        <v>416666.8</v>
      </c>
      <c r="BW76" s="79">
        <f t="shared" ref="BW76:BW118" si="113">RANK(BV76,$BV$17:$BV$159)</f>
        <v>14</v>
      </c>
      <c r="BX76" s="136">
        <v>438548.2</v>
      </c>
      <c r="BY76" s="136">
        <f t="shared" ref="BY76:BY118" si="114">RANK(BX76,$BX$17:$BX$159)</f>
        <v>14</v>
      </c>
      <c r="BZ76" s="195">
        <v>442173.1</v>
      </c>
      <c r="CA76" s="79">
        <f t="shared" ref="CA76:CA118" si="115">RANK(BZ76,$BZ$17:$BZ$159)</f>
        <v>16</v>
      </c>
      <c r="CB76" s="136">
        <v>517162.4</v>
      </c>
      <c r="CC76" s="136">
        <f t="shared" ref="CC76:CC119" si="116">RANK(CB76,$CB$17:$CB$159)</f>
        <v>11</v>
      </c>
      <c r="CE76" s="189"/>
    </row>
    <row r="77" spans="1:83">
      <c r="A77" s="111" t="s">
        <v>242</v>
      </c>
      <c r="B77" s="77" t="s">
        <v>182</v>
      </c>
      <c r="C77" s="77" t="s">
        <v>183</v>
      </c>
      <c r="D77" s="78">
        <v>87073</v>
      </c>
      <c r="E77" s="79">
        <f t="shared" si="78"/>
        <v>6</v>
      </c>
      <c r="F77" s="78">
        <v>95210</v>
      </c>
      <c r="G77" s="79">
        <f t="shared" si="79"/>
        <v>5</v>
      </c>
      <c r="H77" s="78">
        <v>89661</v>
      </c>
      <c r="I77" s="79">
        <f t="shared" si="80"/>
        <v>6</v>
      </c>
      <c r="J77" s="78">
        <v>108450</v>
      </c>
      <c r="K77" s="79">
        <f t="shared" si="81"/>
        <v>5</v>
      </c>
      <c r="L77" s="78">
        <v>110057</v>
      </c>
      <c r="M77" s="79">
        <f t="shared" si="82"/>
        <v>6</v>
      </c>
      <c r="N77" s="78">
        <v>128211</v>
      </c>
      <c r="O77" s="79">
        <f t="shared" si="83"/>
        <v>5</v>
      </c>
      <c r="P77" s="78">
        <v>125483</v>
      </c>
      <c r="Q77" s="79">
        <f t="shared" si="84"/>
        <v>7</v>
      </c>
      <c r="R77" s="78">
        <v>148575</v>
      </c>
      <c r="S77" s="79">
        <f t="shared" si="85"/>
        <v>6</v>
      </c>
      <c r="T77" s="78">
        <v>154964</v>
      </c>
      <c r="U77" s="79">
        <f t="shared" si="86"/>
        <v>5</v>
      </c>
      <c r="V77" s="78">
        <v>170839</v>
      </c>
      <c r="W77" s="79">
        <f t="shared" si="87"/>
        <v>5</v>
      </c>
      <c r="X77" s="78">
        <v>176735</v>
      </c>
      <c r="Y77" s="79">
        <f t="shared" si="88"/>
        <v>5</v>
      </c>
      <c r="Z77" s="78">
        <v>194359</v>
      </c>
      <c r="AA77" s="79">
        <f t="shared" si="89"/>
        <v>5</v>
      </c>
      <c r="AB77" s="78">
        <v>202754</v>
      </c>
      <c r="AC77" s="79">
        <f t="shared" si="90"/>
        <v>6</v>
      </c>
      <c r="AD77" s="78">
        <v>195788</v>
      </c>
      <c r="AE77" s="79">
        <f t="shared" si="91"/>
        <v>7</v>
      </c>
      <c r="AF77" s="78">
        <v>224376</v>
      </c>
      <c r="AG77" s="79">
        <f t="shared" si="92"/>
        <v>7</v>
      </c>
      <c r="AH77" s="78">
        <v>216423</v>
      </c>
      <c r="AI77" s="79">
        <f t="shared" si="93"/>
        <v>7</v>
      </c>
      <c r="AJ77" s="78">
        <v>208356</v>
      </c>
      <c r="AK77" s="79">
        <f t="shared" si="94"/>
        <v>9</v>
      </c>
      <c r="AL77" s="78">
        <v>216958</v>
      </c>
      <c r="AM77" s="79">
        <f t="shared" si="95"/>
        <v>10</v>
      </c>
      <c r="AN77" s="78">
        <v>246381</v>
      </c>
      <c r="AO77" s="79">
        <f t="shared" si="96"/>
        <v>7</v>
      </c>
      <c r="AP77" s="78">
        <v>275245</v>
      </c>
      <c r="AQ77" s="79">
        <f t="shared" si="97"/>
        <v>7</v>
      </c>
      <c r="AR77" s="78">
        <v>372370</v>
      </c>
      <c r="AS77" s="79">
        <f t="shared" si="98"/>
        <v>3</v>
      </c>
      <c r="AT77" s="78">
        <v>363867</v>
      </c>
      <c r="AU77" s="79">
        <f t="shared" si="99"/>
        <v>5</v>
      </c>
      <c r="AV77" s="78">
        <v>415748</v>
      </c>
      <c r="AW77" s="79">
        <f t="shared" si="100"/>
        <v>5</v>
      </c>
      <c r="AX77" s="78">
        <v>448594</v>
      </c>
      <c r="AY77" s="79">
        <f t="shared" si="101"/>
        <v>5</v>
      </c>
      <c r="AZ77" s="78">
        <v>470319</v>
      </c>
      <c r="BA77" s="79">
        <f t="shared" si="102"/>
        <v>6</v>
      </c>
      <c r="BB77" s="78">
        <v>497497</v>
      </c>
      <c r="BC77" s="79">
        <f t="shared" si="103"/>
        <v>4</v>
      </c>
      <c r="BD77" s="78">
        <v>477632</v>
      </c>
      <c r="BE77" s="79">
        <f t="shared" si="104"/>
        <v>5</v>
      </c>
      <c r="BF77" s="78">
        <v>479996</v>
      </c>
      <c r="BG77" s="79">
        <f t="shared" si="105"/>
        <v>5</v>
      </c>
      <c r="BH77" s="78">
        <v>490105</v>
      </c>
      <c r="BI77" s="79">
        <f t="shared" si="106"/>
        <v>5</v>
      </c>
      <c r="BJ77" s="78">
        <v>584308</v>
      </c>
      <c r="BK77" s="79">
        <f t="shared" si="107"/>
        <v>7</v>
      </c>
      <c r="BL77" s="97">
        <v>548805.4</v>
      </c>
      <c r="BM77" s="79">
        <f t="shared" si="108"/>
        <v>6</v>
      </c>
      <c r="BN77" s="131">
        <v>493091.7</v>
      </c>
      <c r="BO77" s="79">
        <f t="shared" si="109"/>
        <v>7</v>
      </c>
      <c r="BP77" s="131">
        <v>474971.9</v>
      </c>
      <c r="BQ77" s="79">
        <f t="shared" si="110"/>
        <v>10</v>
      </c>
      <c r="BR77" s="136">
        <v>452505.3</v>
      </c>
      <c r="BS77" s="79">
        <f t="shared" si="111"/>
        <v>9</v>
      </c>
      <c r="BT77" s="136">
        <v>487210.4</v>
      </c>
      <c r="BU77" s="79">
        <f t="shared" si="112"/>
        <v>7</v>
      </c>
      <c r="BV77" s="136">
        <v>481831.8</v>
      </c>
      <c r="BW77" s="79">
        <f t="shared" si="113"/>
        <v>8</v>
      </c>
      <c r="BX77" s="136">
        <v>490824.4</v>
      </c>
      <c r="BY77" s="136">
        <f t="shared" si="114"/>
        <v>10</v>
      </c>
      <c r="BZ77" s="195">
        <v>492364.3</v>
      </c>
      <c r="CA77" s="79">
        <f t="shared" si="115"/>
        <v>10</v>
      </c>
      <c r="CB77" s="136">
        <v>509918.8</v>
      </c>
      <c r="CC77" s="136">
        <f t="shared" si="116"/>
        <v>12</v>
      </c>
      <c r="CE77" s="189"/>
    </row>
    <row r="78" spans="1:83">
      <c r="A78" s="111" t="s">
        <v>243</v>
      </c>
      <c r="B78" s="77" t="s">
        <v>182</v>
      </c>
      <c r="C78" s="77" t="s">
        <v>183</v>
      </c>
      <c r="D78" s="78"/>
      <c r="E78" s="79" t="e">
        <f t="shared" si="78"/>
        <v>#N/A</v>
      </c>
      <c r="F78" s="78"/>
      <c r="G78" s="79" t="e">
        <f t="shared" si="79"/>
        <v>#N/A</v>
      </c>
      <c r="H78" s="78"/>
      <c r="I78" s="79" t="e">
        <f t="shared" si="80"/>
        <v>#N/A</v>
      </c>
      <c r="J78" s="78"/>
      <c r="K78" s="79" t="e">
        <f t="shared" si="81"/>
        <v>#N/A</v>
      </c>
      <c r="L78" s="78"/>
      <c r="M78" s="79" t="e">
        <f t="shared" si="82"/>
        <v>#N/A</v>
      </c>
      <c r="N78" s="78">
        <v>89706</v>
      </c>
      <c r="O78" s="79">
        <f t="shared" si="83"/>
        <v>17</v>
      </c>
      <c r="P78" s="78">
        <v>97292</v>
      </c>
      <c r="Q78" s="79">
        <f t="shared" si="84"/>
        <v>16</v>
      </c>
      <c r="R78" s="78">
        <v>104295</v>
      </c>
      <c r="S78" s="79">
        <f t="shared" si="85"/>
        <v>16</v>
      </c>
      <c r="T78" s="78">
        <v>99399</v>
      </c>
      <c r="U78" s="79">
        <f t="shared" si="86"/>
        <v>19</v>
      </c>
      <c r="V78" s="78">
        <v>114766</v>
      </c>
      <c r="W78" s="79">
        <f t="shared" si="87"/>
        <v>18</v>
      </c>
      <c r="X78" s="78">
        <v>122705</v>
      </c>
      <c r="Y78" s="79">
        <f t="shared" si="88"/>
        <v>17</v>
      </c>
      <c r="Z78" s="78">
        <v>133074</v>
      </c>
      <c r="AA78" s="79">
        <f t="shared" si="89"/>
        <v>19</v>
      </c>
      <c r="AB78" s="78">
        <v>141449</v>
      </c>
      <c r="AC78" s="79">
        <f t="shared" si="90"/>
        <v>20</v>
      </c>
      <c r="AD78" s="78">
        <v>125297</v>
      </c>
      <c r="AE78" s="79">
        <f t="shared" si="91"/>
        <v>23</v>
      </c>
      <c r="AF78" s="78">
        <v>149909</v>
      </c>
      <c r="AG78" s="79">
        <f t="shared" si="92"/>
        <v>21</v>
      </c>
      <c r="AH78" s="78">
        <v>152179</v>
      </c>
      <c r="AI78" s="79">
        <f t="shared" si="93"/>
        <v>22</v>
      </c>
      <c r="AJ78" s="78">
        <v>164049</v>
      </c>
      <c r="AK78" s="79">
        <f t="shared" si="94"/>
        <v>20</v>
      </c>
      <c r="AL78" s="78">
        <v>156099</v>
      </c>
      <c r="AM78" s="79">
        <f t="shared" si="95"/>
        <v>22</v>
      </c>
      <c r="AN78" s="78">
        <v>168256</v>
      </c>
      <c r="AO78" s="79">
        <f t="shared" si="96"/>
        <v>23</v>
      </c>
      <c r="AP78" s="78">
        <v>189883</v>
      </c>
      <c r="AQ78" s="79">
        <f t="shared" si="97"/>
        <v>23</v>
      </c>
      <c r="AR78" s="78">
        <v>203910</v>
      </c>
      <c r="AS78" s="79">
        <f t="shared" si="98"/>
        <v>22</v>
      </c>
      <c r="AT78" s="78">
        <v>232534</v>
      </c>
      <c r="AU78" s="79">
        <f t="shared" si="99"/>
        <v>22</v>
      </c>
      <c r="AV78" s="78">
        <v>254263</v>
      </c>
      <c r="AW78" s="79">
        <f t="shared" si="100"/>
        <v>23</v>
      </c>
      <c r="AX78" s="78">
        <v>269265</v>
      </c>
      <c r="AY78" s="79">
        <f t="shared" si="101"/>
        <v>22</v>
      </c>
      <c r="AZ78" s="78">
        <v>288312</v>
      </c>
      <c r="BA78" s="79">
        <f t="shared" si="102"/>
        <v>22</v>
      </c>
      <c r="BB78" s="78">
        <v>306985</v>
      </c>
      <c r="BC78" s="79">
        <f t="shared" si="103"/>
        <v>21</v>
      </c>
      <c r="BD78" s="78">
        <v>265546</v>
      </c>
      <c r="BE78" s="79">
        <f t="shared" si="104"/>
        <v>24</v>
      </c>
      <c r="BF78" s="78">
        <v>260335</v>
      </c>
      <c r="BG78" s="79">
        <f t="shared" si="105"/>
        <v>24</v>
      </c>
      <c r="BH78" s="78">
        <v>261207</v>
      </c>
      <c r="BI78" s="79">
        <f t="shared" si="106"/>
        <v>26</v>
      </c>
      <c r="BJ78" s="78">
        <v>346470</v>
      </c>
      <c r="BK78" s="79">
        <f t="shared" si="107"/>
        <v>23</v>
      </c>
      <c r="BL78" s="97">
        <v>378861.5</v>
      </c>
      <c r="BM78" s="79">
        <f t="shared" si="108"/>
        <v>21</v>
      </c>
      <c r="BN78" s="131">
        <v>308884.8</v>
      </c>
      <c r="BO78" s="79">
        <f t="shared" si="109"/>
        <v>25</v>
      </c>
      <c r="BP78" s="131">
        <v>306840.09999999998</v>
      </c>
      <c r="BQ78" s="79">
        <f t="shared" si="110"/>
        <v>23</v>
      </c>
      <c r="BR78" s="136">
        <v>276893.2</v>
      </c>
      <c r="BS78" s="79">
        <f t="shared" si="111"/>
        <v>27</v>
      </c>
      <c r="BT78" s="136">
        <v>285562.59999999998</v>
      </c>
      <c r="BU78" s="79">
        <f t="shared" si="112"/>
        <v>26</v>
      </c>
      <c r="BV78" s="136">
        <v>289173.2</v>
      </c>
      <c r="BW78" s="79">
        <f t="shared" si="113"/>
        <v>27</v>
      </c>
      <c r="BX78" s="136">
        <v>325150.40000000002</v>
      </c>
      <c r="BY78" s="136">
        <f t="shared" si="114"/>
        <v>23</v>
      </c>
      <c r="BZ78" s="195">
        <v>405814.8</v>
      </c>
      <c r="CA78" s="79">
        <f t="shared" si="115"/>
        <v>20</v>
      </c>
      <c r="CB78" s="136">
        <v>411099.4</v>
      </c>
      <c r="CC78" s="136">
        <f t="shared" si="116"/>
        <v>21</v>
      </c>
      <c r="CE78" s="189"/>
    </row>
    <row r="79" spans="1:83">
      <c r="A79" s="111" t="s">
        <v>244</v>
      </c>
      <c r="B79" s="77" t="s">
        <v>182</v>
      </c>
      <c r="C79" s="77" t="s">
        <v>183</v>
      </c>
      <c r="D79" s="78"/>
      <c r="E79" s="79" t="e">
        <f t="shared" si="78"/>
        <v>#N/A</v>
      </c>
      <c r="F79" s="78"/>
      <c r="G79" s="79" t="e">
        <f t="shared" si="79"/>
        <v>#N/A</v>
      </c>
      <c r="H79" s="78"/>
      <c r="I79" s="79" t="e">
        <f t="shared" si="80"/>
        <v>#N/A</v>
      </c>
      <c r="J79" s="78"/>
      <c r="K79" s="79" t="e">
        <f t="shared" si="81"/>
        <v>#N/A</v>
      </c>
      <c r="L79" s="78"/>
      <c r="M79" s="79" t="e">
        <f t="shared" si="82"/>
        <v>#N/A</v>
      </c>
      <c r="N79" s="78">
        <v>43156</v>
      </c>
      <c r="O79" s="79">
        <f t="shared" si="83"/>
        <v>46</v>
      </c>
      <c r="P79" s="78">
        <v>43618</v>
      </c>
      <c r="Q79" s="79">
        <f t="shared" si="84"/>
        <v>46</v>
      </c>
      <c r="R79" s="78">
        <v>50289</v>
      </c>
      <c r="S79" s="79">
        <f t="shared" si="85"/>
        <v>44</v>
      </c>
      <c r="T79" s="78">
        <v>55239</v>
      </c>
      <c r="U79" s="79">
        <f t="shared" si="86"/>
        <v>44</v>
      </c>
      <c r="V79" s="78">
        <v>60100</v>
      </c>
      <c r="W79" s="79">
        <f t="shared" si="87"/>
        <v>45</v>
      </c>
      <c r="X79" s="78">
        <v>68859</v>
      </c>
      <c r="Y79" s="79">
        <f t="shared" si="88"/>
        <v>37</v>
      </c>
      <c r="Z79" s="78">
        <v>79199</v>
      </c>
      <c r="AA79" s="79">
        <f t="shared" si="89"/>
        <v>36</v>
      </c>
      <c r="AB79" s="78">
        <v>90507</v>
      </c>
      <c r="AC79" s="79">
        <f t="shared" si="90"/>
        <v>34</v>
      </c>
      <c r="AD79" s="78">
        <v>84495</v>
      </c>
      <c r="AE79" s="79">
        <f t="shared" si="91"/>
        <v>35</v>
      </c>
      <c r="AF79" s="78">
        <v>98856</v>
      </c>
      <c r="AG79" s="79">
        <f t="shared" si="92"/>
        <v>32</v>
      </c>
      <c r="AH79" s="78">
        <v>98936</v>
      </c>
      <c r="AI79" s="79">
        <f t="shared" si="93"/>
        <v>33</v>
      </c>
      <c r="AJ79" s="78">
        <v>95994</v>
      </c>
      <c r="AK79" s="79">
        <f t="shared" si="94"/>
        <v>34</v>
      </c>
      <c r="AL79" s="78">
        <v>105924</v>
      </c>
      <c r="AM79" s="79">
        <f t="shared" si="95"/>
        <v>36</v>
      </c>
      <c r="AN79" s="78">
        <v>126594</v>
      </c>
      <c r="AO79" s="79">
        <f t="shared" si="96"/>
        <v>31</v>
      </c>
      <c r="AP79" s="78">
        <v>128368</v>
      </c>
      <c r="AQ79" s="79">
        <f t="shared" si="97"/>
        <v>37</v>
      </c>
      <c r="AR79" s="78">
        <v>148500</v>
      </c>
      <c r="AS79" s="79">
        <f t="shared" si="98"/>
        <v>32</v>
      </c>
      <c r="AT79" s="78">
        <v>166232</v>
      </c>
      <c r="AU79" s="79">
        <f t="shared" si="99"/>
        <v>31</v>
      </c>
      <c r="AV79" s="78">
        <v>185318</v>
      </c>
      <c r="AW79" s="79">
        <f t="shared" si="100"/>
        <v>33</v>
      </c>
      <c r="AX79" s="78">
        <v>192106</v>
      </c>
      <c r="AY79" s="79">
        <f t="shared" si="101"/>
        <v>37</v>
      </c>
      <c r="AZ79" s="78">
        <v>205134</v>
      </c>
      <c r="BA79" s="79">
        <f t="shared" si="102"/>
        <v>36</v>
      </c>
      <c r="BB79" s="78">
        <v>217157</v>
      </c>
      <c r="BC79" s="79">
        <f t="shared" si="103"/>
        <v>32</v>
      </c>
      <c r="BD79" s="78">
        <v>236366</v>
      </c>
      <c r="BE79" s="79">
        <f t="shared" si="104"/>
        <v>27</v>
      </c>
      <c r="BF79" s="78">
        <v>243149</v>
      </c>
      <c r="BG79" s="79">
        <f t="shared" si="105"/>
        <v>29</v>
      </c>
      <c r="BH79" s="78">
        <v>258245</v>
      </c>
      <c r="BI79" s="79">
        <f t="shared" si="106"/>
        <v>27</v>
      </c>
      <c r="BJ79" s="78">
        <v>329505</v>
      </c>
      <c r="BK79" s="79">
        <f t="shared" si="107"/>
        <v>25</v>
      </c>
      <c r="BL79" s="97">
        <v>313177.7</v>
      </c>
      <c r="BM79" s="79">
        <f t="shared" si="108"/>
        <v>24</v>
      </c>
      <c r="BN79" s="131">
        <v>284314.3</v>
      </c>
      <c r="BO79" s="79">
        <f t="shared" si="109"/>
        <v>27</v>
      </c>
      <c r="BP79" s="131">
        <v>282135.59999999998</v>
      </c>
      <c r="BQ79" s="79">
        <f t="shared" si="110"/>
        <v>26</v>
      </c>
      <c r="BR79" s="136">
        <v>294866</v>
      </c>
      <c r="BS79" s="79">
        <f t="shared" si="111"/>
        <v>24</v>
      </c>
      <c r="BT79" s="136">
        <v>307832.5</v>
      </c>
      <c r="BU79" s="79">
        <f t="shared" si="112"/>
        <v>23</v>
      </c>
      <c r="BV79" s="136">
        <v>315417.59999999998</v>
      </c>
      <c r="BW79" s="79">
        <f t="shared" si="113"/>
        <v>24</v>
      </c>
      <c r="BX79" s="136">
        <v>278725.5</v>
      </c>
      <c r="BY79" s="136">
        <f t="shared" si="114"/>
        <v>28</v>
      </c>
      <c r="BZ79" s="195">
        <v>315327.5</v>
      </c>
      <c r="CA79" s="79">
        <f t="shared" si="115"/>
        <v>28</v>
      </c>
      <c r="CB79" s="136">
        <v>331184.5</v>
      </c>
      <c r="CC79" s="136">
        <f t="shared" si="116"/>
        <v>28</v>
      </c>
      <c r="CE79" s="189"/>
    </row>
    <row r="80" spans="1:83">
      <c r="A80" s="111" t="s">
        <v>245</v>
      </c>
      <c r="B80" s="77" t="s">
        <v>182</v>
      </c>
      <c r="C80" s="77" t="s">
        <v>183</v>
      </c>
      <c r="D80" s="78"/>
      <c r="E80" s="79" t="e">
        <f t="shared" si="78"/>
        <v>#N/A</v>
      </c>
      <c r="F80" s="78"/>
      <c r="G80" s="79" t="e">
        <f t="shared" si="79"/>
        <v>#N/A</v>
      </c>
      <c r="H80" s="78"/>
      <c r="I80" s="79" t="e">
        <f t="shared" si="80"/>
        <v>#N/A</v>
      </c>
      <c r="J80" s="78"/>
      <c r="K80" s="79" t="e">
        <f t="shared" si="81"/>
        <v>#N/A</v>
      </c>
      <c r="L80" s="78"/>
      <c r="M80" s="79" t="e">
        <f t="shared" si="82"/>
        <v>#N/A</v>
      </c>
      <c r="N80" s="78">
        <v>50938</v>
      </c>
      <c r="O80" s="79">
        <f t="shared" si="83"/>
        <v>36</v>
      </c>
      <c r="P80" s="78">
        <v>55290</v>
      </c>
      <c r="Q80" s="79">
        <f t="shared" si="84"/>
        <v>33</v>
      </c>
      <c r="R80" s="78">
        <v>56590</v>
      </c>
      <c r="S80" s="79">
        <f t="shared" si="85"/>
        <v>38</v>
      </c>
      <c r="T80" s="78">
        <v>56686</v>
      </c>
      <c r="U80" s="79">
        <f t="shared" si="86"/>
        <v>41</v>
      </c>
      <c r="V80" s="78">
        <v>61361</v>
      </c>
      <c r="W80" s="79">
        <f t="shared" si="87"/>
        <v>41</v>
      </c>
      <c r="X80" s="78">
        <v>65250</v>
      </c>
      <c r="Y80" s="79">
        <f t="shared" si="88"/>
        <v>40</v>
      </c>
      <c r="Z80" s="78">
        <v>71966</v>
      </c>
      <c r="AA80" s="79">
        <f t="shared" si="89"/>
        <v>41</v>
      </c>
      <c r="AB80" s="78">
        <v>76441</v>
      </c>
      <c r="AC80" s="79">
        <f t="shared" si="90"/>
        <v>43</v>
      </c>
      <c r="AD80" s="78">
        <v>77407</v>
      </c>
      <c r="AE80" s="79">
        <f t="shared" si="91"/>
        <v>42</v>
      </c>
      <c r="AF80" s="78">
        <v>84896</v>
      </c>
      <c r="AG80" s="79">
        <f t="shared" si="92"/>
        <v>38</v>
      </c>
      <c r="AH80" s="78">
        <v>93783</v>
      </c>
      <c r="AI80" s="79">
        <f t="shared" si="93"/>
        <v>37</v>
      </c>
      <c r="AJ80" s="78">
        <v>88622</v>
      </c>
      <c r="AK80" s="79">
        <f t="shared" si="94"/>
        <v>42</v>
      </c>
      <c r="AL80" s="78">
        <v>93190</v>
      </c>
      <c r="AM80" s="79">
        <f t="shared" si="95"/>
        <v>45</v>
      </c>
      <c r="AN80" s="78">
        <v>97320</v>
      </c>
      <c r="AO80" s="79">
        <f t="shared" si="96"/>
        <v>47</v>
      </c>
      <c r="AP80" s="78">
        <v>114690</v>
      </c>
      <c r="AQ80" s="79">
        <f t="shared" si="97"/>
        <v>43</v>
      </c>
      <c r="AR80" s="78">
        <v>124992</v>
      </c>
      <c r="AS80" s="79">
        <f t="shared" si="98"/>
        <v>46</v>
      </c>
      <c r="AT80" s="78">
        <v>149713</v>
      </c>
      <c r="AU80" s="79">
        <f t="shared" si="99"/>
        <v>44</v>
      </c>
      <c r="AV80" s="78">
        <v>157872</v>
      </c>
      <c r="AW80" s="79">
        <f t="shared" si="100"/>
        <v>44</v>
      </c>
      <c r="AX80" s="78">
        <v>167958</v>
      </c>
      <c r="AY80" s="79">
        <f t="shared" si="101"/>
        <v>44</v>
      </c>
      <c r="AZ80" s="78">
        <v>165709</v>
      </c>
      <c r="BA80" s="79">
        <f t="shared" si="102"/>
        <v>44</v>
      </c>
      <c r="BB80" s="78">
        <v>153680</v>
      </c>
      <c r="BC80" s="79">
        <f t="shared" si="103"/>
        <v>50</v>
      </c>
      <c r="BD80" s="78">
        <v>166875</v>
      </c>
      <c r="BE80" s="79">
        <f t="shared" si="104"/>
        <v>46</v>
      </c>
      <c r="BF80" s="78">
        <v>164684</v>
      </c>
      <c r="BG80" s="79">
        <f t="shared" si="105"/>
        <v>48</v>
      </c>
      <c r="BH80" s="78">
        <v>170582</v>
      </c>
      <c r="BI80" s="79">
        <f t="shared" si="106"/>
        <v>46</v>
      </c>
      <c r="BJ80" s="78">
        <v>219220</v>
      </c>
      <c r="BK80" s="79">
        <f t="shared" si="107"/>
        <v>46</v>
      </c>
      <c r="BL80" s="97">
        <v>230179.7</v>
      </c>
      <c r="BM80" s="79">
        <f t="shared" si="108"/>
        <v>39</v>
      </c>
      <c r="BN80" s="131">
        <v>200067.4</v>
      </c>
      <c r="BO80" s="79">
        <f t="shared" si="109"/>
        <v>43</v>
      </c>
      <c r="BP80" s="131">
        <v>206309.6</v>
      </c>
      <c r="BQ80" s="79">
        <f t="shared" si="110"/>
        <v>42</v>
      </c>
      <c r="BR80" s="136">
        <v>195127.7</v>
      </c>
      <c r="BS80" s="79">
        <f t="shared" si="111"/>
        <v>44</v>
      </c>
      <c r="BT80" s="136">
        <v>214776.6</v>
      </c>
      <c r="BU80" s="79">
        <f t="shared" si="112"/>
        <v>40</v>
      </c>
      <c r="BV80" s="136">
        <v>201418</v>
      </c>
      <c r="BW80" s="79">
        <f t="shared" si="113"/>
        <v>42</v>
      </c>
      <c r="BX80" s="136">
        <v>210756.4</v>
      </c>
      <c r="BY80" s="136">
        <f t="shared" si="114"/>
        <v>40</v>
      </c>
      <c r="BZ80" s="195">
        <v>211853.4</v>
      </c>
      <c r="CA80" s="79">
        <f t="shared" si="115"/>
        <v>43</v>
      </c>
      <c r="CB80" s="136">
        <v>261333.5</v>
      </c>
      <c r="CC80" s="136">
        <f t="shared" si="116"/>
        <v>37</v>
      </c>
      <c r="CE80" s="189"/>
    </row>
    <row r="81" spans="1:83">
      <c r="A81" s="111" t="s">
        <v>246</v>
      </c>
      <c r="B81" s="77" t="s">
        <v>182</v>
      </c>
      <c r="C81" s="77" t="s">
        <v>183</v>
      </c>
      <c r="D81" s="78"/>
      <c r="E81" s="79" t="e">
        <f t="shared" si="78"/>
        <v>#N/A</v>
      </c>
      <c r="F81" s="78"/>
      <c r="G81" s="79" t="e">
        <f t="shared" si="79"/>
        <v>#N/A</v>
      </c>
      <c r="H81" s="78"/>
      <c r="I81" s="79" t="e">
        <f t="shared" si="80"/>
        <v>#N/A</v>
      </c>
      <c r="J81" s="78"/>
      <c r="K81" s="79" t="e">
        <f t="shared" si="81"/>
        <v>#N/A</v>
      </c>
      <c r="L81" s="78"/>
      <c r="M81" s="79" t="e">
        <f t="shared" si="82"/>
        <v>#N/A</v>
      </c>
      <c r="N81" s="78">
        <v>12073</v>
      </c>
      <c r="O81" s="79">
        <f t="shared" si="83"/>
        <v>105</v>
      </c>
      <c r="P81" s="78">
        <v>14064</v>
      </c>
      <c r="Q81" s="79">
        <f t="shared" si="84"/>
        <v>103</v>
      </c>
      <c r="R81" s="78">
        <v>17884</v>
      </c>
      <c r="S81" s="79">
        <f t="shared" si="85"/>
        <v>100</v>
      </c>
      <c r="T81" s="78">
        <v>20670</v>
      </c>
      <c r="U81" s="79">
        <f t="shared" si="86"/>
        <v>97</v>
      </c>
      <c r="V81" s="78">
        <v>23231</v>
      </c>
      <c r="W81" s="79">
        <f t="shared" si="87"/>
        <v>96</v>
      </c>
      <c r="X81" s="78">
        <v>25344</v>
      </c>
      <c r="Y81" s="79">
        <f t="shared" si="88"/>
        <v>95</v>
      </c>
      <c r="Z81" s="78">
        <v>43481</v>
      </c>
      <c r="AA81" s="79">
        <f t="shared" si="89"/>
        <v>74</v>
      </c>
      <c r="AB81" s="78">
        <v>35293</v>
      </c>
      <c r="AC81" s="79">
        <f t="shared" si="90"/>
        <v>92</v>
      </c>
      <c r="AD81" s="78">
        <v>37898</v>
      </c>
      <c r="AE81" s="79">
        <f t="shared" si="91"/>
        <v>87</v>
      </c>
      <c r="AF81" s="78">
        <v>48890</v>
      </c>
      <c r="AG81" s="79">
        <f t="shared" si="92"/>
        <v>76</v>
      </c>
      <c r="AH81" s="78">
        <v>48090</v>
      </c>
      <c r="AI81" s="79">
        <f t="shared" si="93"/>
        <v>74</v>
      </c>
      <c r="AJ81" s="78">
        <v>46810</v>
      </c>
      <c r="AK81" s="79">
        <f t="shared" si="94"/>
        <v>78</v>
      </c>
      <c r="AL81" s="78">
        <v>67210</v>
      </c>
      <c r="AM81" s="79">
        <f t="shared" si="95"/>
        <v>60</v>
      </c>
      <c r="AN81" s="78">
        <v>83612</v>
      </c>
      <c r="AO81" s="79">
        <f t="shared" si="96"/>
        <v>53</v>
      </c>
      <c r="AP81" s="78">
        <v>87704</v>
      </c>
      <c r="AQ81" s="79">
        <f t="shared" si="97"/>
        <v>59</v>
      </c>
      <c r="AR81" s="78">
        <v>113166</v>
      </c>
      <c r="AS81" s="79">
        <f t="shared" si="98"/>
        <v>52</v>
      </c>
      <c r="AT81" s="78">
        <v>138436</v>
      </c>
      <c r="AU81" s="79">
        <f t="shared" si="99"/>
        <v>47</v>
      </c>
      <c r="AV81" s="78">
        <v>154974</v>
      </c>
      <c r="AW81" s="79">
        <f t="shared" si="100"/>
        <v>45</v>
      </c>
      <c r="AX81" s="78">
        <v>164236</v>
      </c>
      <c r="AY81" s="79">
        <f t="shared" si="101"/>
        <v>45</v>
      </c>
      <c r="AZ81" s="78">
        <v>166003</v>
      </c>
      <c r="BA81" s="79">
        <f t="shared" si="102"/>
        <v>43</v>
      </c>
      <c r="BB81" s="78">
        <v>182302</v>
      </c>
      <c r="BC81" s="79">
        <f t="shared" si="103"/>
        <v>40</v>
      </c>
      <c r="BD81" s="78">
        <v>193623</v>
      </c>
      <c r="BE81" s="79">
        <f t="shared" si="104"/>
        <v>37</v>
      </c>
      <c r="BF81" s="78">
        <v>189330</v>
      </c>
      <c r="BG81" s="79">
        <f t="shared" si="105"/>
        <v>42</v>
      </c>
      <c r="BH81" s="78">
        <v>176730</v>
      </c>
      <c r="BI81" s="79">
        <f t="shared" si="106"/>
        <v>43</v>
      </c>
      <c r="BJ81" s="78">
        <v>236077</v>
      </c>
      <c r="BK81" s="79">
        <f t="shared" si="107"/>
        <v>41</v>
      </c>
      <c r="BL81" s="97">
        <v>225263.5</v>
      </c>
      <c r="BM81" s="79">
        <f t="shared" si="108"/>
        <v>42</v>
      </c>
      <c r="BN81" s="131">
        <v>202914.5</v>
      </c>
      <c r="BO81" s="79">
        <f t="shared" si="109"/>
        <v>41</v>
      </c>
      <c r="BP81" s="131">
        <v>195498.7</v>
      </c>
      <c r="BQ81" s="79">
        <f t="shared" si="110"/>
        <v>45</v>
      </c>
      <c r="BR81" s="136">
        <v>196011</v>
      </c>
      <c r="BS81" s="79">
        <f t="shared" si="111"/>
        <v>43</v>
      </c>
      <c r="BT81" s="136">
        <v>212631.9</v>
      </c>
      <c r="BU81" s="79">
        <f t="shared" si="112"/>
        <v>41</v>
      </c>
      <c r="BV81" s="136">
        <v>198946.8</v>
      </c>
      <c r="BW81" s="79">
        <f t="shared" si="113"/>
        <v>43</v>
      </c>
      <c r="BX81" s="136">
        <v>187199.1</v>
      </c>
      <c r="BY81" s="136">
        <f t="shared" si="114"/>
        <v>43</v>
      </c>
      <c r="BZ81" s="195">
        <v>219293.6</v>
      </c>
      <c r="CA81" s="79">
        <f t="shared" si="115"/>
        <v>40</v>
      </c>
      <c r="CB81" s="136">
        <v>243449.8</v>
      </c>
      <c r="CC81" s="136">
        <f t="shared" si="116"/>
        <v>40</v>
      </c>
      <c r="CE81" s="189"/>
    </row>
    <row r="82" spans="1:83">
      <c r="A82" s="111" t="s">
        <v>247</v>
      </c>
      <c r="B82" s="77" t="s">
        <v>182</v>
      </c>
      <c r="C82" s="77" t="s">
        <v>183</v>
      </c>
      <c r="D82" s="78"/>
      <c r="E82" s="79" t="e">
        <f t="shared" si="78"/>
        <v>#N/A</v>
      </c>
      <c r="F82" s="78"/>
      <c r="G82" s="79" t="e">
        <f t="shared" si="79"/>
        <v>#N/A</v>
      </c>
      <c r="H82" s="78"/>
      <c r="I82" s="79" t="e">
        <f t="shared" si="80"/>
        <v>#N/A</v>
      </c>
      <c r="J82" s="78"/>
      <c r="K82" s="79" t="e">
        <f t="shared" si="81"/>
        <v>#N/A</v>
      </c>
      <c r="L82" s="78"/>
      <c r="M82" s="79" t="e">
        <f t="shared" si="82"/>
        <v>#N/A</v>
      </c>
      <c r="N82" s="78">
        <v>106710</v>
      </c>
      <c r="O82" s="79">
        <f t="shared" si="83"/>
        <v>12</v>
      </c>
      <c r="P82" s="78">
        <v>96834</v>
      </c>
      <c r="Q82" s="79">
        <f t="shared" si="84"/>
        <v>17</v>
      </c>
      <c r="R82" s="78">
        <v>96748</v>
      </c>
      <c r="S82" s="79">
        <f t="shared" si="85"/>
        <v>18</v>
      </c>
      <c r="T82" s="78">
        <v>106844</v>
      </c>
      <c r="U82" s="79">
        <f t="shared" si="86"/>
        <v>16</v>
      </c>
      <c r="V82" s="78">
        <v>131070</v>
      </c>
      <c r="W82" s="79">
        <f t="shared" si="87"/>
        <v>15</v>
      </c>
      <c r="X82" s="78">
        <v>121674</v>
      </c>
      <c r="Y82" s="79">
        <f t="shared" si="88"/>
        <v>18</v>
      </c>
      <c r="Z82" s="78">
        <v>135393</v>
      </c>
      <c r="AA82" s="79">
        <f t="shared" si="89"/>
        <v>18</v>
      </c>
      <c r="AB82" s="78">
        <v>154708</v>
      </c>
      <c r="AC82" s="79">
        <f t="shared" si="90"/>
        <v>17</v>
      </c>
      <c r="AD82" s="78">
        <v>133232</v>
      </c>
      <c r="AE82" s="79">
        <f t="shared" si="91"/>
        <v>20</v>
      </c>
      <c r="AF82" s="78">
        <v>151064</v>
      </c>
      <c r="AG82" s="79">
        <f t="shared" si="92"/>
        <v>20</v>
      </c>
      <c r="AH82" s="78">
        <v>142422</v>
      </c>
      <c r="AI82" s="79">
        <f t="shared" si="93"/>
        <v>23</v>
      </c>
      <c r="AJ82" s="78">
        <v>138973</v>
      </c>
      <c r="AK82" s="79">
        <f t="shared" si="94"/>
        <v>23</v>
      </c>
      <c r="AL82" s="78">
        <v>150140</v>
      </c>
      <c r="AM82" s="79">
        <f t="shared" si="95"/>
        <v>25</v>
      </c>
      <c r="AN82" s="78">
        <v>173317</v>
      </c>
      <c r="AO82" s="79">
        <f t="shared" si="96"/>
        <v>22</v>
      </c>
      <c r="AP82" s="78">
        <v>189890</v>
      </c>
      <c r="AQ82" s="79">
        <f t="shared" si="97"/>
        <v>22</v>
      </c>
      <c r="AR82" s="78">
        <v>196167</v>
      </c>
      <c r="AS82" s="79">
        <f t="shared" si="98"/>
        <v>24</v>
      </c>
      <c r="AT82" s="78">
        <v>210559</v>
      </c>
      <c r="AU82" s="79">
        <f t="shared" si="99"/>
        <v>25</v>
      </c>
      <c r="AV82" s="78">
        <v>195029</v>
      </c>
      <c r="AW82" s="79">
        <f t="shared" si="100"/>
        <v>29</v>
      </c>
      <c r="AX82" s="78">
        <v>212309</v>
      </c>
      <c r="AY82" s="79">
        <f t="shared" si="101"/>
        <v>28</v>
      </c>
      <c r="AZ82" s="78">
        <v>246944</v>
      </c>
      <c r="BA82" s="79">
        <f t="shared" si="102"/>
        <v>26</v>
      </c>
      <c r="BB82" s="78">
        <v>245465</v>
      </c>
      <c r="BC82" s="79">
        <f t="shared" si="103"/>
        <v>27</v>
      </c>
      <c r="BD82" s="78">
        <v>228557</v>
      </c>
      <c r="BE82" s="79">
        <f t="shared" si="104"/>
        <v>29</v>
      </c>
      <c r="BF82" s="78">
        <v>214174</v>
      </c>
      <c r="BG82" s="79">
        <f t="shared" si="105"/>
        <v>34</v>
      </c>
      <c r="BH82" s="78">
        <v>247244</v>
      </c>
      <c r="BI82" s="79">
        <f t="shared" si="106"/>
        <v>29</v>
      </c>
      <c r="BJ82" s="78">
        <v>289520</v>
      </c>
      <c r="BK82" s="79">
        <f t="shared" si="107"/>
        <v>30</v>
      </c>
      <c r="BL82" s="97">
        <v>306017.8</v>
      </c>
      <c r="BM82" s="79">
        <f t="shared" si="108"/>
        <v>26</v>
      </c>
      <c r="BN82" s="131">
        <v>275512</v>
      </c>
      <c r="BO82" s="79">
        <f t="shared" si="109"/>
        <v>29</v>
      </c>
      <c r="BP82" s="131">
        <v>276814.09999999998</v>
      </c>
      <c r="BQ82" s="79">
        <f t="shared" si="110"/>
        <v>27</v>
      </c>
      <c r="BR82" s="136">
        <v>260807.4</v>
      </c>
      <c r="BS82" s="79">
        <f t="shared" si="111"/>
        <v>29</v>
      </c>
      <c r="BT82" s="136">
        <v>279116.59999999998</v>
      </c>
      <c r="BU82" s="79">
        <f t="shared" si="112"/>
        <v>29</v>
      </c>
      <c r="BV82" s="136">
        <v>294603</v>
      </c>
      <c r="BW82" s="79">
        <f t="shared" si="113"/>
        <v>26</v>
      </c>
      <c r="BX82" s="136">
        <v>261096.7</v>
      </c>
      <c r="BY82" s="136">
        <f t="shared" si="114"/>
        <v>31</v>
      </c>
      <c r="BZ82" s="195">
        <v>254580.7</v>
      </c>
      <c r="CA82" s="79">
        <f t="shared" si="115"/>
        <v>35</v>
      </c>
      <c r="CB82" s="136">
        <v>238419.8</v>
      </c>
      <c r="CC82" s="136">
        <f t="shared" si="116"/>
        <v>41</v>
      </c>
      <c r="CE82" s="189"/>
    </row>
    <row r="83" spans="1:83">
      <c r="A83" s="111" t="s">
        <v>248</v>
      </c>
      <c r="B83" s="77" t="s">
        <v>182</v>
      </c>
      <c r="C83" s="77" t="s">
        <v>183</v>
      </c>
      <c r="D83" s="78"/>
      <c r="E83" s="79" t="e">
        <f t="shared" si="78"/>
        <v>#N/A</v>
      </c>
      <c r="F83" s="78"/>
      <c r="G83" s="79" t="e">
        <f t="shared" si="79"/>
        <v>#N/A</v>
      </c>
      <c r="H83" s="78"/>
      <c r="I83" s="79" t="e">
        <f t="shared" si="80"/>
        <v>#N/A</v>
      </c>
      <c r="J83" s="78"/>
      <c r="K83" s="79" t="e">
        <f t="shared" si="81"/>
        <v>#N/A</v>
      </c>
      <c r="L83" s="78"/>
      <c r="M83" s="79" t="e">
        <f t="shared" si="82"/>
        <v>#N/A</v>
      </c>
      <c r="N83" s="78"/>
      <c r="O83" s="79" t="e">
        <f t="shared" si="83"/>
        <v>#N/A</v>
      </c>
      <c r="P83" s="78"/>
      <c r="Q83" s="79" t="e">
        <f t="shared" si="84"/>
        <v>#N/A</v>
      </c>
      <c r="R83" s="78"/>
      <c r="S83" s="79" t="e">
        <f t="shared" si="85"/>
        <v>#N/A</v>
      </c>
      <c r="T83" s="78"/>
      <c r="U83" s="79" t="e">
        <f t="shared" si="86"/>
        <v>#N/A</v>
      </c>
      <c r="V83" s="78"/>
      <c r="W83" s="79" t="e">
        <f t="shared" si="87"/>
        <v>#N/A</v>
      </c>
      <c r="X83" s="78"/>
      <c r="Y83" s="79" t="e">
        <f t="shared" si="88"/>
        <v>#N/A</v>
      </c>
      <c r="Z83" s="78">
        <v>55508</v>
      </c>
      <c r="AA83" s="79">
        <f t="shared" si="89"/>
        <v>54</v>
      </c>
      <c r="AB83" s="78">
        <v>69467</v>
      </c>
      <c r="AC83" s="79">
        <f t="shared" si="90"/>
        <v>50</v>
      </c>
      <c r="AD83" s="78">
        <v>72560</v>
      </c>
      <c r="AE83" s="79">
        <f t="shared" si="91"/>
        <v>47</v>
      </c>
      <c r="AF83" s="78">
        <v>82915</v>
      </c>
      <c r="AG83" s="79">
        <f t="shared" si="92"/>
        <v>42</v>
      </c>
      <c r="AH83" s="78">
        <v>83216</v>
      </c>
      <c r="AI83" s="79">
        <f t="shared" si="93"/>
        <v>44</v>
      </c>
      <c r="AJ83" s="78">
        <v>94515</v>
      </c>
      <c r="AK83" s="79">
        <f t="shared" si="94"/>
        <v>35</v>
      </c>
      <c r="AL83" s="78">
        <v>103387</v>
      </c>
      <c r="AM83" s="79">
        <f t="shared" si="95"/>
        <v>37</v>
      </c>
      <c r="AN83" s="78">
        <v>113202</v>
      </c>
      <c r="AO83" s="79">
        <f t="shared" si="96"/>
        <v>37</v>
      </c>
      <c r="AP83" s="78">
        <v>124843</v>
      </c>
      <c r="AQ83" s="79">
        <f t="shared" si="97"/>
        <v>38</v>
      </c>
      <c r="AR83" s="78">
        <v>141798</v>
      </c>
      <c r="AS83" s="79">
        <f t="shared" si="98"/>
        <v>36</v>
      </c>
      <c r="AT83" s="78">
        <v>160724</v>
      </c>
      <c r="AU83" s="79">
        <f t="shared" si="99"/>
        <v>38</v>
      </c>
      <c r="AV83" s="78">
        <v>193613</v>
      </c>
      <c r="AW83" s="79">
        <f t="shared" si="100"/>
        <v>31</v>
      </c>
      <c r="AX83" s="78">
        <v>209937</v>
      </c>
      <c r="AY83" s="79">
        <f t="shared" si="101"/>
        <v>30</v>
      </c>
      <c r="AZ83" s="78">
        <v>229115</v>
      </c>
      <c r="BA83" s="79">
        <f t="shared" si="102"/>
        <v>29</v>
      </c>
      <c r="BB83" s="78">
        <v>241195</v>
      </c>
      <c r="BC83" s="79">
        <f t="shared" si="103"/>
        <v>28</v>
      </c>
      <c r="BD83" s="78">
        <v>217452</v>
      </c>
      <c r="BE83" s="79">
        <f t="shared" si="104"/>
        <v>33</v>
      </c>
      <c r="BF83" s="78">
        <v>199031</v>
      </c>
      <c r="BG83" s="79">
        <f t="shared" si="105"/>
        <v>39</v>
      </c>
      <c r="BH83" s="78">
        <v>208495</v>
      </c>
      <c r="BI83" s="79">
        <f t="shared" si="106"/>
        <v>38</v>
      </c>
      <c r="BJ83" s="78">
        <v>253758</v>
      </c>
      <c r="BK83" s="79">
        <f t="shared" si="107"/>
        <v>39</v>
      </c>
      <c r="BL83" s="97">
        <v>258987.1</v>
      </c>
      <c r="BM83" s="79">
        <f t="shared" si="108"/>
        <v>31</v>
      </c>
      <c r="BN83" s="131">
        <v>233404.1</v>
      </c>
      <c r="BO83" s="79">
        <f t="shared" si="109"/>
        <v>35</v>
      </c>
      <c r="BP83" s="131">
        <v>244149.9</v>
      </c>
      <c r="BQ83" s="79">
        <f t="shared" si="110"/>
        <v>33</v>
      </c>
      <c r="BR83" s="136">
        <v>227586.2</v>
      </c>
      <c r="BS83" s="79">
        <f t="shared" si="111"/>
        <v>32</v>
      </c>
      <c r="BT83" s="136">
        <v>220461.8</v>
      </c>
      <c r="BU83" s="79">
        <f t="shared" si="112"/>
        <v>38</v>
      </c>
      <c r="BV83" s="136">
        <v>190378.2</v>
      </c>
      <c r="BW83" s="79">
        <f t="shared" si="113"/>
        <v>44</v>
      </c>
      <c r="BX83" s="136">
        <v>238647.9</v>
      </c>
      <c r="BY83" s="136">
        <f t="shared" si="114"/>
        <v>35</v>
      </c>
      <c r="BZ83" s="195">
        <v>184841</v>
      </c>
      <c r="CA83" s="79">
        <f t="shared" si="115"/>
        <v>50</v>
      </c>
      <c r="CB83" s="136">
        <v>230636.1</v>
      </c>
      <c r="CC83" s="136">
        <f t="shared" si="116"/>
        <v>45</v>
      </c>
      <c r="CE83" s="189"/>
    </row>
    <row r="84" spans="1:83">
      <c r="A84" s="111" t="s">
        <v>249</v>
      </c>
      <c r="B84" s="77" t="s">
        <v>182</v>
      </c>
      <c r="C84" s="77" t="s">
        <v>183</v>
      </c>
      <c r="D84" s="78"/>
      <c r="E84" s="79" t="e">
        <f t="shared" si="78"/>
        <v>#N/A</v>
      </c>
      <c r="F84" s="78"/>
      <c r="G84" s="79" t="e">
        <f t="shared" si="79"/>
        <v>#N/A</v>
      </c>
      <c r="H84" s="78"/>
      <c r="I84" s="79" t="e">
        <f t="shared" si="80"/>
        <v>#N/A</v>
      </c>
      <c r="J84" s="78"/>
      <c r="K84" s="79" t="e">
        <f t="shared" si="81"/>
        <v>#N/A</v>
      </c>
      <c r="L84" s="78"/>
      <c r="M84" s="79" t="e">
        <f t="shared" si="82"/>
        <v>#N/A</v>
      </c>
      <c r="N84" s="78">
        <v>31515</v>
      </c>
      <c r="O84" s="79">
        <f t="shared" si="83"/>
        <v>61</v>
      </c>
      <c r="P84" s="78">
        <v>33607</v>
      </c>
      <c r="Q84" s="79">
        <f t="shared" si="84"/>
        <v>61</v>
      </c>
      <c r="R84" s="78">
        <v>39384</v>
      </c>
      <c r="S84" s="79">
        <f t="shared" si="85"/>
        <v>56</v>
      </c>
      <c r="T84" s="78">
        <v>40947</v>
      </c>
      <c r="U84" s="79">
        <f t="shared" si="86"/>
        <v>58</v>
      </c>
      <c r="V84" s="78">
        <v>47303</v>
      </c>
      <c r="W84" s="79">
        <f t="shared" si="87"/>
        <v>54</v>
      </c>
      <c r="X84" s="78">
        <v>53429</v>
      </c>
      <c r="Y84" s="79">
        <f t="shared" si="88"/>
        <v>51</v>
      </c>
      <c r="Z84" s="78">
        <v>51046</v>
      </c>
      <c r="AA84" s="79">
        <f t="shared" si="89"/>
        <v>60</v>
      </c>
      <c r="AB84" s="78">
        <v>63114</v>
      </c>
      <c r="AC84" s="79">
        <f t="shared" si="90"/>
        <v>53</v>
      </c>
      <c r="AD84" s="78">
        <v>61567</v>
      </c>
      <c r="AE84" s="79">
        <f t="shared" si="91"/>
        <v>54</v>
      </c>
      <c r="AF84" s="78">
        <v>66191</v>
      </c>
      <c r="AG84" s="79">
        <f t="shared" si="92"/>
        <v>55</v>
      </c>
      <c r="AH84" s="78">
        <v>67079</v>
      </c>
      <c r="AI84" s="79">
        <f t="shared" si="93"/>
        <v>58</v>
      </c>
      <c r="AJ84" s="78">
        <v>66462</v>
      </c>
      <c r="AK84" s="79">
        <f t="shared" si="94"/>
        <v>57</v>
      </c>
      <c r="AL84" s="78">
        <v>67327</v>
      </c>
      <c r="AM84" s="79">
        <f t="shared" si="95"/>
        <v>59</v>
      </c>
      <c r="AN84" s="78">
        <v>72248</v>
      </c>
      <c r="AO84" s="79">
        <f t="shared" si="96"/>
        <v>65</v>
      </c>
      <c r="AP84" s="78">
        <v>96580</v>
      </c>
      <c r="AQ84" s="79">
        <f t="shared" si="97"/>
        <v>52</v>
      </c>
      <c r="AR84" s="78">
        <v>97282</v>
      </c>
      <c r="AS84" s="79">
        <f t="shared" si="98"/>
        <v>55</v>
      </c>
      <c r="AT84" s="78">
        <v>110517</v>
      </c>
      <c r="AU84" s="79">
        <f t="shared" si="99"/>
        <v>55</v>
      </c>
      <c r="AV84" s="78">
        <v>132990</v>
      </c>
      <c r="AW84" s="79">
        <f t="shared" si="100"/>
        <v>52</v>
      </c>
      <c r="AX84" s="78">
        <v>139515</v>
      </c>
      <c r="AY84" s="79">
        <f t="shared" si="101"/>
        <v>54</v>
      </c>
      <c r="AZ84" s="78">
        <v>157623</v>
      </c>
      <c r="BA84" s="79">
        <f t="shared" si="102"/>
        <v>48</v>
      </c>
      <c r="BB84" s="78">
        <v>165015</v>
      </c>
      <c r="BC84" s="79">
        <f t="shared" si="103"/>
        <v>46</v>
      </c>
      <c r="BD84" s="78">
        <v>161304</v>
      </c>
      <c r="BE84" s="79">
        <f t="shared" si="104"/>
        <v>49</v>
      </c>
      <c r="BF84" s="78">
        <v>219585</v>
      </c>
      <c r="BG84" s="79">
        <f t="shared" si="105"/>
        <v>32</v>
      </c>
      <c r="BH84" s="78">
        <v>174431</v>
      </c>
      <c r="BI84" s="79">
        <f t="shared" si="106"/>
        <v>45</v>
      </c>
      <c r="BJ84" s="78">
        <v>210763</v>
      </c>
      <c r="BK84" s="79">
        <f t="shared" si="107"/>
        <v>48</v>
      </c>
      <c r="BL84" s="97">
        <v>197447.3</v>
      </c>
      <c r="BM84" s="79">
        <f t="shared" si="108"/>
        <v>48</v>
      </c>
      <c r="BN84" s="131">
        <v>183344.6</v>
      </c>
      <c r="BO84" s="79">
        <f t="shared" si="109"/>
        <v>47</v>
      </c>
      <c r="BP84" s="131">
        <v>180145.5</v>
      </c>
      <c r="BQ84" s="79">
        <f t="shared" si="110"/>
        <v>47</v>
      </c>
      <c r="BR84" s="136">
        <v>184933.4</v>
      </c>
      <c r="BS84" s="79">
        <f t="shared" si="111"/>
        <v>46</v>
      </c>
      <c r="BT84" s="136">
        <v>164159.1</v>
      </c>
      <c r="BU84" s="79">
        <f t="shared" si="112"/>
        <v>48</v>
      </c>
      <c r="BV84" s="136">
        <v>157691.20000000001</v>
      </c>
      <c r="BW84" s="79">
        <f t="shared" si="113"/>
        <v>50</v>
      </c>
      <c r="BX84" s="136">
        <v>167845.9</v>
      </c>
      <c r="BY84" s="136">
        <f t="shared" si="114"/>
        <v>50</v>
      </c>
      <c r="BZ84" s="195">
        <v>165191</v>
      </c>
      <c r="CA84" s="79">
        <f t="shared" si="115"/>
        <v>54</v>
      </c>
      <c r="CB84" s="136">
        <v>221669.8</v>
      </c>
      <c r="CC84" s="136">
        <f t="shared" si="116"/>
        <v>48</v>
      </c>
      <c r="CE84" s="189"/>
    </row>
    <row r="85" spans="1:83">
      <c r="A85" s="111" t="s">
        <v>250</v>
      </c>
      <c r="B85" s="77" t="s">
        <v>182</v>
      </c>
      <c r="C85" s="77" t="s">
        <v>183</v>
      </c>
      <c r="D85" s="78"/>
      <c r="E85" s="79" t="e">
        <f t="shared" si="78"/>
        <v>#N/A</v>
      </c>
      <c r="F85" s="78"/>
      <c r="G85" s="79" t="e">
        <f t="shared" si="79"/>
        <v>#N/A</v>
      </c>
      <c r="H85" s="78"/>
      <c r="I85" s="79" t="e">
        <f t="shared" si="80"/>
        <v>#N/A</v>
      </c>
      <c r="J85" s="78"/>
      <c r="K85" s="79" t="e">
        <f t="shared" si="81"/>
        <v>#N/A</v>
      </c>
      <c r="L85" s="78"/>
      <c r="M85" s="79" t="e">
        <f t="shared" si="82"/>
        <v>#N/A</v>
      </c>
      <c r="N85" s="78">
        <v>49740</v>
      </c>
      <c r="O85" s="79">
        <f t="shared" si="83"/>
        <v>37</v>
      </c>
      <c r="P85" s="78">
        <v>51123</v>
      </c>
      <c r="Q85" s="79">
        <f t="shared" si="84"/>
        <v>36</v>
      </c>
      <c r="R85" s="78">
        <v>64351</v>
      </c>
      <c r="S85" s="79">
        <f t="shared" si="85"/>
        <v>32</v>
      </c>
      <c r="T85" s="78">
        <v>65258</v>
      </c>
      <c r="U85" s="79">
        <f t="shared" si="86"/>
        <v>33</v>
      </c>
      <c r="V85" s="78">
        <v>82913</v>
      </c>
      <c r="W85" s="79">
        <f t="shared" si="87"/>
        <v>28</v>
      </c>
      <c r="X85" s="78">
        <v>92824</v>
      </c>
      <c r="Y85" s="79">
        <f t="shared" si="88"/>
        <v>26</v>
      </c>
      <c r="Z85" s="78">
        <v>95206</v>
      </c>
      <c r="AA85" s="79">
        <f t="shared" si="89"/>
        <v>27</v>
      </c>
      <c r="AB85" s="78">
        <v>106234</v>
      </c>
      <c r="AC85" s="79">
        <f t="shared" si="90"/>
        <v>26</v>
      </c>
      <c r="AD85" s="78">
        <v>107832</v>
      </c>
      <c r="AE85" s="79">
        <f t="shared" si="91"/>
        <v>26</v>
      </c>
      <c r="AF85" s="78">
        <v>144036</v>
      </c>
      <c r="AG85" s="79">
        <f t="shared" si="92"/>
        <v>24</v>
      </c>
      <c r="AH85" s="78">
        <v>137077</v>
      </c>
      <c r="AI85" s="79">
        <f t="shared" si="93"/>
        <v>24</v>
      </c>
      <c r="AJ85" s="78">
        <v>120770</v>
      </c>
      <c r="AK85" s="79">
        <f t="shared" si="94"/>
        <v>26</v>
      </c>
      <c r="AL85" s="78">
        <v>117055</v>
      </c>
      <c r="AM85" s="79">
        <f t="shared" si="95"/>
        <v>30</v>
      </c>
      <c r="AN85" s="78">
        <v>129790</v>
      </c>
      <c r="AO85" s="79">
        <f t="shared" si="96"/>
        <v>30</v>
      </c>
      <c r="AP85" s="78">
        <v>151657</v>
      </c>
      <c r="AQ85" s="79">
        <f t="shared" si="97"/>
        <v>28</v>
      </c>
      <c r="AR85" s="78">
        <v>162706</v>
      </c>
      <c r="AS85" s="79">
        <f t="shared" si="98"/>
        <v>28</v>
      </c>
      <c r="AT85" s="78">
        <v>166850</v>
      </c>
      <c r="AU85" s="79">
        <f t="shared" si="99"/>
        <v>30</v>
      </c>
      <c r="AV85" s="78">
        <v>168452</v>
      </c>
      <c r="AW85" s="79">
        <f t="shared" si="100"/>
        <v>39</v>
      </c>
      <c r="AX85" s="78">
        <v>190027</v>
      </c>
      <c r="AY85" s="79">
        <f t="shared" si="101"/>
        <v>38</v>
      </c>
      <c r="AZ85" s="78">
        <v>206926</v>
      </c>
      <c r="BA85" s="79">
        <f t="shared" si="102"/>
        <v>35</v>
      </c>
      <c r="BB85" s="78">
        <v>201044</v>
      </c>
      <c r="BC85" s="79">
        <f t="shared" si="103"/>
        <v>35</v>
      </c>
      <c r="BD85" s="78">
        <v>200736</v>
      </c>
      <c r="BE85" s="79">
        <f t="shared" si="104"/>
        <v>36</v>
      </c>
      <c r="BF85" s="78">
        <v>211981</v>
      </c>
      <c r="BG85" s="79">
        <f t="shared" si="105"/>
        <v>35</v>
      </c>
      <c r="BH85" s="78">
        <v>217002</v>
      </c>
      <c r="BI85" s="79">
        <f t="shared" si="106"/>
        <v>34</v>
      </c>
      <c r="BJ85" s="78">
        <v>273499</v>
      </c>
      <c r="BK85" s="79">
        <f t="shared" si="107"/>
        <v>35</v>
      </c>
      <c r="BL85" s="97">
        <v>230577.8</v>
      </c>
      <c r="BM85" s="79">
        <f t="shared" si="108"/>
        <v>37</v>
      </c>
      <c r="BN85" s="131">
        <v>238860.5</v>
      </c>
      <c r="BO85" s="79">
        <f t="shared" si="109"/>
        <v>33</v>
      </c>
      <c r="BP85" s="131">
        <v>265080.8</v>
      </c>
      <c r="BQ85" s="79">
        <f t="shared" si="110"/>
        <v>29</v>
      </c>
      <c r="BR85" s="136">
        <v>215562.9</v>
      </c>
      <c r="BS85" s="79">
        <f t="shared" si="111"/>
        <v>35</v>
      </c>
      <c r="BT85" s="136">
        <v>206746.4</v>
      </c>
      <c r="BU85" s="79">
        <f t="shared" si="112"/>
        <v>43</v>
      </c>
      <c r="BV85" s="136">
        <v>168890.3</v>
      </c>
      <c r="BW85" s="79">
        <f t="shared" si="113"/>
        <v>46</v>
      </c>
      <c r="BX85" s="136">
        <v>185962.2</v>
      </c>
      <c r="BY85" s="136">
        <f t="shared" si="114"/>
        <v>44</v>
      </c>
      <c r="BZ85" s="195">
        <v>202668.4</v>
      </c>
      <c r="CA85" s="79">
        <f t="shared" si="115"/>
        <v>46</v>
      </c>
      <c r="CB85" s="136">
        <v>214444.7</v>
      </c>
      <c r="CC85" s="136">
        <f t="shared" si="116"/>
        <v>50</v>
      </c>
      <c r="CE85" s="189"/>
    </row>
    <row r="86" spans="1:83">
      <c r="A86" s="111" t="s">
        <v>251</v>
      </c>
      <c r="B86" s="77" t="s">
        <v>182</v>
      </c>
      <c r="C86" s="77" t="s">
        <v>183</v>
      </c>
      <c r="D86" s="78"/>
      <c r="E86" s="79" t="e">
        <f t="shared" si="78"/>
        <v>#N/A</v>
      </c>
      <c r="F86" s="78"/>
      <c r="G86" s="79" t="e">
        <f t="shared" si="79"/>
        <v>#N/A</v>
      </c>
      <c r="H86" s="78"/>
      <c r="I86" s="79" t="e">
        <f t="shared" si="80"/>
        <v>#N/A</v>
      </c>
      <c r="J86" s="78"/>
      <c r="K86" s="79" t="e">
        <f t="shared" si="81"/>
        <v>#N/A</v>
      </c>
      <c r="L86" s="78"/>
      <c r="M86" s="79" t="e">
        <f t="shared" si="82"/>
        <v>#N/A</v>
      </c>
      <c r="N86" s="78">
        <v>55083</v>
      </c>
      <c r="O86" s="79">
        <f t="shared" si="83"/>
        <v>32</v>
      </c>
      <c r="P86" s="78">
        <v>59707</v>
      </c>
      <c r="Q86" s="79">
        <f t="shared" si="84"/>
        <v>29</v>
      </c>
      <c r="R86" s="78">
        <v>57122</v>
      </c>
      <c r="S86" s="79">
        <f t="shared" si="85"/>
        <v>36</v>
      </c>
      <c r="T86" s="78">
        <v>65982</v>
      </c>
      <c r="U86" s="79">
        <f t="shared" si="86"/>
        <v>32</v>
      </c>
      <c r="V86" s="78">
        <v>69335</v>
      </c>
      <c r="W86" s="79">
        <f t="shared" si="87"/>
        <v>35</v>
      </c>
      <c r="X86" s="78">
        <v>69228</v>
      </c>
      <c r="Y86" s="79">
        <f t="shared" si="88"/>
        <v>36</v>
      </c>
      <c r="Z86" s="78">
        <v>80585</v>
      </c>
      <c r="AA86" s="79">
        <f t="shared" si="89"/>
        <v>35</v>
      </c>
      <c r="AB86" s="78">
        <v>97956</v>
      </c>
      <c r="AC86" s="79">
        <f t="shared" si="90"/>
        <v>29</v>
      </c>
      <c r="AD86" s="78">
        <v>87702</v>
      </c>
      <c r="AE86" s="79">
        <f t="shared" si="91"/>
        <v>34</v>
      </c>
      <c r="AF86" s="78">
        <v>83772</v>
      </c>
      <c r="AG86" s="79">
        <f t="shared" si="92"/>
        <v>39</v>
      </c>
      <c r="AH86" s="78">
        <v>113684</v>
      </c>
      <c r="AI86" s="79">
        <f t="shared" si="93"/>
        <v>29</v>
      </c>
      <c r="AJ86" s="78">
        <v>112221</v>
      </c>
      <c r="AK86" s="79">
        <f t="shared" si="94"/>
        <v>29</v>
      </c>
      <c r="AL86" s="78">
        <v>107597</v>
      </c>
      <c r="AM86" s="79">
        <f t="shared" si="95"/>
        <v>32</v>
      </c>
      <c r="AN86" s="78">
        <v>133844</v>
      </c>
      <c r="AO86" s="79">
        <f t="shared" si="96"/>
        <v>27</v>
      </c>
      <c r="AP86" s="78">
        <v>143530</v>
      </c>
      <c r="AQ86" s="79">
        <f t="shared" si="97"/>
        <v>31</v>
      </c>
      <c r="AR86" s="78">
        <v>143149</v>
      </c>
      <c r="AS86" s="79">
        <f t="shared" si="98"/>
        <v>35</v>
      </c>
      <c r="AT86" s="78">
        <v>127601</v>
      </c>
      <c r="AU86" s="79">
        <f t="shared" si="99"/>
        <v>51</v>
      </c>
      <c r="AV86" s="78">
        <v>152206</v>
      </c>
      <c r="AW86" s="79">
        <f t="shared" si="100"/>
        <v>46</v>
      </c>
      <c r="AX86" s="78">
        <v>157141</v>
      </c>
      <c r="AY86" s="79">
        <f t="shared" si="101"/>
        <v>48</v>
      </c>
      <c r="AZ86" s="78">
        <v>154311</v>
      </c>
      <c r="BA86" s="79">
        <f t="shared" si="102"/>
        <v>49</v>
      </c>
      <c r="BB86" s="78">
        <v>163156</v>
      </c>
      <c r="BC86" s="79">
        <f t="shared" si="103"/>
        <v>47</v>
      </c>
      <c r="BD86" s="78">
        <v>153430</v>
      </c>
      <c r="BE86" s="79">
        <f t="shared" si="104"/>
        <v>50</v>
      </c>
      <c r="BF86" s="78">
        <v>154971</v>
      </c>
      <c r="BG86" s="79">
        <f t="shared" si="105"/>
        <v>50</v>
      </c>
      <c r="BH86" s="78">
        <v>145966</v>
      </c>
      <c r="BI86" s="79">
        <f t="shared" si="106"/>
        <v>53</v>
      </c>
      <c r="BJ86" s="78">
        <v>179023</v>
      </c>
      <c r="BK86" s="79">
        <f t="shared" si="107"/>
        <v>54</v>
      </c>
      <c r="BL86" s="97">
        <v>178660.4</v>
      </c>
      <c r="BM86" s="79">
        <f t="shared" si="108"/>
        <v>56</v>
      </c>
      <c r="BN86" s="131">
        <v>178301</v>
      </c>
      <c r="BO86" s="79">
        <f t="shared" si="109"/>
        <v>50</v>
      </c>
      <c r="BP86" s="131">
        <v>172405.6</v>
      </c>
      <c r="BQ86" s="79">
        <f t="shared" si="110"/>
        <v>50</v>
      </c>
      <c r="BR86" s="136">
        <v>167030.1</v>
      </c>
      <c r="BS86" s="79">
        <f t="shared" si="111"/>
        <v>49</v>
      </c>
      <c r="BT86" s="136">
        <v>149454.39999999999</v>
      </c>
      <c r="BU86" s="79">
        <f t="shared" si="112"/>
        <v>54</v>
      </c>
      <c r="BV86" s="136">
        <v>151454.20000000001</v>
      </c>
      <c r="BW86" s="79">
        <f t="shared" si="113"/>
        <v>52</v>
      </c>
      <c r="BX86" s="136">
        <v>154528.6</v>
      </c>
      <c r="BY86" s="136">
        <f t="shared" si="114"/>
        <v>53</v>
      </c>
      <c r="BZ86" s="195">
        <v>156609.20000000001</v>
      </c>
      <c r="CA86" s="79">
        <f t="shared" si="115"/>
        <v>58</v>
      </c>
      <c r="CB86" s="136">
        <v>183288.1</v>
      </c>
      <c r="CC86" s="136">
        <f t="shared" si="116"/>
        <v>53</v>
      </c>
      <c r="CE86" s="189"/>
    </row>
    <row r="87" spans="1:83">
      <c r="A87" s="111" t="s">
        <v>252</v>
      </c>
      <c r="B87" s="77" t="s">
        <v>182</v>
      </c>
      <c r="C87" s="77" t="s">
        <v>183</v>
      </c>
      <c r="D87" s="78"/>
      <c r="E87" s="79" t="e">
        <f t="shared" si="78"/>
        <v>#N/A</v>
      </c>
      <c r="F87" s="78"/>
      <c r="G87" s="79" t="e">
        <f t="shared" si="79"/>
        <v>#N/A</v>
      </c>
      <c r="H87" s="78"/>
      <c r="I87" s="79" t="e">
        <f t="shared" si="80"/>
        <v>#N/A</v>
      </c>
      <c r="J87" s="78"/>
      <c r="K87" s="79" t="e">
        <f t="shared" si="81"/>
        <v>#N/A</v>
      </c>
      <c r="L87" s="78"/>
      <c r="M87" s="79" t="e">
        <f t="shared" si="82"/>
        <v>#N/A</v>
      </c>
      <c r="N87" s="78"/>
      <c r="O87" s="79" t="e">
        <f t="shared" si="83"/>
        <v>#N/A</v>
      </c>
      <c r="P87" s="78"/>
      <c r="Q87" s="79" t="e">
        <f t="shared" si="84"/>
        <v>#N/A</v>
      </c>
      <c r="R87" s="78"/>
      <c r="S87" s="79" t="e">
        <f t="shared" si="85"/>
        <v>#N/A</v>
      </c>
      <c r="T87" s="78">
        <v>16133</v>
      </c>
      <c r="U87" s="79">
        <f t="shared" si="86"/>
        <v>103</v>
      </c>
      <c r="V87" s="78"/>
      <c r="W87" s="79" t="e">
        <f t="shared" si="87"/>
        <v>#N/A</v>
      </c>
      <c r="X87" s="78"/>
      <c r="Y87" s="79" t="e">
        <f t="shared" si="88"/>
        <v>#N/A</v>
      </c>
      <c r="Z87" s="78"/>
      <c r="AA87" s="79" t="e">
        <f t="shared" si="89"/>
        <v>#N/A</v>
      </c>
      <c r="AB87" s="78">
        <v>23421</v>
      </c>
      <c r="AC87" s="79">
        <f t="shared" si="90"/>
        <v>114</v>
      </c>
      <c r="AD87" s="78">
        <v>27310</v>
      </c>
      <c r="AE87" s="79">
        <f t="shared" si="91"/>
        <v>105</v>
      </c>
      <c r="AF87" s="78">
        <v>25334</v>
      </c>
      <c r="AG87" s="79">
        <f t="shared" si="92"/>
        <v>111</v>
      </c>
      <c r="AH87" s="78">
        <v>32942</v>
      </c>
      <c r="AI87" s="79">
        <f t="shared" si="93"/>
        <v>95</v>
      </c>
      <c r="AJ87" s="78">
        <v>30249</v>
      </c>
      <c r="AK87" s="79">
        <f t="shared" si="94"/>
        <v>103</v>
      </c>
      <c r="AL87" s="78">
        <v>30304</v>
      </c>
      <c r="AM87" s="79">
        <f t="shared" si="95"/>
        <v>107</v>
      </c>
      <c r="AN87" s="78">
        <v>31032</v>
      </c>
      <c r="AO87" s="79">
        <f t="shared" si="96"/>
        <v>110</v>
      </c>
      <c r="AP87" s="78">
        <v>42501</v>
      </c>
      <c r="AQ87" s="79">
        <f t="shared" si="97"/>
        <v>103</v>
      </c>
      <c r="AR87" s="78">
        <v>39762</v>
      </c>
      <c r="AS87" s="79">
        <f t="shared" si="98"/>
        <v>110</v>
      </c>
      <c r="AT87" s="78">
        <v>50668</v>
      </c>
      <c r="AU87" s="79">
        <f t="shared" si="99"/>
        <v>104</v>
      </c>
      <c r="AV87" s="78">
        <v>73194</v>
      </c>
      <c r="AW87" s="79">
        <f t="shared" si="100"/>
        <v>91</v>
      </c>
      <c r="AX87" s="78">
        <v>56973</v>
      </c>
      <c r="AY87" s="79">
        <f t="shared" si="101"/>
        <v>109</v>
      </c>
      <c r="AZ87" s="78">
        <v>70508</v>
      </c>
      <c r="BA87" s="79">
        <f t="shared" si="102"/>
        <v>96</v>
      </c>
      <c r="BB87" s="78">
        <v>80785</v>
      </c>
      <c r="BC87" s="79">
        <f t="shared" si="103"/>
        <v>89</v>
      </c>
      <c r="BD87" s="78">
        <v>81908</v>
      </c>
      <c r="BE87" s="79">
        <f t="shared" si="104"/>
        <v>91</v>
      </c>
      <c r="BF87" s="78">
        <v>91094</v>
      </c>
      <c r="BG87" s="79">
        <f t="shared" si="105"/>
        <v>79</v>
      </c>
      <c r="BH87" s="78">
        <v>106268</v>
      </c>
      <c r="BI87" s="79">
        <f t="shared" si="106"/>
        <v>69</v>
      </c>
      <c r="BJ87" s="78">
        <v>150570</v>
      </c>
      <c r="BK87" s="79">
        <f t="shared" si="107"/>
        <v>63</v>
      </c>
      <c r="BL87" s="97">
        <v>119895.2</v>
      </c>
      <c r="BM87" s="79">
        <f t="shared" si="108"/>
        <v>70</v>
      </c>
      <c r="BN87" s="131">
        <v>133617.4</v>
      </c>
      <c r="BO87" s="79">
        <f t="shared" si="109"/>
        <v>61</v>
      </c>
      <c r="BP87" s="131">
        <v>162980.70000000001</v>
      </c>
      <c r="BQ87" s="79">
        <f t="shared" si="110"/>
        <v>52</v>
      </c>
      <c r="BR87" s="136">
        <v>143199.5</v>
      </c>
      <c r="BS87" s="79">
        <f t="shared" si="111"/>
        <v>57</v>
      </c>
      <c r="BT87" s="136">
        <v>116150.8</v>
      </c>
      <c r="BU87" s="79">
        <f t="shared" si="112"/>
        <v>65</v>
      </c>
      <c r="BV87" s="136">
        <v>141301.9</v>
      </c>
      <c r="BW87" s="79">
        <f t="shared" si="113"/>
        <v>56</v>
      </c>
      <c r="BX87" s="136">
        <v>131292</v>
      </c>
      <c r="BY87" s="136">
        <f t="shared" si="114"/>
        <v>62</v>
      </c>
      <c r="BZ87" s="195">
        <v>142539.6</v>
      </c>
      <c r="CA87" s="79">
        <f t="shared" si="115"/>
        <v>63</v>
      </c>
      <c r="CB87" s="136">
        <v>154743.9</v>
      </c>
      <c r="CC87" s="136">
        <f t="shared" si="116"/>
        <v>62</v>
      </c>
      <c r="CE87" s="189"/>
    </row>
    <row r="88" spans="1:83">
      <c r="A88" s="111" t="s">
        <v>253</v>
      </c>
      <c r="B88" s="77" t="s">
        <v>182</v>
      </c>
      <c r="C88" s="77" t="s">
        <v>183</v>
      </c>
      <c r="D88" s="78"/>
      <c r="E88" s="79" t="e">
        <f t="shared" si="78"/>
        <v>#N/A</v>
      </c>
      <c r="F88" s="78"/>
      <c r="G88" s="79" t="e">
        <f t="shared" si="79"/>
        <v>#N/A</v>
      </c>
      <c r="H88" s="78"/>
      <c r="I88" s="79" t="e">
        <f t="shared" si="80"/>
        <v>#N/A</v>
      </c>
      <c r="J88" s="78"/>
      <c r="K88" s="79" t="e">
        <f t="shared" si="81"/>
        <v>#N/A</v>
      </c>
      <c r="L88" s="78"/>
      <c r="M88" s="79" t="e">
        <f t="shared" si="82"/>
        <v>#N/A</v>
      </c>
      <c r="N88" s="78">
        <v>24767</v>
      </c>
      <c r="O88" s="79">
        <f t="shared" si="83"/>
        <v>74</v>
      </c>
      <c r="P88" s="78">
        <v>27303</v>
      </c>
      <c r="Q88" s="79">
        <f t="shared" si="84"/>
        <v>73</v>
      </c>
      <c r="R88" s="78">
        <v>31492</v>
      </c>
      <c r="S88" s="79">
        <f t="shared" si="85"/>
        <v>68</v>
      </c>
      <c r="T88" s="78">
        <v>32164</v>
      </c>
      <c r="U88" s="79">
        <f t="shared" si="86"/>
        <v>72</v>
      </c>
      <c r="V88" s="78">
        <v>36120</v>
      </c>
      <c r="W88" s="79">
        <f t="shared" si="87"/>
        <v>76</v>
      </c>
      <c r="X88" s="78">
        <v>40820</v>
      </c>
      <c r="Y88" s="79">
        <f t="shared" si="88"/>
        <v>72</v>
      </c>
      <c r="Z88" s="78">
        <v>43671</v>
      </c>
      <c r="AA88" s="79">
        <f t="shared" si="89"/>
        <v>73</v>
      </c>
      <c r="AB88" s="78">
        <v>50514</v>
      </c>
      <c r="AC88" s="79">
        <f t="shared" si="90"/>
        <v>65</v>
      </c>
      <c r="AD88" s="78">
        <v>46365</v>
      </c>
      <c r="AE88" s="79">
        <f t="shared" si="91"/>
        <v>74</v>
      </c>
      <c r="AF88" s="78">
        <v>56550</v>
      </c>
      <c r="AG88" s="79">
        <f t="shared" si="92"/>
        <v>66</v>
      </c>
      <c r="AH88" s="78">
        <v>53950</v>
      </c>
      <c r="AI88" s="79">
        <f t="shared" si="93"/>
        <v>66</v>
      </c>
      <c r="AJ88" s="78">
        <v>51266</v>
      </c>
      <c r="AK88" s="79">
        <f t="shared" si="94"/>
        <v>74</v>
      </c>
      <c r="AL88" s="78">
        <v>57472</v>
      </c>
      <c r="AM88" s="79">
        <f t="shared" si="95"/>
        <v>73</v>
      </c>
      <c r="AN88" s="78">
        <v>61814</v>
      </c>
      <c r="AO88" s="79">
        <f t="shared" si="96"/>
        <v>72</v>
      </c>
      <c r="AP88" s="78">
        <v>63557</v>
      </c>
      <c r="AQ88" s="79">
        <f t="shared" si="97"/>
        <v>76</v>
      </c>
      <c r="AR88" s="78">
        <v>63747</v>
      </c>
      <c r="AS88" s="79">
        <f t="shared" si="98"/>
        <v>85</v>
      </c>
      <c r="AT88" s="78">
        <v>81550</v>
      </c>
      <c r="AU88" s="79">
        <f t="shared" si="99"/>
        <v>75</v>
      </c>
      <c r="AV88" s="78">
        <v>79520</v>
      </c>
      <c r="AW88" s="79">
        <f t="shared" si="100"/>
        <v>81</v>
      </c>
      <c r="AX88" s="78">
        <v>82803</v>
      </c>
      <c r="AY88" s="79">
        <f t="shared" si="101"/>
        <v>87</v>
      </c>
      <c r="AZ88" s="78">
        <v>102225</v>
      </c>
      <c r="BA88" s="79">
        <f t="shared" si="102"/>
        <v>70</v>
      </c>
      <c r="BB88" s="78">
        <v>108377</v>
      </c>
      <c r="BC88" s="79">
        <f t="shared" si="103"/>
        <v>69</v>
      </c>
      <c r="BD88" s="78">
        <v>104298</v>
      </c>
      <c r="BE88" s="79">
        <f t="shared" si="104"/>
        <v>71</v>
      </c>
      <c r="BF88" s="78">
        <v>97622</v>
      </c>
      <c r="BG88" s="79">
        <f t="shared" si="105"/>
        <v>74</v>
      </c>
      <c r="BH88" s="78">
        <v>94659</v>
      </c>
      <c r="BI88" s="79">
        <f t="shared" si="106"/>
        <v>83</v>
      </c>
      <c r="BJ88" s="78">
        <v>115366</v>
      </c>
      <c r="BK88" s="79">
        <f t="shared" si="107"/>
        <v>81</v>
      </c>
      <c r="BL88" s="97">
        <v>108700.9</v>
      </c>
      <c r="BM88" s="79">
        <f t="shared" si="108"/>
        <v>81</v>
      </c>
      <c r="BN88" s="131">
        <v>104657.3</v>
      </c>
      <c r="BO88" s="79">
        <f t="shared" si="109"/>
        <v>73</v>
      </c>
      <c r="BP88" s="131">
        <v>100518.39999999999</v>
      </c>
      <c r="BQ88" s="79">
        <f t="shared" si="110"/>
        <v>72</v>
      </c>
      <c r="BR88" s="136">
        <v>107107.1</v>
      </c>
      <c r="BS88" s="79">
        <f t="shared" si="111"/>
        <v>66</v>
      </c>
      <c r="BT88" s="136">
        <v>92593.2</v>
      </c>
      <c r="BU88" s="79">
        <f t="shared" si="112"/>
        <v>79</v>
      </c>
      <c r="BV88" s="136">
        <v>104085.1</v>
      </c>
      <c r="BW88" s="79">
        <f t="shared" si="113"/>
        <v>74</v>
      </c>
      <c r="BX88" s="136">
        <v>109491.2</v>
      </c>
      <c r="BY88" s="136">
        <f t="shared" si="114"/>
        <v>72</v>
      </c>
      <c r="BZ88" s="195">
        <v>103171.5</v>
      </c>
      <c r="CA88" s="79">
        <f t="shared" si="115"/>
        <v>78</v>
      </c>
      <c r="CB88" s="136">
        <v>120147.5</v>
      </c>
      <c r="CC88" s="136">
        <f t="shared" si="116"/>
        <v>79</v>
      </c>
      <c r="CE88" s="189"/>
    </row>
    <row r="89" spans="1:83">
      <c r="A89" s="111" t="s">
        <v>254</v>
      </c>
      <c r="B89" s="77" t="s">
        <v>182</v>
      </c>
      <c r="C89" s="77" t="s">
        <v>183</v>
      </c>
      <c r="D89" s="78"/>
      <c r="E89" s="79" t="e">
        <f t="shared" si="78"/>
        <v>#N/A</v>
      </c>
      <c r="F89" s="78"/>
      <c r="G89" s="79" t="e">
        <f t="shared" si="79"/>
        <v>#N/A</v>
      </c>
      <c r="H89" s="78"/>
      <c r="I89" s="79" t="e">
        <f t="shared" si="80"/>
        <v>#N/A</v>
      </c>
      <c r="J89" s="78"/>
      <c r="K89" s="79" t="e">
        <f t="shared" si="81"/>
        <v>#N/A</v>
      </c>
      <c r="L89" s="78"/>
      <c r="M89" s="79" t="e">
        <f t="shared" si="82"/>
        <v>#N/A</v>
      </c>
      <c r="N89" s="78">
        <v>23730</v>
      </c>
      <c r="O89" s="79">
        <f t="shared" si="83"/>
        <v>77</v>
      </c>
      <c r="P89" s="78">
        <v>28880</v>
      </c>
      <c r="Q89" s="79">
        <f t="shared" si="84"/>
        <v>70</v>
      </c>
      <c r="R89" s="78">
        <v>27322</v>
      </c>
      <c r="S89" s="79">
        <f t="shared" si="85"/>
        <v>75</v>
      </c>
      <c r="T89" s="78">
        <v>31878</v>
      </c>
      <c r="U89" s="79">
        <f t="shared" si="86"/>
        <v>73</v>
      </c>
      <c r="V89" s="78">
        <v>37444</v>
      </c>
      <c r="W89" s="79">
        <f t="shared" si="87"/>
        <v>72</v>
      </c>
      <c r="X89" s="78">
        <v>41661</v>
      </c>
      <c r="Y89" s="79">
        <f t="shared" si="88"/>
        <v>69</v>
      </c>
      <c r="Z89" s="78">
        <v>44469</v>
      </c>
      <c r="AA89" s="79">
        <f t="shared" si="89"/>
        <v>71</v>
      </c>
      <c r="AB89" s="78">
        <v>49055</v>
      </c>
      <c r="AC89" s="79">
        <f t="shared" si="90"/>
        <v>66</v>
      </c>
      <c r="AD89" s="78">
        <v>51464</v>
      </c>
      <c r="AE89" s="79">
        <f t="shared" si="91"/>
        <v>68</v>
      </c>
      <c r="AF89" s="78">
        <v>60008</v>
      </c>
      <c r="AG89" s="79">
        <f t="shared" si="92"/>
        <v>64</v>
      </c>
      <c r="AH89" s="78">
        <v>59684</v>
      </c>
      <c r="AI89" s="79">
        <f t="shared" si="93"/>
        <v>62</v>
      </c>
      <c r="AJ89" s="78">
        <v>59855</v>
      </c>
      <c r="AK89" s="79">
        <f t="shared" si="94"/>
        <v>63</v>
      </c>
      <c r="AL89" s="78">
        <v>60257</v>
      </c>
      <c r="AM89" s="79">
        <f t="shared" si="95"/>
        <v>67</v>
      </c>
      <c r="AN89" s="78">
        <v>75211</v>
      </c>
      <c r="AO89" s="79">
        <f t="shared" si="96"/>
        <v>62</v>
      </c>
      <c r="AP89" s="78">
        <v>67072</v>
      </c>
      <c r="AQ89" s="79">
        <f t="shared" si="97"/>
        <v>72</v>
      </c>
      <c r="AR89" s="78">
        <v>71524</v>
      </c>
      <c r="AS89" s="79">
        <f t="shared" si="98"/>
        <v>75</v>
      </c>
      <c r="AT89" s="78">
        <v>75035</v>
      </c>
      <c r="AU89" s="79">
        <f t="shared" si="99"/>
        <v>83</v>
      </c>
      <c r="AV89" s="78">
        <v>80510</v>
      </c>
      <c r="AW89" s="79">
        <f t="shared" si="100"/>
        <v>80</v>
      </c>
      <c r="AX89" s="78">
        <v>88022</v>
      </c>
      <c r="AY89" s="79">
        <f t="shared" si="101"/>
        <v>79</v>
      </c>
      <c r="AZ89" s="78">
        <v>98734</v>
      </c>
      <c r="BA89" s="79">
        <f t="shared" si="102"/>
        <v>73</v>
      </c>
      <c r="BB89" s="78">
        <v>94498</v>
      </c>
      <c r="BC89" s="79">
        <f t="shared" si="103"/>
        <v>75</v>
      </c>
      <c r="BD89" s="78">
        <v>95950</v>
      </c>
      <c r="BE89" s="79">
        <f t="shared" si="104"/>
        <v>75</v>
      </c>
      <c r="BF89" s="78">
        <v>97229</v>
      </c>
      <c r="BG89" s="79">
        <f t="shared" si="105"/>
        <v>75</v>
      </c>
      <c r="BH89" s="78">
        <v>101953</v>
      </c>
      <c r="BI89" s="79">
        <f t="shared" si="106"/>
        <v>73</v>
      </c>
      <c r="BJ89" s="78">
        <v>143966</v>
      </c>
      <c r="BK89" s="79">
        <f t="shared" si="107"/>
        <v>66</v>
      </c>
      <c r="BL89" s="97">
        <v>109577.60000000001</v>
      </c>
      <c r="BM89" s="79">
        <f t="shared" si="108"/>
        <v>78</v>
      </c>
      <c r="BN89" s="131">
        <v>123461.1</v>
      </c>
      <c r="BO89" s="79">
        <f t="shared" si="109"/>
        <v>65</v>
      </c>
      <c r="BP89" s="131">
        <v>101474.6</v>
      </c>
      <c r="BQ89" s="79">
        <f t="shared" si="110"/>
        <v>70</v>
      </c>
      <c r="BR89" s="136">
        <v>98186.1</v>
      </c>
      <c r="BS89" s="79">
        <f t="shared" si="111"/>
        <v>70</v>
      </c>
      <c r="BT89" s="136">
        <v>105826.7</v>
      </c>
      <c r="BU89" s="79">
        <f t="shared" si="112"/>
        <v>69</v>
      </c>
      <c r="BV89" s="136">
        <v>96636.6</v>
      </c>
      <c r="BW89" s="79">
        <f t="shared" si="113"/>
        <v>81</v>
      </c>
      <c r="BX89" s="136">
        <v>95388.1</v>
      </c>
      <c r="BY89" s="136">
        <f t="shared" si="114"/>
        <v>81</v>
      </c>
      <c r="BZ89" s="195">
        <v>99768.5</v>
      </c>
      <c r="CA89" s="79">
        <f t="shared" si="115"/>
        <v>82</v>
      </c>
      <c r="CB89" s="136">
        <v>105292.6</v>
      </c>
      <c r="CC89" s="136">
        <f t="shared" si="116"/>
        <v>80</v>
      </c>
      <c r="CE89" s="189"/>
    </row>
    <row r="90" spans="1:83">
      <c r="A90" s="111" t="s">
        <v>255</v>
      </c>
      <c r="B90" s="77" t="s">
        <v>182</v>
      </c>
      <c r="C90" s="77" t="s">
        <v>183</v>
      </c>
      <c r="D90" s="78"/>
      <c r="E90" s="79" t="e">
        <f t="shared" si="78"/>
        <v>#N/A</v>
      </c>
      <c r="F90" s="78"/>
      <c r="G90" s="79" t="e">
        <f t="shared" si="79"/>
        <v>#N/A</v>
      </c>
      <c r="H90" s="78"/>
      <c r="I90" s="79" t="e">
        <f t="shared" si="80"/>
        <v>#N/A</v>
      </c>
      <c r="J90" s="78"/>
      <c r="K90" s="79" t="e">
        <f t="shared" si="81"/>
        <v>#N/A</v>
      </c>
      <c r="L90" s="78"/>
      <c r="M90" s="79" t="e">
        <f t="shared" si="82"/>
        <v>#N/A</v>
      </c>
      <c r="N90" s="78">
        <v>31362</v>
      </c>
      <c r="O90" s="79">
        <f t="shared" si="83"/>
        <v>63</v>
      </c>
      <c r="P90" s="78">
        <v>34947</v>
      </c>
      <c r="Q90" s="79">
        <f t="shared" si="84"/>
        <v>59</v>
      </c>
      <c r="R90" s="78">
        <v>25078</v>
      </c>
      <c r="S90" s="79">
        <f t="shared" si="85"/>
        <v>82</v>
      </c>
      <c r="T90" s="78">
        <v>20136</v>
      </c>
      <c r="U90" s="79">
        <f t="shared" si="86"/>
        <v>99</v>
      </c>
      <c r="V90" s="78">
        <v>24835</v>
      </c>
      <c r="W90" s="79">
        <f t="shared" si="87"/>
        <v>92</v>
      </c>
      <c r="X90" s="78">
        <v>20132</v>
      </c>
      <c r="Y90" s="79">
        <f t="shared" si="88"/>
        <v>103</v>
      </c>
      <c r="Z90" s="78">
        <v>32446</v>
      </c>
      <c r="AA90" s="79">
        <f t="shared" si="89"/>
        <v>96</v>
      </c>
      <c r="AB90" s="78">
        <v>38624</v>
      </c>
      <c r="AC90" s="79">
        <f t="shared" si="90"/>
        <v>83</v>
      </c>
      <c r="AD90" s="78">
        <v>55827</v>
      </c>
      <c r="AE90" s="79">
        <f t="shared" si="91"/>
        <v>63</v>
      </c>
      <c r="AF90" s="78">
        <v>58306</v>
      </c>
      <c r="AG90" s="79">
        <f t="shared" si="92"/>
        <v>65</v>
      </c>
      <c r="AH90" s="78">
        <v>50032</v>
      </c>
      <c r="AI90" s="79">
        <f t="shared" si="93"/>
        <v>71</v>
      </c>
      <c r="AJ90" s="78">
        <v>40520</v>
      </c>
      <c r="AK90" s="79">
        <f t="shared" si="94"/>
        <v>92</v>
      </c>
      <c r="AL90" s="78">
        <v>46507</v>
      </c>
      <c r="AM90" s="79">
        <f t="shared" si="95"/>
        <v>84</v>
      </c>
      <c r="AN90" s="78">
        <v>65097</v>
      </c>
      <c r="AO90" s="79">
        <f t="shared" si="96"/>
        <v>68</v>
      </c>
      <c r="AP90" s="78">
        <v>63811</v>
      </c>
      <c r="AQ90" s="79">
        <f t="shared" si="97"/>
        <v>75</v>
      </c>
      <c r="AR90" s="78">
        <v>87066</v>
      </c>
      <c r="AS90" s="79">
        <f t="shared" si="98"/>
        <v>64</v>
      </c>
      <c r="AT90" s="78">
        <v>87187</v>
      </c>
      <c r="AU90" s="79">
        <f t="shared" si="99"/>
        <v>70</v>
      </c>
      <c r="AV90" s="78">
        <v>86117</v>
      </c>
      <c r="AW90" s="79">
        <f t="shared" si="100"/>
        <v>75</v>
      </c>
      <c r="AX90" s="78">
        <v>82473</v>
      </c>
      <c r="AY90" s="79">
        <f t="shared" si="101"/>
        <v>88</v>
      </c>
      <c r="AZ90" s="78">
        <v>82069</v>
      </c>
      <c r="BA90" s="79">
        <f t="shared" si="102"/>
        <v>87</v>
      </c>
      <c r="BB90" s="78">
        <v>97943</v>
      </c>
      <c r="BC90" s="79">
        <f t="shared" si="103"/>
        <v>73</v>
      </c>
      <c r="BD90" s="78">
        <v>98461</v>
      </c>
      <c r="BE90" s="79">
        <f t="shared" si="104"/>
        <v>73</v>
      </c>
      <c r="BF90" s="78">
        <v>107717</v>
      </c>
      <c r="BG90" s="79">
        <f t="shared" si="105"/>
        <v>64</v>
      </c>
      <c r="BH90" s="78">
        <v>95604</v>
      </c>
      <c r="BI90" s="79">
        <f t="shared" si="106"/>
        <v>81</v>
      </c>
      <c r="BJ90" s="78">
        <v>141450</v>
      </c>
      <c r="BK90" s="79">
        <f t="shared" si="107"/>
        <v>68</v>
      </c>
      <c r="BL90" s="97">
        <v>123041.5</v>
      </c>
      <c r="BM90" s="79">
        <f t="shared" si="108"/>
        <v>69</v>
      </c>
      <c r="BN90" s="131">
        <v>104026.7</v>
      </c>
      <c r="BO90" s="79">
        <f t="shared" si="109"/>
        <v>74</v>
      </c>
      <c r="BP90" s="131">
        <v>97480.1</v>
      </c>
      <c r="BQ90" s="79">
        <f t="shared" si="110"/>
        <v>75</v>
      </c>
      <c r="BR90" s="136">
        <v>91114.1</v>
      </c>
      <c r="BS90" s="79">
        <f t="shared" si="111"/>
        <v>75</v>
      </c>
      <c r="BT90" s="136">
        <v>92757</v>
      </c>
      <c r="BU90" s="79">
        <f t="shared" si="112"/>
        <v>78</v>
      </c>
      <c r="BV90" s="136">
        <v>104369.1</v>
      </c>
      <c r="BW90" s="79">
        <f t="shared" si="113"/>
        <v>72</v>
      </c>
      <c r="BX90" s="136">
        <v>99833.600000000006</v>
      </c>
      <c r="BY90" s="136">
        <f t="shared" si="114"/>
        <v>77</v>
      </c>
      <c r="BZ90" s="195">
        <v>111442.3</v>
      </c>
      <c r="CA90" s="79">
        <f t="shared" si="115"/>
        <v>74</v>
      </c>
      <c r="CB90" s="136">
        <v>102284.3</v>
      </c>
      <c r="CC90" s="136">
        <f t="shared" si="116"/>
        <v>83</v>
      </c>
      <c r="CE90" s="189"/>
    </row>
    <row r="91" spans="1:83">
      <c r="A91" s="111" t="s">
        <v>256</v>
      </c>
      <c r="B91" s="77" t="s">
        <v>182</v>
      </c>
      <c r="C91" s="77" t="s">
        <v>183</v>
      </c>
      <c r="D91" s="78"/>
      <c r="E91" s="79" t="e">
        <f t="shared" si="78"/>
        <v>#N/A</v>
      </c>
      <c r="F91" s="78"/>
      <c r="G91" s="79" t="e">
        <f t="shared" si="79"/>
        <v>#N/A</v>
      </c>
      <c r="H91" s="78"/>
      <c r="I91" s="79" t="e">
        <f t="shared" si="80"/>
        <v>#N/A</v>
      </c>
      <c r="J91" s="78"/>
      <c r="K91" s="79" t="e">
        <f t="shared" si="81"/>
        <v>#N/A</v>
      </c>
      <c r="L91" s="78"/>
      <c r="M91" s="79" t="e">
        <f t="shared" si="82"/>
        <v>#N/A</v>
      </c>
      <c r="N91" s="78">
        <v>17381</v>
      </c>
      <c r="O91" s="79">
        <f t="shared" si="83"/>
        <v>95</v>
      </c>
      <c r="P91" s="78">
        <v>17041</v>
      </c>
      <c r="Q91" s="79">
        <f t="shared" si="84"/>
        <v>96</v>
      </c>
      <c r="R91" s="78"/>
      <c r="S91" s="79" t="e">
        <f t="shared" si="85"/>
        <v>#N/A</v>
      </c>
      <c r="T91" s="78"/>
      <c r="U91" s="79" t="e">
        <f t="shared" si="86"/>
        <v>#N/A</v>
      </c>
      <c r="V91" s="78"/>
      <c r="W91" s="79" t="e">
        <f t="shared" si="87"/>
        <v>#N/A</v>
      </c>
      <c r="X91" s="78"/>
      <c r="Y91" s="79" t="e">
        <f t="shared" si="88"/>
        <v>#N/A</v>
      </c>
      <c r="Z91" s="78"/>
      <c r="AA91" s="79" t="e">
        <f t="shared" si="89"/>
        <v>#N/A</v>
      </c>
      <c r="AB91" s="78">
        <v>28863</v>
      </c>
      <c r="AC91" s="79">
        <f t="shared" si="90"/>
        <v>102</v>
      </c>
      <c r="AD91" s="78">
        <v>29541</v>
      </c>
      <c r="AE91" s="79">
        <f t="shared" si="91"/>
        <v>100</v>
      </c>
      <c r="AF91" s="78">
        <v>30619</v>
      </c>
      <c r="AG91" s="79">
        <f t="shared" si="92"/>
        <v>102</v>
      </c>
      <c r="AH91" s="78"/>
      <c r="AI91" s="79" t="e">
        <f t="shared" si="93"/>
        <v>#N/A</v>
      </c>
      <c r="AJ91" s="78"/>
      <c r="AK91" s="79" t="e">
        <f t="shared" si="94"/>
        <v>#N/A</v>
      </c>
      <c r="AL91" s="78">
        <v>106732</v>
      </c>
      <c r="AM91" s="79">
        <f t="shared" si="95"/>
        <v>34</v>
      </c>
      <c r="AN91" s="78">
        <v>108281</v>
      </c>
      <c r="AO91" s="79">
        <f t="shared" si="96"/>
        <v>39</v>
      </c>
      <c r="AP91" s="78">
        <v>118189</v>
      </c>
      <c r="AQ91" s="79">
        <f t="shared" si="97"/>
        <v>40</v>
      </c>
      <c r="AR91" s="78">
        <v>138420</v>
      </c>
      <c r="AS91" s="79">
        <f t="shared" si="98"/>
        <v>39</v>
      </c>
      <c r="AT91" s="78">
        <v>166118</v>
      </c>
      <c r="AU91" s="79">
        <f t="shared" si="99"/>
        <v>32</v>
      </c>
      <c r="AV91" s="78">
        <v>215451</v>
      </c>
      <c r="AW91" s="79">
        <f t="shared" si="100"/>
        <v>26</v>
      </c>
      <c r="AX91" s="78">
        <v>234955</v>
      </c>
      <c r="AY91" s="79">
        <f t="shared" si="101"/>
        <v>25</v>
      </c>
      <c r="AZ91" s="78">
        <v>56865</v>
      </c>
      <c r="BA91" s="79">
        <f t="shared" si="102"/>
        <v>112</v>
      </c>
      <c r="BB91" s="78">
        <v>56393</v>
      </c>
      <c r="BC91" s="79">
        <f t="shared" si="103"/>
        <v>112</v>
      </c>
      <c r="BD91" s="78">
        <v>53567</v>
      </c>
      <c r="BE91" s="79">
        <f t="shared" si="104"/>
        <v>114</v>
      </c>
      <c r="BF91" s="78">
        <v>48418</v>
      </c>
      <c r="BG91" s="79">
        <f t="shared" si="105"/>
        <v>120</v>
      </c>
      <c r="BH91" s="78">
        <v>67968</v>
      </c>
      <c r="BI91" s="79">
        <f t="shared" si="106"/>
        <v>111</v>
      </c>
      <c r="BJ91" s="78">
        <v>74125</v>
      </c>
      <c r="BK91" s="79">
        <f t="shared" si="107"/>
        <v>112</v>
      </c>
      <c r="BL91" s="119"/>
      <c r="BM91" s="79" t="e">
        <f t="shared" si="108"/>
        <v>#N/A</v>
      </c>
      <c r="BN91" s="119"/>
      <c r="BO91" s="79" t="e">
        <f t="shared" si="109"/>
        <v>#N/A</v>
      </c>
      <c r="BP91" s="119"/>
      <c r="BQ91" s="79" t="e">
        <f t="shared" si="110"/>
        <v>#N/A</v>
      </c>
      <c r="BR91" s="136"/>
      <c r="BS91" s="79" t="e">
        <f t="shared" si="111"/>
        <v>#N/A</v>
      </c>
      <c r="BT91" s="136"/>
      <c r="BU91" s="79" t="e">
        <f t="shared" si="112"/>
        <v>#N/A</v>
      </c>
      <c r="BV91" s="136">
        <v>75350.5</v>
      </c>
      <c r="BW91" s="79">
        <f t="shared" si="113"/>
        <v>91</v>
      </c>
      <c r="BX91" s="136">
        <v>80342.7</v>
      </c>
      <c r="BY91" s="136">
        <f t="shared" si="114"/>
        <v>93</v>
      </c>
      <c r="BZ91" s="195">
        <v>80510.899999999994</v>
      </c>
      <c r="CA91" s="79">
        <f t="shared" si="115"/>
        <v>95</v>
      </c>
      <c r="CB91" s="136">
        <v>100261.5</v>
      </c>
      <c r="CC91" s="136">
        <f t="shared" si="116"/>
        <v>85</v>
      </c>
      <c r="CE91" s="189"/>
    </row>
    <row r="92" spans="1:83">
      <c r="A92" s="111" t="s">
        <v>257</v>
      </c>
      <c r="B92" s="77" t="s">
        <v>182</v>
      </c>
      <c r="C92" s="77" t="s">
        <v>183</v>
      </c>
      <c r="D92" s="78"/>
      <c r="E92" s="79" t="e">
        <f t="shared" si="78"/>
        <v>#N/A</v>
      </c>
      <c r="F92" s="78"/>
      <c r="G92" s="79" t="e">
        <f t="shared" si="79"/>
        <v>#N/A</v>
      </c>
      <c r="H92" s="78"/>
      <c r="I92" s="79" t="e">
        <f t="shared" si="80"/>
        <v>#N/A</v>
      </c>
      <c r="J92" s="78"/>
      <c r="K92" s="79" t="e">
        <f t="shared" si="81"/>
        <v>#N/A</v>
      </c>
      <c r="L92" s="78"/>
      <c r="M92" s="79" t="e">
        <f t="shared" si="82"/>
        <v>#N/A</v>
      </c>
      <c r="N92" s="78">
        <v>22067</v>
      </c>
      <c r="O92" s="79">
        <f t="shared" si="83"/>
        <v>82</v>
      </c>
      <c r="P92" s="78">
        <v>21812</v>
      </c>
      <c r="Q92" s="79">
        <f t="shared" si="84"/>
        <v>85</v>
      </c>
      <c r="R92" s="78">
        <v>25170</v>
      </c>
      <c r="S92" s="79">
        <f t="shared" si="85"/>
        <v>81</v>
      </c>
      <c r="T92" s="78">
        <v>26696</v>
      </c>
      <c r="U92" s="79">
        <f t="shared" si="86"/>
        <v>85</v>
      </c>
      <c r="V92" s="78">
        <v>43219</v>
      </c>
      <c r="W92" s="79">
        <f t="shared" si="87"/>
        <v>63</v>
      </c>
      <c r="X92" s="78">
        <v>52713</v>
      </c>
      <c r="Y92" s="79">
        <f t="shared" si="88"/>
        <v>52</v>
      </c>
      <c r="Z92" s="78">
        <v>52338</v>
      </c>
      <c r="AA92" s="79">
        <f t="shared" si="89"/>
        <v>56</v>
      </c>
      <c r="AB92" s="78">
        <v>50617</v>
      </c>
      <c r="AC92" s="79">
        <f t="shared" si="90"/>
        <v>64</v>
      </c>
      <c r="AD92" s="78">
        <v>38862</v>
      </c>
      <c r="AE92" s="79">
        <f t="shared" si="91"/>
        <v>85</v>
      </c>
      <c r="AF92" s="78">
        <v>38400</v>
      </c>
      <c r="AG92" s="79">
        <f t="shared" si="92"/>
        <v>91</v>
      </c>
      <c r="AH92" s="78">
        <v>37041</v>
      </c>
      <c r="AI92" s="79">
        <f t="shared" si="93"/>
        <v>90</v>
      </c>
      <c r="AJ92" s="78">
        <v>29385</v>
      </c>
      <c r="AK92" s="79">
        <f t="shared" si="94"/>
        <v>105</v>
      </c>
      <c r="AL92" s="78">
        <v>34676</v>
      </c>
      <c r="AM92" s="79">
        <f t="shared" si="95"/>
        <v>105</v>
      </c>
      <c r="AN92" s="78">
        <v>43979</v>
      </c>
      <c r="AO92" s="79">
        <f t="shared" si="96"/>
        <v>92</v>
      </c>
      <c r="AP92" s="78">
        <v>42234</v>
      </c>
      <c r="AQ92" s="79">
        <f t="shared" si="97"/>
        <v>104</v>
      </c>
      <c r="AR92" s="78">
        <v>50554</v>
      </c>
      <c r="AS92" s="79">
        <f t="shared" si="98"/>
        <v>99</v>
      </c>
      <c r="AT92" s="78">
        <v>31904</v>
      </c>
      <c r="AU92" s="79">
        <f t="shared" si="99"/>
        <v>116</v>
      </c>
      <c r="AV92" s="78">
        <v>65594</v>
      </c>
      <c r="AW92" s="79">
        <f t="shared" si="100"/>
        <v>98</v>
      </c>
      <c r="AX92" s="78">
        <v>84367</v>
      </c>
      <c r="AY92" s="79">
        <f t="shared" si="101"/>
        <v>83</v>
      </c>
      <c r="AZ92" s="78">
        <v>64541</v>
      </c>
      <c r="BA92" s="79">
        <f t="shared" si="102"/>
        <v>105</v>
      </c>
      <c r="BB92" s="78">
        <v>59266</v>
      </c>
      <c r="BC92" s="79">
        <f t="shared" si="103"/>
        <v>109</v>
      </c>
      <c r="BD92" s="78">
        <v>70790</v>
      </c>
      <c r="BE92" s="79">
        <f t="shared" si="104"/>
        <v>101</v>
      </c>
      <c r="BF92" s="78">
        <v>84997</v>
      </c>
      <c r="BG92" s="79">
        <f t="shared" si="105"/>
        <v>85</v>
      </c>
      <c r="BH92" s="78">
        <v>77690</v>
      </c>
      <c r="BI92" s="79">
        <f t="shared" si="106"/>
        <v>104</v>
      </c>
      <c r="BJ92" s="78">
        <v>64948</v>
      </c>
      <c r="BK92" s="79">
        <f t="shared" si="107"/>
        <v>116</v>
      </c>
      <c r="BL92" s="97">
        <v>89033.1</v>
      </c>
      <c r="BM92" s="79">
        <f t="shared" si="108"/>
        <v>96</v>
      </c>
      <c r="BN92" s="119"/>
      <c r="BO92" s="79" t="e">
        <f t="shared" si="109"/>
        <v>#N/A</v>
      </c>
      <c r="BP92" s="119"/>
      <c r="BQ92" s="79" t="e">
        <f t="shared" si="110"/>
        <v>#N/A</v>
      </c>
      <c r="BR92" s="136"/>
      <c r="BS92" s="79" t="e">
        <f t="shared" si="111"/>
        <v>#N/A</v>
      </c>
      <c r="BT92" s="136"/>
      <c r="BU92" s="79" t="e">
        <f t="shared" si="112"/>
        <v>#N/A</v>
      </c>
      <c r="BV92" s="136"/>
      <c r="BW92" s="79" t="e">
        <f t="shared" si="113"/>
        <v>#N/A</v>
      </c>
      <c r="BX92" s="136"/>
      <c r="BY92" s="136" t="e">
        <f t="shared" si="114"/>
        <v>#N/A</v>
      </c>
      <c r="BZ92" s="195">
        <v>80531.3</v>
      </c>
      <c r="CA92" s="79">
        <f t="shared" si="115"/>
        <v>94</v>
      </c>
      <c r="CB92" s="136">
        <v>91820.2</v>
      </c>
      <c r="CC92" s="136">
        <f t="shared" si="116"/>
        <v>90</v>
      </c>
      <c r="CE92" s="189"/>
    </row>
    <row r="93" spans="1:83">
      <c r="A93" s="111" t="s">
        <v>258</v>
      </c>
      <c r="B93" s="77" t="s">
        <v>182</v>
      </c>
      <c r="C93" s="77" t="s">
        <v>183</v>
      </c>
      <c r="D93" s="78"/>
      <c r="E93" s="79" t="e">
        <f t="shared" si="78"/>
        <v>#N/A</v>
      </c>
      <c r="F93" s="78"/>
      <c r="G93" s="79" t="e">
        <f t="shared" si="79"/>
        <v>#N/A</v>
      </c>
      <c r="H93" s="78"/>
      <c r="I93" s="79" t="e">
        <f t="shared" si="80"/>
        <v>#N/A</v>
      </c>
      <c r="J93" s="78"/>
      <c r="K93" s="79" t="e">
        <f t="shared" si="81"/>
        <v>#N/A</v>
      </c>
      <c r="L93" s="78"/>
      <c r="M93" s="79" t="e">
        <f t="shared" si="82"/>
        <v>#N/A</v>
      </c>
      <c r="N93" s="78">
        <v>33801</v>
      </c>
      <c r="O93" s="79">
        <f t="shared" si="83"/>
        <v>57</v>
      </c>
      <c r="P93" s="78">
        <v>37097</v>
      </c>
      <c r="Q93" s="79">
        <f t="shared" si="84"/>
        <v>55</v>
      </c>
      <c r="R93" s="78">
        <v>40059</v>
      </c>
      <c r="S93" s="79">
        <f t="shared" si="85"/>
        <v>55</v>
      </c>
      <c r="T93" s="78">
        <v>40988</v>
      </c>
      <c r="U93" s="79">
        <f t="shared" si="86"/>
        <v>57</v>
      </c>
      <c r="V93" s="78">
        <v>42562</v>
      </c>
      <c r="W93" s="79">
        <f t="shared" si="87"/>
        <v>65</v>
      </c>
      <c r="X93" s="78">
        <v>44473</v>
      </c>
      <c r="Y93" s="79">
        <f t="shared" si="88"/>
        <v>63</v>
      </c>
      <c r="Z93" s="78">
        <v>51297</v>
      </c>
      <c r="AA93" s="79">
        <f t="shared" si="89"/>
        <v>58</v>
      </c>
      <c r="AB93" s="78">
        <v>52287</v>
      </c>
      <c r="AC93" s="79">
        <f t="shared" si="90"/>
        <v>61</v>
      </c>
      <c r="AD93" s="78">
        <v>53999</v>
      </c>
      <c r="AE93" s="79">
        <f t="shared" si="91"/>
        <v>65</v>
      </c>
      <c r="AF93" s="78">
        <v>53882</v>
      </c>
      <c r="AG93" s="79">
        <f t="shared" si="92"/>
        <v>67</v>
      </c>
      <c r="AH93" s="78">
        <v>61127</v>
      </c>
      <c r="AI93" s="79">
        <f t="shared" si="93"/>
        <v>61</v>
      </c>
      <c r="AJ93" s="78">
        <v>51352</v>
      </c>
      <c r="AK93" s="79">
        <f t="shared" si="94"/>
        <v>73</v>
      </c>
      <c r="AL93" s="78">
        <v>58050</v>
      </c>
      <c r="AM93" s="79">
        <f t="shared" si="95"/>
        <v>72</v>
      </c>
      <c r="AN93" s="78">
        <v>61707</v>
      </c>
      <c r="AO93" s="79">
        <f t="shared" si="96"/>
        <v>73</v>
      </c>
      <c r="AP93" s="78">
        <v>60846</v>
      </c>
      <c r="AQ93" s="79">
        <f t="shared" si="97"/>
        <v>81</v>
      </c>
      <c r="AR93" s="78">
        <v>66010</v>
      </c>
      <c r="AS93" s="79">
        <f t="shared" si="98"/>
        <v>80</v>
      </c>
      <c r="AT93" s="78">
        <v>73272</v>
      </c>
      <c r="AU93" s="79">
        <f t="shared" si="99"/>
        <v>86</v>
      </c>
      <c r="AV93" s="78">
        <v>66911</v>
      </c>
      <c r="AW93" s="79">
        <f t="shared" si="100"/>
        <v>96</v>
      </c>
      <c r="AX93" s="78">
        <v>81033</v>
      </c>
      <c r="AY93" s="79">
        <f t="shared" si="101"/>
        <v>90</v>
      </c>
      <c r="AZ93" s="78">
        <v>76724</v>
      </c>
      <c r="BA93" s="79">
        <f t="shared" si="102"/>
        <v>92</v>
      </c>
      <c r="BB93" s="78">
        <v>83180</v>
      </c>
      <c r="BC93" s="79">
        <f t="shared" si="103"/>
        <v>85</v>
      </c>
      <c r="BD93" s="78">
        <v>82657</v>
      </c>
      <c r="BE93" s="79">
        <f t="shared" si="104"/>
        <v>90</v>
      </c>
      <c r="BF93" s="78">
        <v>75229</v>
      </c>
      <c r="BG93" s="79">
        <f t="shared" si="105"/>
        <v>95</v>
      </c>
      <c r="BH93" s="78">
        <v>86132</v>
      </c>
      <c r="BI93" s="79">
        <f t="shared" si="106"/>
        <v>92</v>
      </c>
      <c r="BJ93" s="78">
        <v>97086</v>
      </c>
      <c r="BK93" s="79">
        <f t="shared" si="107"/>
        <v>98</v>
      </c>
      <c r="BL93" s="97">
        <v>108977.7</v>
      </c>
      <c r="BM93" s="79">
        <f t="shared" si="108"/>
        <v>80</v>
      </c>
      <c r="BN93" s="131">
        <v>96243.8</v>
      </c>
      <c r="BO93" s="79">
        <f t="shared" si="109"/>
        <v>82</v>
      </c>
      <c r="BP93" s="131">
        <v>89672.6</v>
      </c>
      <c r="BQ93" s="79">
        <f t="shared" si="110"/>
        <v>84</v>
      </c>
      <c r="BR93" s="136">
        <v>84637.6</v>
      </c>
      <c r="BS93" s="79">
        <f t="shared" si="111"/>
        <v>83</v>
      </c>
      <c r="BT93" s="136">
        <v>93346.4</v>
      </c>
      <c r="BU93" s="79">
        <f t="shared" si="112"/>
        <v>77</v>
      </c>
      <c r="BV93" s="136">
        <v>99216.2</v>
      </c>
      <c r="BW93" s="79">
        <f t="shared" si="113"/>
        <v>77</v>
      </c>
      <c r="BX93" s="136">
        <v>96667.1</v>
      </c>
      <c r="BY93" s="136">
        <f t="shared" si="114"/>
        <v>79</v>
      </c>
      <c r="BZ93" s="195">
        <v>98853.5</v>
      </c>
      <c r="CA93" s="79">
        <f t="shared" si="115"/>
        <v>83</v>
      </c>
      <c r="CB93" s="136">
        <v>90283.9</v>
      </c>
      <c r="CC93" s="136">
        <f t="shared" si="116"/>
        <v>92</v>
      </c>
      <c r="CE93" s="189"/>
    </row>
    <row r="94" spans="1:83">
      <c r="A94" s="111" t="s">
        <v>259</v>
      </c>
      <c r="B94" s="77" t="s">
        <v>182</v>
      </c>
      <c r="C94" s="135" t="s">
        <v>183</v>
      </c>
      <c r="D94" s="180"/>
      <c r="E94" s="136"/>
      <c r="F94" s="180"/>
      <c r="G94" s="136"/>
      <c r="H94" s="180"/>
      <c r="I94" s="136"/>
      <c r="J94" s="180"/>
      <c r="K94" s="136"/>
      <c r="L94" s="180"/>
      <c r="M94" s="136"/>
      <c r="N94" s="180"/>
      <c r="O94" s="136"/>
      <c r="P94" s="180"/>
      <c r="Q94" s="136"/>
      <c r="R94" s="180"/>
      <c r="S94" s="136"/>
      <c r="T94" s="180"/>
      <c r="U94" s="136"/>
      <c r="V94" s="180"/>
      <c r="W94" s="136"/>
      <c r="X94" s="180"/>
      <c r="Y94" s="136"/>
      <c r="Z94" s="180"/>
      <c r="AA94" s="136"/>
      <c r="AB94" s="180"/>
      <c r="AC94" s="136"/>
      <c r="AD94" s="180"/>
      <c r="AE94" s="136"/>
      <c r="AF94" s="180"/>
      <c r="AG94" s="136"/>
      <c r="AH94" s="180"/>
      <c r="AI94" s="136"/>
      <c r="AJ94" s="180"/>
      <c r="AK94" s="136"/>
      <c r="AL94" s="180">
        <v>8351</v>
      </c>
      <c r="AM94" s="136">
        <f t="shared" si="95"/>
        <v>132</v>
      </c>
      <c r="AN94" s="180">
        <v>4625</v>
      </c>
      <c r="AO94" s="136">
        <f t="shared" si="96"/>
        <v>132</v>
      </c>
      <c r="AP94" s="180">
        <v>7505</v>
      </c>
      <c r="AQ94" s="136">
        <f t="shared" si="97"/>
        <v>132</v>
      </c>
      <c r="AR94" s="180">
        <v>11022</v>
      </c>
      <c r="AS94" s="136">
        <f t="shared" si="98"/>
        <v>131</v>
      </c>
      <c r="AT94" s="180">
        <v>12196</v>
      </c>
      <c r="AU94" s="136">
        <f t="shared" si="99"/>
        <v>125</v>
      </c>
      <c r="AV94" s="180">
        <v>37097</v>
      </c>
      <c r="AW94" s="136">
        <f t="shared" si="100"/>
        <v>115</v>
      </c>
      <c r="AX94" s="180">
        <v>53231</v>
      </c>
      <c r="AY94" s="136">
        <f t="shared" si="101"/>
        <v>111</v>
      </c>
      <c r="AZ94" s="180">
        <v>75891</v>
      </c>
      <c r="BA94" s="136">
        <f t="shared" si="102"/>
        <v>93</v>
      </c>
      <c r="BB94" s="180">
        <v>75784</v>
      </c>
      <c r="BC94" s="136">
        <f t="shared" si="103"/>
        <v>97</v>
      </c>
      <c r="BD94" s="180">
        <v>89980</v>
      </c>
      <c r="BE94" s="136">
        <f t="shared" si="104"/>
        <v>79</v>
      </c>
      <c r="BF94" s="180">
        <v>74914</v>
      </c>
      <c r="BG94" s="136">
        <f t="shared" si="105"/>
        <v>97</v>
      </c>
      <c r="BH94" s="180">
        <v>48809</v>
      </c>
      <c r="BI94" s="136">
        <f t="shared" si="106"/>
        <v>126</v>
      </c>
      <c r="BJ94" s="137">
        <v>67604</v>
      </c>
      <c r="BK94" s="136">
        <f t="shared" si="107"/>
        <v>114</v>
      </c>
      <c r="BL94" s="97">
        <v>92906.3</v>
      </c>
      <c r="BM94" s="79">
        <f t="shared" si="108"/>
        <v>94</v>
      </c>
      <c r="BN94" s="131">
        <v>63289.1</v>
      </c>
      <c r="BO94" s="79">
        <f t="shared" si="109"/>
        <v>101</v>
      </c>
      <c r="BP94" s="131">
        <v>74234.7</v>
      </c>
      <c r="BQ94" s="79">
        <f t="shared" si="110"/>
        <v>99</v>
      </c>
      <c r="BR94" s="136">
        <v>71496.600000000006</v>
      </c>
      <c r="BS94" s="79">
        <f t="shared" si="111"/>
        <v>95</v>
      </c>
      <c r="BT94" s="136">
        <v>74264.899999999994</v>
      </c>
      <c r="BU94" s="79">
        <f t="shared" si="112"/>
        <v>99</v>
      </c>
      <c r="BV94" s="136"/>
      <c r="BW94" s="79" t="e">
        <f t="shared" si="113"/>
        <v>#N/A</v>
      </c>
      <c r="BX94" s="136">
        <v>92955</v>
      </c>
      <c r="BY94" s="136">
        <f t="shared" si="114"/>
        <v>83</v>
      </c>
      <c r="BZ94" s="195"/>
      <c r="CA94" s="79" t="e">
        <f t="shared" si="115"/>
        <v>#N/A</v>
      </c>
      <c r="CB94" s="136"/>
      <c r="CC94" s="136" t="e">
        <f t="shared" si="116"/>
        <v>#N/A</v>
      </c>
    </row>
    <row r="95" spans="1:83">
      <c r="A95" s="111" t="s">
        <v>260</v>
      </c>
      <c r="B95" s="77" t="s">
        <v>182</v>
      </c>
      <c r="C95" s="77" t="s">
        <v>183</v>
      </c>
      <c r="D95" s="78"/>
      <c r="E95" s="79" t="e">
        <f>RANK(D95,$D$17:$D$159)</f>
        <v>#N/A</v>
      </c>
      <c r="F95" s="78"/>
      <c r="G95" s="79" t="e">
        <f>RANK(F95,$F$17:$F$159)</f>
        <v>#N/A</v>
      </c>
      <c r="H95" s="78"/>
      <c r="I95" s="79" t="e">
        <f>RANK(H95,$H$17:$H$159)</f>
        <v>#N/A</v>
      </c>
      <c r="J95" s="78"/>
      <c r="K95" s="79" t="e">
        <f>RANK(J95,$J$17:$J$159)</f>
        <v>#N/A</v>
      </c>
      <c r="L95" s="78"/>
      <c r="M95" s="79" t="e">
        <f>RANK(L95,$L$17:$L$159)</f>
        <v>#N/A</v>
      </c>
      <c r="N95" s="78">
        <v>32812</v>
      </c>
      <c r="O95" s="79">
        <f>RANK(N95,$N$17:$N$159)</f>
        <v>59</v>
      </c>
      <c r="P95" s="78">
        <v>27758</v>
      </c>
      <c r="Q95" s="79">
        <f>RANK(P95,$P$17:$P$159)</f>
        <v>71</v>
      </c>
      <c r="R95" s="78">
        <v>29154</v>
      </c>
      <c r="S95" s="79">
        <f>RANK(R95,$R$17:$R$159)</f>
        <v>71</v>
      </c>
      <c r="T95" s="78">
        <v>33044</v>
      </c>
      <c r="U95" s="79">
        <f>RANK(T95,$T$17:$T$159)</f>
        <v>70</v>
      </c>
      <c r="V95" s="78">
        <v>36693</v>
      </c>
      <c r="W95" s="79">
        <f>RANK(V95,$V$17:$V$159)</f>
        <v>73</v>
      </c>
      <c r="X95" s="78">
        <v>40049</v>
      </c>
      <c r="Y95" s="79">
        <f>RANK(X95,$X$17:$X$159)</f>
        <v>73</v>
      </c>
      <c r="Z95" s="78">
        <v>38814</v>
      </c>
      <c r="AA95" s="79">
        <f>RANK(Z95,$Z$17:$Z$159)</f>
        <v>82</v>
      </c>
      <c r="AB95" s="78">
        <v>41193</v>
      </c>
      <c r="AC95" s="79">
        <f>RANK(AB95,$AB$17:$AB$159)</f>
        <v>77</v>
      </c>
      <c r="AD95" s="78">
        <v>47254</v>
      </c>
      <c r="AE95" s="79">
        <f>RANK(AD95,$AD$17:$AD$159)</f>
        <v>72</v>
      </c>
      <c r="AF95" s="78">
        <v>50628</v>
      </c>
      <c r="AG95" s="79">
        <f>RANK(AF95,$AF$17:$AF$159)</f>
        <v>74</v>
      </c>
      <c r="AH95" s="78">
        <v>47709</v>
      </c>
      <c r="AI95" s="79">
        <f>RANK(AH95,$AH$17:$AH$159)</f>
        <v>77</v>
      </c>
      <c r="AJ95" s="78">
        <v>46091</v>
      </c>
      <c r="AK95" s="79">
        <f>RANK(AJ95,$AJ$17:$AJ$159)</f>
        <v>79</v>
      </c>
      <c r="AL95" s="78">
        <v>55043</v>
      </c>
      <c r="AM95" s="79">
        <f t="shared" si="95"/>
        <v>77</v>
      </c>
      <c r="AN95" s="78">
        <v>53940</v>
      </c>
      <c r="AO95" s="79">
        <f t="shared" si="96"/>
        <v>81</v>
      </c>
      <c r="AP95" s="78">
        <v>67365</v>
      </c>
      <c r="AQ95" s="79">
        <f t="shared" si="97"/>
        <v>70</v>
      </c>
      <c r="AR95" s="78">
        <v>69289</v>
      </c>
      <c r="AS95" s="79">
        <f t="shared" si="98"/>
        <v>77</v>
      </c>
      <c r="AT95" s="78">
        <v>86326</v>
      </c>
      <c r="AU95" s="79">
        <f t="shared" si="99"/>
        <v>73</v>
      </c>
      <c r="AV95" s="78">
        <v>84871</v>
      </c>
      <c r="AW95" s="79">
        <f t="shared" si="100"/>
        <v>78</v>
      </c>
      <c r="AX95" s="78">
        <v>83582</v>
      </c>
      <c r="AY95" s="79">
        <f t="shared" si="101"/>
        <v>85</v>
      </c>
      <c r="AZ95" s="78">
        <v>83853</v>
      </c>
      <c r="BA95" s="79">
        <f t="shared" si="102"/>
        <v>84</v>
      </c>
      <c r="BB95" s="78">
        <v>83434</v>
      </c>
      <c r="BC95" s="79">
        <f t="shared" si="103"/>
        <v>83</v>
      </c>
      <c r="BD95" s="78">
        <v>107403</v>
      </c>
      <c r="BE95" s="79">
        <f t="shared" si="104"/>
        <v>68</v>
      </c>
      <c r="BF95" s="78">
        <v>93157</v>
      </c>
      <c r="BG95" s="79">
        <f t="shared" si="105"/>
        <v>77</v>
      </c>
      <c r="BH95" s="78">
        <v>97735</v>
      </c>
      <c r="BI95" s="79">
        <f t="shared" si="106"/>
        <v>76</v>
      </c>
      <c r="BJ95" s="78">
        <v>112379</v>
      </c>
      <c r="BK95" s="79">
        <f t="shared" si="107"/>
        <v>84</v>
      </c>
      <c r="BL95" s="97">
        <v>108283.8</v>
      </c>
      <c r="BM95" s="79">
        <f t="shared" si="108"/>
        <v>82</v>
      </c>
      <c r="BN95" s="131">
        <v>93442.4</v>
      </c>
      <c r="BO95" s="79">
        <f t="shared" si="109"/>
        <v>83</v>
      </c>
      <c r="BP95" s="131">
        <v>87410.1</v>
      </c>
      <c r="BQ95" s="79">
        <f t="shared" si="110"/>
        <v>87</v>
      </c>
      <c r="BR95" s="136">
        <v>76115.7</v>
      </c>
      <c r="BS95" s="79">
        <f t="shared" si="111"/>
        <v>90</v>
      </c>
      <c r="BT95" s="136">
        <v>79903.399999999994</v>
      </c>
      <c r="BU95" s="79">
        <f t="shared" si="112"/>
        <v>89</v>
      </c>
      <c r="BV95" s="136">
        <v>74029.100000000006</v>
      </c>
      <c r="BW95" s="79">
        <f t="shared" si="113"/>
        <v>94</v>
      </c>
      <c r="BX95" s="136"/>
      <c r="BY95" s="136" t="e">
        <f t="shared" si="114"/>
        <v>#N/A</v>
      </c>
      <c r="BZ95" s="195"/>
      <c r="CA95" s="79" t="e">
        <f t="shared" si="115"/>
        <v>#N/A</v>
      </c>
      <c r="CB95" s="136"/>
      <c r="CC95" s="136" t="e">
        <f t="shared" si="116"/>
        <v>#N/A</v>
      </c>
    </row>
    <row r="96" spans="1:83">
      <c r="A96" s="111" t="s">
        <v>261</v>
      </c>
      <c r="B96" s="77" t="s">
        <v>182</v>
      </c>
      <c r="C96" s="77"/>
      <c r="D96" s="78"/>
      <c r="E96" s="79"/>
      <c r="F96" s="78"/>
      <c r="G96" s="79"/>
      <c r="H96" s="78"/>
      <c r="I96" s="79"/>
      <c r="J96" s="78"/>
      <c r="K96" s="79"/>
      <c r="L96" s="78"/>
      <c r="M96" s="79"/>
      <c r="N96" s="78"/>
      <c r="O96" s="79"/>
      <c r="P96" s="78"/>
      <c r="Q96" s="79"/>
      <c r="R96" s="78"/>
      <c r="S96" s="79"/>
      <c r="T96" s="78"/>
      <c r="U96" s="79"/>
      <c r="V96" s="78"/>
      <c r="W96" s="79"/>
      <c r="X96" s="78"/>
      <c r="Y96" s="79"/>
      <c r="Z96" s="78"/>
      <c r="AA96" s="79"/>
      <c r="AB96" s="78"/>
      <c r="AC96" s="79"/>
      <c r="AD96" s="78"/>
      <c r="AE96" s="79"/>
      <c r="AF96" s="78"/>
      <c r="AG96" s="79"/>
      <c r="AH96" s="78"/>
      <c r="AI96" s="79"/>
      <c r="AJ96" s="78"/>
      <c r="AK96" s="79"/>
      <c r="AL96" s="78"/>
      <c r="AM96" s="79"/>
      <c r="AN96" s="78"/>
      <c r="AO96" s="79"/>
      <c r="AP96" s="78"/>
      <c r="AQ96" s="79"/>
      <c r="AR96" s="78"/>
      <c r="AS96" s="79"/>
      <c r="AT96" s="78"/>
      <c r="AU96" s="79"/>
      <c r="AV96" s="78"/>
      <c r="AW96" s="79"/>
      <c r="AX96" s="78"/>
      <c r="AY96" s="79"/>
      <c r="AZ96" s="78"/>
      <c r="BA96" s="79"/>
      <c r="BB96" s="78"/>
      <c r="BC96" s="79"/>
      <c r="BD96" s="78">
        <v>64511</v>
      </c>
      <c r="BE96" s="79"/>
      <c r="BF96" s="78">
        <v>68968</v>
      </c>
      <c r="BG96" s="79"/>
      <c r="BH96" s="78">
        <v>61539</v>
      </c>
      <c r="BI96" s="79"/>
      <c r="BJ96" s="157">
        <v>81365.100000000006</v>
      </c>
      <c r="BK96" s="79"/>
      <c r="BL96" s="156">
        <v>81598.600000000006</v>
      </c>
      <c r="BM96" s="79"/>
      <c r="BN96" s="156">
        <v>68480.399999999994</v>
      </c>
      <c r="BO96" s="79"/>
      <c r="BP96" s="156">
        <v>72758.7</v>
      </c>
      <c r="BQ96" s="79"/>
      <c r="BR96" s="136">
        <v>79912</v>
      </c>
      <c r="BS96" s="79">
        <f t="shared" si="111"/>
        <v>87</v>
      </c>
      <c r="BT96" s="136">
        <v>79360</v>
      </c>
      <c r="BU96" s="79">
        <f t="shared" si="112"/>
        <v>90</v>
      </c>
      <c r="BV96" s="136">
        <v>71811.199999999997</v>
      </c>
      <c r="BW96" s="79">
        <f t="shared" si="113"/>
        <v>98</v>
      </c>
      <c r="BX96" s="136"/>
      <c r="BY96" s="136" t="e">
        <f t="shared" si="114"/>
        <v>#N/A</v>
      </c>
      <c r="BZ96" s="195"/>
      <c r="CA96" s="79" t="e">
        <f t="shared" si="115"/>
        <v>#N/A</v>
      </c>
      <c r="CB96" s="136"/>
      <c r="CC96" s="136" t="e">
        <f t="shared" si="116"/>
        <v>#N/A</v>
      </c>
    </row>
    <row r="97" spans="1:81">
      <c r="A97" s="111" t="s">
        <v>262</v>
      </c>
      <c r="B97" s="77" t="s">
        <v>182</v>
      </c>
      <c r="C97" s="77" t="s">
        <v>183</v>
      </c>
      <c r="D97" s="78"/>
      <c r="E97" s="79" t="e">
        <f t="shared" ref="E97:E118" si="117">RANK(D97,$D$17:$D$159)</f>
        <v>#N/A</v>
      </c>
      <c r="F97" s="78"/>
      <c r="G97" s="79" t="e">
        <f t="shared" ref="G97:G118" si="118">RANK(F97,$F$17:$F$159)</f>
        <v>#N/A</v>
      </c>
      <c r="H97" s="78"/>
      <c r="I97" s="79" t="e">
        <f t="shared" ref="I97:I118" si="119">RANK(H97,$H$17:$H$159)</f>
        <v>#N/A</v>
      </c>
      <c r="J97" s="78"/>
      <c r="K97" s="79" t="e">
        <f t="shared" ref="K97:K118" si="120">RANK(J97,$J$17:$J$159)</f>
        <v>#N/A</v>
      </c>
      <c r="L97" s="78"/>
      <c r="M97" s="79" t="e">
        <f t="shared" ref="M97:M118" si="121">RANK(L97,$L$17:$L$159)</f>
        <v>#N/A</v>
      </c>
      <c r="N97" s="78">
        <v>24861</v>
      </c>
      <c r="O97" s="79">
        <f t="shared" ref="O97:O118" si="122">RANK(N97,$N$17:$N$159)</f>
        <v>73</v>
      </c>
      <c r="P97" s="78">
        <v>39297</v>
      </c>
      <c r="Q97" s="79">
        <f t="shared" ref="Q97:Q118" si="123">RANK(P97,$P$17:$P$159)</f>
        <v>51</v>
      </c>
      <c r="R97" s="78">
        <v>25072</v>
      </c>
      <c r="S97" s="79">
        <f t="shared" ref="S97:S118" si="124">RANK(R97,$R$17:$R$159)</f>
        <v>83</v>
      </c>
      <c r="T97" s="78">
        <v>33214</v>
      </c>
      <c r="U97" s="79">
        <f t="shared" ref="U97:U118" si="125">RANK(T97,$T$17:$T$159)</f>
        <v>69</v>
      </c>
      <c r="V97" s="78">
        <v>44210</v>
      </c>
      <c r="W97" s="79">
        <f t="shared" ref="W97:W118" si="126">RANK(V97,$V$17:$V$159)</f>
        <v>60</v>
      </c>
      <c r="X97" s="78">
        <v>45177</v>
      </c>
      <c r="Y97" s="79">
        <f t="shared" ref="Y97:Y118" si="127">RANK(X97,$X$17:$X$159)</f>
        <v>60</v>
      </c>
      <c r="Z97" s="78">
        <v>42903</v>
      </c>
      <c r="AA97" s="79">
        <f t="shared" ref="AA97:AA118" si="128">RANK(Z97,$Z$17:$Z$159)</f>
        <v>75</v>
      </c>
      <c r="AB97" s="78">
        <v>42619</v>
      </c>
      <c r="AC97" s="79">
        <f t="shared" ref="AC97:AC118" si="129">RANK(AB97,$AB$17:$AB$159)</f>
        <v>76</v>
      </c>
      <c r="AD97" s="78">
        <v>47265</v>
      </c>
      <c r="AE97" s="79">
        <f t="shared" ref="AE97:AE118" si="130">RANK(AD97,$AD$17:$AD$159)</f>
        <v>71</v>
      </c>
      <c r="AF97" s="78">
        <v>37287</v>
      </c>
      <c r="AG97" s="79">
        <f t="shared" ref="AG97:AG118" si="131">RANK(AF97,$AF$17:$AF$159)</f>
        <v>95</v>
      </c>
      <c r="AH97" s="78"/>
      <c r="AI97" s="79" t="e">
        <f t="shared" ref="AI97:AI118" si="132">RANK(AH97,$AH$17:$AH$159)</f>
        <v>#N/A</v>
      </c>
      <c r="AJ97" s="78">
        <v>38382</v>
      </c>
      <c r="AK97" s="79">
        <f t="shared" ref="AK97:AK118" si="133">RANK(AJ97,$AJ$17:$AJ$159)</f>
        <v>95</v>
      </c>
      <c r="AL97" s="78">
        <v>29871</v>
      </c>
      <c r="AM97" s="79">
        <f t="shared" ref="AM97:AM118" si="134">RANK(AL97,$AL$17:$AL$159)</f>
        <v>108</v>
      </c>
      <c r="AN97" s="78">
        <v>21081</v>
      </c>
      <c r="AO97" s="79">
        <f t="shared" ref="AO97:AO118" si="135">RANK(AN97,$AN$17:$AN$159)</f>
        <v>119</v>
      </c>
      <c r="AP97" s="78">
        <v>20822</v>
      </c>
      <c r="AQ97" s="79">
        <f t="shared" ref="AQ97:AQ118" si="136">RANK(AP97,$AP$17:$AP$159)</f>
        <v>121</v>
      </c>
      <c r="AR97" s="78">
        <v>22867</v>
      </c>
      <c r="AS97" s="79">
        <f t="shared" ref="AS97:AS118" si="137">RANK(AR97,$AR$17:$AR$159)</f>
        <v>123</v>
      </c>
      <c r="AT97" s="78">
        <v>35823</v>
      </c>
      <c r="AU97" s="79">
        <f t="shared" ref="AU97:AU118" si="138">RANK(AT97,$AT$17:$AT$159)</f>
        <v>114</v>
      </c>
      <c r="AV97" s="78">
        <v>30997</v>
      </c>
      <c r="AW97" s="79">
        <f t="shared" ref="AW97:AW118" si="139">RANK(AV97,$AV$17:$AV$159)</f>
        <v>120</v>
      </c>
      <c r="AX97" s="78">
        <v>29209</v>
      </c>
      <c r="AY97" s="79">
        <f t="shared" ref="AY97:AY118" si="140">RANK(AX97,$AX$17:$AX$159)</f>
        <v>120</v>
      </c>
      <c r="AZ97" s="78">
        <v>62680</v>
      </c>
      <c r="BA97" s="79">
        <f t="shared" ref="BA97:BA118" si="141">RANK(AZ97,$AZ$17:$AZ$159)</f>
        <v>107</v>
      </c>
      <c r="BB97" s="78">
        <v>81224</v>
      </c>
      <c r="BC97" s="79">
        <f t="shared" ref="BC97:BC118" si="142">RANK(BB97,$BB$17:$BB$159)</f>
        <v>88</v>
      </c>
      <c r="BD97" s="78">
        <v>88605</v>
      </c>
      <c r="BE97" s="79">
        <f t="shared" ref="BE97:BE118" si="143">RANK(BD97,$BD$17:$BD$159)</f>
        <v>82</v>
      </c>
      <c r="BF97" s="78">
        <v>52432</v>
      </c>
      <c r="BG97" s="79">
        <f t="shared" ref="BG97:BG118" si="144">RANK(BF97,$BF$17:$BF$159)</f>
        <v>117</v>
      </c>
      <c r="BH97" s="78">
        <v>61831</v>
      </c>
      <c r="BI97" s="79">
        <f t="shared" ref="BI97:BI118" si="145">RANK(BH97,$BH$17:$BH$159)</f>
        <v>114</v>
      </c>
      <c r="BJ97" s="78">
        <v>39224</v>
      </c>
      <c r="BK97" s="79">
        <f t="shared" ref="BK97:BK118" si="146">RANK(BJ97,$BJ$17:$BJ$159)</f>
        <v>126</v>
      </c>
      <c r="BL97" s="119"/>
      <c r="BM97" s="79" t="e">
        <f t="shared" ref="BM97:BM118" si="147">RANK(BL97,$BL$17:$BL$159)</f>
        <v>#N/A</v>
      </c>
      <c r="BN97" s="119"/>
      <c r="BO97" s="79" t="e">
        <f t="shared" ref="BO97:BO118" si="148">RANK(BN97,$BN$17:$BN$159)</f>
        <v>#N/A</v>
      </c>
      <c r="BP97" s="119"/>
      <c r="BQ97" s="79" t="e">
        <f t="shared" ref="BQ97:BQ118" si="149">RANK(BP97,$BP$17:$BP$159)</f>
        <v>#N/A</v>
      </c>
      <c r="BR97" s="136">
        <v>70021.899999999994</v>
      </c>
      <c r="BS97" s="79">
        <f t="shared" si="111"/>
        <v>96</v>
      </c>
      <c r="BT97" s="136">
        <v>75234.600000000006</v>
      </c>
      <c r="BU97" s="79">
        <f t="shared" si="112"/>
        <v>98</v>
      </c>
      <c r="BV97" s="136"/>
      <c r="BW97" s="79" t="e">
        <f t="shared" si="113"/>
        <v>#N/A</v>
      </c>
      <c r="BX97" s="136"/>
      <c r="BY97" s="136" t="e">
        <f t="shared" si="114"/>
        <v>#N/A</v>
      </c>
      <c r="BZ97" s="195"/>
      <c r="CA97" s="79" t="e">
        <f t="shared" si="115"/>
        <v>#N/A</v>
      </c>
      <c r="CB97" s="136"/>
      <c r="CC97" s="136" t="e">
        <f t="shared" si="116"/>
        <v>#N/A</v>
      </c>
    </row>
    <row r="98" spans="1:81">
      <c r="A98" s="111" t="s">
        <v>263</v>
      </c>
      <c r="B98" s="77" t="s">
        <v>182</v>
      </c>
      <c r="C98" s="77" t="s">
        <v>183</v>
      </c>
      <c r="D98" s="78"/>
      <c r="E98" s="79" t="e">
        <f t="shared" si="117"/>
        <v>#N/A</v>
      </c>
      <c r="F98" s="78"/>
      <c r="G98" s="79" t="e">
        <f t="shared" si="118"/>
        <v>#N/A</v>
      </c>
      <c r="H98" s="78"/>
      <c r="I98" s="79" t="e">
        <f t="shared" si="119"/>
        <v>#N/A</v>
      </c>
      <c r="J98" s="78"/>
      <c r="K98" s="79" t="e">
        <f t="shared" si="120"/>
        <v>#N/A</v>
      </c>
      <c r="L98" s="78"/>
      <c r="M98" s="79" t="e">
        <f t="shared" si="121"/>
        <v>#N/A</v>
      </c>
      <c r="N98" s="78"/>
      <c r="O98" s="79" t="e">
        <f t="shared" si="122"/>
        <v>#N/A</v>
      </c>
      <c r="P98" s="78"/>
      <c r="Q98" s="79" t="e">
        <f t="shared" si="123"/>
        <v>#N/A</v>
      </c>
      <c r="R98" s="78"/>
      <c r="S98" s="79" t="e">
        <f t="shared" si="124"/>
        <v>#N/A</v>
      </c>
      <c r="T98" s="78"/>
      <c r="U98" s="79" t="e">
        <f t="shared" si="125"/>
        <v>#N/A</v>
      </c>
      <c r="V98" s="78"/>
      <c r="W98" s="79" t="e">
        <f t="shared" si="126"/>
        <v>#N/A</v>
      </c>
      <c r="X98" s="78"/>
      <c r="Y98" s="79" t="e">
        <f t="shared" si="127"/>
        <v>#N/A</v>
      </c>
      <c r="Z98" s="78">
        <v>4822</v>
      </c>
      <c r="AA98" s="79">
        <f t="shared" si="128"/>
        <v>122</v>
      </c>
      <c r="AB98" s="78">
        <v>5688</v>
      </c>
      <c r="AC98" s="79">
        <f t="shared" si="129"/>
        <v>133</v>
      </c>
      <c r="AD98" s="78">
        <v>1297</v>
      </c>
      <c r="AE98" s="79">
        <f t="shared" si="130"/>
        <v>133</v>
      </c>
      <c r="AF98" s="78">
        <v>4012</v>
      </c>
      <c r="AG98" s="79">
        <f t="shared" si="131"/>
        <v>133</v>
      </c>
      <c r="AH98" s="78">
        <v>16324</v>
      </c>
      <c r="AI98" s="79">
        <f t="shared" si="132"/>
        <v>115</v>
      </c>
      <c r="AJ98" s="78">
        <v>22544</v>
      </c>
      <c r="AK98" s="79">
        <f t="shared" si="133"/>
        <v>114</v>
      </c>
      <c r="AL98" s="78">
        <v>16361</v>
      </c>
      <c r="AM98" s="79">
        <f t="shared" si="134"/>
        <v>123</v>
      </c>
      <c r="AN98" s="78">
        <v>81834</v>
      </c>
      <c r="AO98" s="79">
        <f t="shared" si="135"/>
        <v>55</v>
      </c>
      <c r="AP98" s="78">
        <v>87969</v>
      </c>
      <c r="AQ98" s="79">
        <f t="shared" si="136"/>
        <v>58</v>
      </c>
      <c r="AR98" s="78">
        <v>87305</v>
      </c>
      <c r="AS98" s="79">
        <f t="shared" si="137"/>
        <v>63</v>
      </c>
      <c r="AT98" s="78">
        <v>89752</v>
      </c>
      <c r="AU98" s="79">
        <f t="shared" si="138"/>
        <v>67</v>
      </c>
      <c r="AV98" s="78">
        <v>85929</v>
      </c>
      <c r="AW98" s="79">
        <f t="shared" si="139"/>
        <v>77</v>
      </c>
      <c r="AX98" s="78">
        <v>107588</v>
      </c>
      <c r="AY98" s="79">
        <f t="shared" si="140"/>
        <v>65</v>
      </c>
      <c r="AZ98" s="78">
        <v>108100</v>
      </c>
      <c r="BA98" s="79">
        <f t="shared" si="141"/>
        <v>63</v>
      </c>
      <c r="BB98" s="78">
        <v>113585</v>
      </c>
      <c r="BC98" s="79">
        <f t="shared" si="142"/>
        <v>65</v>
      </c>
      <c r="BD98" s="78">
        <v>126629</v>
      </c>
      <c r="BE98" s="79">
        <f t="shared" si="143"/>
        <v>55</v>
      </c>
      <c r="BF98" s="78">
        <v>39273</v>
      </c>
      <c r="BG98" s="79">
        <f t="shared" si="144"/>
        <v>124</v>
      </c>
      <c r="BH98" s="78">
        <v>121608</v>
      </c>
      <c r="BI98" s="79">
        <f t="shared" si="145"/>
        <v>61</v>
      </c>
      <c r="BJ98" s="78">
        <v>147435</v>
      </c>
      <c r="BK98" s="79">
        <f t="shared" si="146"/>
        <v>64</v>
      </c>
      <c r="BL98" s="119"/>
      <c r="BM98" s="79" t="e">
        <f t="shared" si="147"/>
        <v>#N/A</v>
      </c>
      <c r="BN98" s="119"/>
      <c r="BO98" s="79" t="e">
        <f t="shared" si="148"/>
        <v>#N/A</v>
      </c>
      <c r="BP98" s="119"/>
      <c r="BQ98" s="79" t="e">
        <f t="shared" si="149"/>
        <v>#N/A</v>
      </c>
      <c r="BR98" s="136"/>
      <c r="BS98" s="79" t="e">
        <f t="shared" si="111"/>
        <v>#N/A</v>
      </c>
      <c r="BT98" s="136"/>
      <c r="BU98" s="79" t="e">
        <f t="shared" si="112"/>
        <v>#N/A</v>
      </c>
      <c r="BV98" s="136"/>
      <c r="BW98" s="79" t="e">
        <f t="shared" si="113"/>
        <v>#N/A</v>
      </c>
      <c r="BX98" s="136"/>
      <c r="BY98" s="136" t="e">
        <f t="shared" si="114"/>
        <v>#N/A</v>
      </c>
      <c r="BZ98" s="195"/>
      <c r="CA98" s="79" t="e">
        <f t="shared" si="115"/>
        <v>#N/A</v>
      </c>
      <c r="CB98" s="136"/>
      <c r="CC98" s="136" t="e">
        <f t="shared" si="116"/>
        <v>#N/A</v>
      </c>
    </row>
    <row r="99" spans="1:81">
      <c r="A99" s="111" t="s">
        <v>264</v>
      </c>
      <c r="B99" s="77" t="s">
        <v>182</v>
      </c>
      <c r="C99" s="77" t="s">
        <v>183</v>
      </c>
      <c r="D99" s="78"/>
      <c r="E99" s="79" t="e">
        <f t="shared" si="117"/>
        <v>#N/A</v>
      </c>
      <c r="F99" s="78"/>
      <c r="G99" s="79" t="e">
        <f t="shared" si="118"/>
        <v>#N/A</v>
      </c>
      <c r="H99" s="78"/>
      <c r="I99" s="79" t="e">
        <f t="shared" si="119"/>
        <v>#N/A</v>
      </c>
      <c r="J99" s="78"/>
      <c r="K99" s="79" t="e">
        <f t="shared" si="120"/>
        <v>#N/A</v>
      </c>
      <c r="L99" s="78"/>
      <c r="M99" s="79" t="e">
        <f t="shared" si="121"/>
        <v>#N/A</v>
      </c>
      <c r="N99" s="78"/>
      <c r="O99" s="79" t="e">
        <f t="shared" si="122"/>
        <v>#N/A</v>
      </c>
      <c r="P99" s="78">
        <v>11136</v>
      </c>
      <c r="Q99" s="79">
        <f t="shared" si="123"/>
        <v>110</v>
      </c>
      <c r="R99" s="78">
        <v>13819</v>
      </c>
      <c r="S99" s="79">
        <f t="shared" si="124"/>
        <v>107</v>
      </c>
      <c r="T99" s="78"/>
      <c r="U99" s="79" t="e">
        <f t="shared" si="125"/>
        <v>#N/A</v>
      </c>
      <c r="V99" s="78"/>
      <c r="W99" s="79" t="e">
        <f t="shared" si="126"/>
        <v>#N/A</v>
      </c>
      <c r="X99" s="78"/>
      <c r="Y99" s="79" t="e">
        <f t="shared" si="127"/>
        <v>#N/A</v>
      </c>
      <c r="Z99" s="78"/>
      <c r="AA99" s="79" t="e">
        <f t="shared" si="128"/>
        <v>#N/A</v>
      </c>
      <c r="AB99" s="78">
        <v>25653</v>
      </c>
      <c r="AC99" s="79">
        <f t="shared" si="129"/>
        <v>104</v>
      </c>
      <c r="AD99" s="78">
        <v>31738</v>
      </c>
      <c r="AE99" s="79">
        <f t="shared" si="130"/>
        <v>98</v>
      </c>
      <c r="AF99" s="78">
        <v>31747</v>
      </c>
      <c r="AG99" s="79">
        <f t="shared" si="131"/>
        <v>100</v>
      </c>
      <c r="AH99" s="78"/>
      <c r="AI99" s="79" t="e">
        <f t="shared" si="132"/>
        <v>#N/A</v>
      </c>
      <c r="AJ99" s="78"/>
      <c r="AK99" s="79" t="e">
        <f t="shared" si="133"/>
        <v>#N/A</v>
      </c>
      <c r="AL99" s="78"/>
      <c r="AM99" s="79" t="e">
        <f t="shared" si="134"/>
        <v>#N/A</v>
      </c>
      <c r="AN99" s="78"/>
      <c r="AO99" s="79" t="e">
        <f t="shared" si="135"/>
        <v>#N/A</v>
      </c>
      <c r="AP99" s="78"/>
      <c r="AQ99" s="79" t="e">
        <f t="shared" si="136"/>
        <v>#N/A</v>
      </c>
      <c r="AR99" s="78"/>
      <c r="AS99" s="79" t="e">
        <f t="shared" si="137"/>
        <v>#N/A</v>
      </c>
      <c r="AT99" s="78"/>
      <c r="AU99" s="79" t="e">
        <f t="shared" si="138"/>
        <v>#N/A</v>
      </c>
      <c r="AV99" s="78"/>
      <c r="AW99" s="79" t="e">
        <f t="shared" si="139"/>
        <v>#N/A</v>
      </c>
      <c r="AX99" s="78"/>
      <c r="AY99" s="79" t="e">
        <f t="shared" si="140"/>
        <v>#N/A</v>
      </c>
      <c r="AZ99" s="78">
        <v>59402</v>
      </c>
      <c r="BA99" s="79">
        <f t="shared" si="141"/>
        <v>110</v>
      </c>
      <c r="BB99" s="78">
        <v>57419</v>
      </c>
      <c r="BC99" s="79">
        <f t="shared" si="142"/>
        <v>111</v>
      </c>
      <c r="BD99" s="78">
        <v>49491</v>
      </c>
      <c r="BE99" s="79">
        <f t="shared" si="143"/>
        <v>118</v>
      </c>
      <c r="BF99" s="78">
        <v>55717</v>
      </c>
      <c r="BG99" s="79">
        <f t="shared" si="144"/>
        <v>114</v>
      </c>
      <c r="BH99" s="78">
        <v>71812</v>
      </c>
      <c r="BI99" s="79">
        <f t="shared" si="145"/>
        <v>106</v>
      </c>
      <c r="BJ99" s="78">
        <v>81085</v>
      </c>
      <c r="BK99" s="79">
        <f t="shared" si="146"/>
        <v>108</v>
      </c>
      <c r="BL99" s="119"/>
      <c r="BM99" s="79" t="e">
        <f t="shared" si="147"/>
        <v>#N/A</v>
      </c>
      <c r="BN99" s="119"/>
      <c r="BO99" s="79" t="e">
        <f t="shared" si="148"/>
        <v>#N/A</v>
      </c>
      <c r="BP99" s="119"/>
      <c r="BQ99" s="79" t="e">
        <f t="shared" si="149"/>
        <v>#N/A</v>
      </c>
      <c r="BR99" s="136"/>
      <c r="BS99" s="79" t="e">
        <f t="shared" si="111"/>
        <v>#N/A</v>
      </c>
      <c r="BT99" s="136"/>
      <c r="BU99" s="79" t="e">
        <f t="shared" si="112"/>
        <v>#N/A</v>
      </c>
      <c r="BV99" s="136"/>
      <c r="BW99" s="79" t="e">
        <f t="shared" si="113"/>
        <v>#N/A</v>
      </c>
      <c r="BX99" s="136"/>
      <c r="BY99" s="136" t="e">
        <f t="shared" si="114"/>
        <v>#N/A</v>
      </c>
      <c r="BZ99" s="195"/>
      <c r="CA99" s="79" t="e">
        <f t="shared" si="115"/>
        <v>#N/A</v>
      </c>
      <c r="CB99" s="136"/>
      <c r="CC99" s="136" t="e">
        <f t="shared" si="116"/>
        <v>#N/A</v>
      </c>
    </row>
    <row r="100" spans="1:81">
      <c r="A100" s="111" t="s">
        <v>265</v>
      </c>
      <c r="B100" s="77" t="s">
        <v>182</v>
      </c>
      <c r="C100" s="77" t="s">
        <v>183</v>
      </c>
      <c r="D100" s="78"/>
      <c r="E100" s="79" t="e">
        <f t="shared" si="117"/>
        <v>#N/A</v>
      </c>
      <c r="F100" s="78"/>
      <c r="G100" s="79" t="e">
        <f t="shared" si="118"/>
        <v>#N/A</v>
      </c>
      <c r="H100" s="78"/>
      <c r="I100" s="79" t="e">
        <f t="shared" si="119"/>
        <v>#N/A</v>
      </c>
      <c r="J100" s="78"/>
      <c r="K100" s="79" t="e">
        <f t="shared" si="120"/>
        <v>#N/A</v>
      </c>
      <c r="L100" s="78"/>
      <c r="M100" s="79" t="e">
        <f t="shared" si="121"/>
        <v>#N/A</v>
      </c>
      <c r="N100" s="78">
        <v>17445</v>
      </c>
      <c r="O100" s="79">
        <f t="shared" si="122"/>
        <v>94</v>
      </c>
      <c r="P100" s="78"/>
      <c r="Q100" s="79" t="e">
        <f t="shared" si="123"/>
        <v>#N/A</v>
      </c>
      <c r="R100" s="78"/>
      <c r="S100" s="79" t="e">
        <f t="shared" si="124"/>
        <v>#N/A</v>
      </c>
      <c r="T100" s="78"/>
      <c r="U100" s="79" t="e">
        <f t="shared" si="125"/>
        <v>#N/A</v>
      </c>
      <c r="V100" s="78"/>
      <c r="W100" s="79" t="e">
        <f t="shared" si="126"/>
        <v>#N/A</v>
      </c>
      <c r="X100" s="78"/>
      <c r="Y100" s="79" t="e">
        <f t="shared" si="127"/>
        <v>#N/A</v>
      </c>
      <c r="Z100" s="78"/>
      <c r="AA100" s="79" t="e">
        <f t="shared" si="128"/>
        <v>#N/A</v>
      </c>
      <c r="AB100" s="78">
        <v>21711</v>
      </c>
      <c r="AC100" s="79">
        <f t="shared" si="129"/>
        <v>116</v>
      </c>
      <c r="AD100" s="78">
        <v>22756</v>
      </c>
      <c r="AE100" s="79">
        <f t="shared" si="130"/>
        <v>113</v>
      </c>
      <c r="AF100" s="78">
        <v>20004</v>
      </c>
      <c r="AG100" s="79">
        <f t="shared" si="131"/>
        <v>121</v>
      </c>
      <c r="AH100" s="78"/>
      <c r="AI100" s="79" t="e">
        <f t="shared" si="132"/>
        <v>#N/A</v>
      </c>
      <c r="AJ100" s="78">
        <v>23961</v>
      </c>
      <c r="AK100" s="79">
        <f t="shared" si="133"/>
        <v>111</v>
      </c>
      <c r="AL100" s="78">
        <v>25321</v>
      </c>
      <c r="AM100" s="79">
        <f t="shared" si="134"/>
        <v>113</v>
      </c>
      <c r="AN100" s="78">
        <v>26376</v>
      </c>
      <c r="AO100" s="79">
        <f t="shared" si="135"/>
        <v>113</v>
      </c>
      <c r="AP100" s="78">
        <v>29602</v>
      </c>
      <c r="AQ100" s="79">
        <f t="shared" si="136"/>
        <v>112</v>
      </c>
      <c r="AR100" s="78">
        <v>28406</v>
      </c>
      <c r="AS100" s="79">
        <f t="shared" si="137"/>
        <v>117</v>
      </c>
      <c r="AT100" s="78"/>
      <c r="AU100" s="79" t="e">
        <f t="shared" si="138"/>
        <v>#N/A</v>
      </c>
      <c r="AV100" s="78"/>
      <c r="AW100" s="79" t="e">
        <f t="shared" si="139"/>
        <v>#N/A</v>
      </c>
      <c r="AX100" s="78"/>
      <c r="AY100" s="79" t="e">
        <f t="shared" si="140"/>
        <v>#N/A</v>
      </c>
      <c r="AZ100" s="78">
        <v>32914</v>
      </c>
      <c r="BA100" s="79">
        <f t="shared" si="141"/>
        <v>122</v>
      </c>
      <c r="BB100" s="78">
        <v>38020</v>
      </c>
      <c r="BC100" s="79">
        <f t="shared" si="142"/>
        <v>123</v>
      </c>
      <c r="BD100" s="78">
        <v>37833</v>
      </c>
      <c r="BE100" s="79">
        <f t="shared" si="143"/>
        <v>125</v>
      </c>
      <c r="BF100" s="78">
        <v>60122</v>
      </c>
      <c r="BG100" s="79">
        <f t="shared" si="144"/>
        <v>110</v>
      </c>
      <c r="BH100" s="78">
        <v>58447</v>
      </c>
      <c r="BI100" s="79">
        <f t="shared" si="145"/>
        <v>118</v>
      </c>
      <c r="BJ100" s="78">
        <v>64167</v>
      </c>
      <c r="BK100" s="79">
        <f t="shared" si="146"/>
        <v>117</v>
      </c>
      <c r="BL100" s="119"/>
      <c r="BM100" s="79" t="e">
        <f t="shared" si="147"/>
        <v>#N/A</v>
      </c>
      <c r="BN100" s="119"/>
      <c r="BO100" s="79" t="e">
        <f t="shared" si="148"/>
        <v>#N/A</v>
      </c>
      <c r="BP100" s="119"/>
      <c r="BQ100" s="79" t="e">
        <f t="shared" si="149"/>
        <v>#N/A</v>
      </c>
      <c r="BR100" s="136"/>
      <c r="BS100" s="79" t="e">
        <f t="shared" si="111"/>
        <v>#N/A</v>
      </c>
      <c r="BT100" s="136"/>
      <c r="BU100" s="79" t="e">
        <f t="shared" si="112"/>
        <v>#N/A</v>
      </c>
      <c r="BV100" s="136"/>
      <c r="BW100" s="79" t="e">
        <f t="shared" si="113"/>
        <v>#N/A</v>
      </c>
      <c r="BX100" s="136"/>
      <c r="BY100" s="136" t="e">
        <f t="shared" si="114"/>
        <v>#N/A</v>
      </c>
      <c r="BZ100" s="195"/>
      <c r="CA100" s="79" t="e">
        <f t="shared" si="115"/>
        <v>#N/A</v>
      </c>
      <c r="CB100" s="136"/>
      <c r="CC100" s="136" t="e">
        <f t="shared" si="116"/>
        <v>#N/A</v>
      </c>
    </row>
    <row r="101" spans="1:81">
      <c r="A101" s="111" t="s">
        <v>266</v>
      </c>
      <c r="B101" s="77" t="s">
        <v>182</v>
      </c>
      <c r="C101" s="77" t="s">
        <v>183</v>
      </c>
      <c r="D101" s="78"/>
      <c r="E101" s="79" t="e">
        <f t="shared" si="117"/>
        <v>#N/A</v>
      </c>
      <c r="F101" s="78"/>
      <c r="G101" s="79" t="e">
        <f t="shared" si="118"/>
        <v>#N/A</v>
      </c>
      <c r="H101" s="78"/>
      <c r="I101" s="79" t="e">
        <f t="shared" si="119"/>
        <v>#N/A</v>
      </c>
      <c r="J101" s="78"/>
      <c r="K101" s="79" t="e">
        <f t="shared" si="120"/>
        <v>#N/A</v>
      </c>
      <c r="L101" s="78"/>
      <c r="M101" s="79" t="e">
        <f t="shared" si="121"/>
        <v>#N/A</v>
      </c>
      <c r="N101" s="78">
        <v>16955</v>
      </c>
      <c r="O101" s="79">
        <f t="shared" si="122"/>
        <v>98</v>
      </c>
      <c r="P101" s="78"/>
      <c r="Q101" s="79" t="e">
        <f t="shared" si="123"/>
        <v>#N/A</v>
      </c>
      <c r="R101" s="78"/>
      <c r="S101" s="79" t="e">
        <f t="shared" si="124"/>
        <v>#N/A</v>
      </c>
      <c r="T101" s="78"/>
      <c r="U101" s="79" t="e">
        <f t="shared" si="125"/>
        <v>#N/A</v>
      </c>
      <c r="V101" s="78"/>
      <c r="W101" s="79" t="e">
        <f t="shared" si="126"/>
        <v>#N/A</v>
      </c>
      <c r="X101" s="78"/>
      <c r="Y101" s="79" t="e">
        <f t="shared" si="127"/>
        <v>#N/A</v>
      </c>
      <c r="Z101" s="78"/>
      <c r="AA101" s="79" t="e">
        <f t="shared" si="128"/>
        <v>#N/A</v>
      </c>
      <c r="AB101" s="78">
        <v>12659</v>
      </c>
      <c r="AC101" s="79">
        <f t="shared" si="129"/>
        <v>129</v>
      </c>
      <c r="AD101" s="78">
        <v>17284</v>
      </c>
      <c r="AE101" s="79">
        <f t="shared" si="130"/>
        <v>122</v>
      </c>
      <c r="AF101" s="78">
        <v>12791</v>
      </c>
      <c r="AG101" s="79">
        <f t="shared" si="131"/>
        <v>131</v>
      </c>
      <c r="AH101" s="78"/>
      <c r="AI101" s="79" t="e">
        <f t="shared" si="132"/>
        <v>#N/A</v>
      </c>
      <c r="AJ101" s="78">
        <v>13778</v>
      </c>
      <c r="AK101" s="79">
        <f t="shared" si="133"/>
        <v>124</v>
      </c>
      <c r="AL101" s="78">
        <v>15055</v>
      </c>
      <c r="AM101" s="79">
        <f t="shared" si="134"/>
        <v>125</v>
      </c>
      <c r="AN101" s="78">
        <v>15711</v>
      </c>
      <c r="AO101" s="79">
        <f t="shared" si="135"/>
        <v>127</v>
      </c>
      <c r="AP101" s="78">
        <v>12606</v>
      </c>
      <c r="AQ101" s="79">
        <f t="shared" si="136"/>
        <v>130</v>
      </c>
      <c r="AR101" s="78">
        <v>18501</v>
      </c>
      <c r="AS101" s="79">
        <f t="shared" si="137"/>
        <v>126</v>
      </c>
      <c r="AT101" s="78"/>
      <c r="AU101" s="79" t="e">
        <f t="shared" si="138"/>
        <v>#N/A</v>
      </c>
      <c r="AV101" s="78"/>
      <c r="AW101" s="79" t="e">
        <f t="shared" si="139"/>
        <v>#N/A</v>
      </c>
      <c r="AX101" s="78"/>
      <c r="AY101" s="79" t="e">
        <f t="shared" si="140"/>
        <v>#N/A</v>
      </c>
      <c r="AZ101" s="78">
        <v>24481</v>
      </c>
      <c r="BA101" s="79">
        <f t="shared" si="141"/>
        <v>130</v>
      </c>
      <c r="BB101" s="78">
        <v>21371</v>
      </c>
      <c r="BC101" s="79">
        <f t="shared" si="142"/>
        <v>131</v>
      </c>
      <c r="BD101" s="78">
        <v>22316</v>
      </c>
      <c r="BE101" s="79">
        <f t="shared" si="143"/>
        <v>133</v>
      </c>
      <c r="BF101" s="78">
        <v>27740</v>
      </c>
      <c r="BG101" s="79">
        <f t="shared" si="144"/>
        <v>130</v>
      </c>
      <c r="BH101" s="78">
        <v>29105</v>
      </c>
      <c r="BI101" s="79">
        <f t="shared" si="145"/>
        <v>132</v>
      </c>
      <c r="BJ101" s="78">
        <v>33275</v>
      </c>
      <c r="BK101" s="79">
        <f t="shared" si="146"/>
        <v>130</v>
      </c>
      <c r="BL101" s="119"/>
      <c r="BM101" s="79" t="e">
        <f t="shared" si="147"/>
        <v>#N/A</v>
      </c>
      <c r="BN101" s="119"/>
      <c r="BO101" s="79" t="e">
        <f t="shared" si="148"/>
        <v>#N/A</v>
      </c>
      <c r="BP101" s="119"/>
      <c r="BQ101" s="79" t="e">
        <f t="shared" si="149"/>
        <v>#N/A</v>
      </c>
      <c r="BR101" s="136"/>
      <c r="BS101" s="79" t="e">
        <f t="shared" si="111"/>
        <v>#N/A</v>
      </c>
      <c r="BT101" s="136"/>
      <c r="BU101" s="79" t="e">
        <f t="shared" si="112"/>
        <v>#N/A</v>
      </c>
      <c r="BV101" s="136"/>
      <c r="BW101" s="79" t="e">
        <f t="shared" si="113"/>
        <v>#N/A</v>
      </c>
      <c r="BX101" s="136"/>
      <c r="BY101" s="136" t="e">
        <f t="shared" si="114"/>
        <v>#N/A</v>
      </c>
      <c r="BZ101" s="195"/>
      <c r="CA101" s="79" t="e">
        <f t="shared" si="115"/>
        <v>#N/A</v>
      </c>
      <c r="CB101" s="136"/>
      <c r="CC101" s="136" t="e">
        <f t="shared" si="116"/>
        <v>#N/A</v>
      </c>
    </row>
    <row r="102" spans="1:81">
      <c r="A102" s="112" t="s">
        <v>267</v>
      </c>
      <c r="B102" s="80" t="s">
        <v>179</v>
      </c>
      <c r="C102" s="80" t="s">
        <v>180</v>
      </c>
      <c r="D102" s="81">
        <v>80460</v>
      </c>
      <c r="E102" s="82">
        <f t="shared" si="117"/>
        <v>9</v>
      </c>
      <c r="F102" s="81">
        <v>86918</v>
      </c>
      <c r="G102" s="82">
        <f t="shared" si="118"/>
        <v>8</v>
      </c>
      <c r="H102" s="81">
        <v>82417</v>
      </c>
      <c r="I102" s="82">
        <f t="shared" si="119"/>
        <v>10</v>
      </c>
      <c r="J102" s="81">
        <v>93568</v>
      </c>
      <c r="K102" s="82">
        <f t="shared" si="120"/>
        <v>9</v>
      </c>
      <c r="L102" s="81">
        <v>99831</v>
      </c>
      <c r="M102" s="82">
        <f t="shared" si="121"/>
        <v>9</v>
      </c>
      <c r="N102" s="81">
        <v>124604</v>
      </c>
      <c r="O102" s="82">
        <f t="shared" si="122"/>
        <v>7</v>
      </c>
      <c r="P102" s="81">
        <v>120626</v>
      </c>
      <c r="Q102" s="82">
        <f t="shared" si="123"/>
        <v>8</v>
      </c>
      <c r="R102" s="81">
        <v>134135</v>
      </c>
      <c r="S102" s="82">
        <f t="shared" si="124"/>
        <v>8</v>
      </c>
      <c r="T102" s="81">
        <v>131186</v>
      </c>
      <c r="U102" s="82">
        <f t="shared" si="125"/>
        <v>12</v>
      </c>
      <c r="V102" s="81">
        <v>150474</v>
      </c>
      <c r="W102" s="82">
        <f t="shared" si="126"/>
        <v>9</v>
      </c>
      <c r="X102" s="81">
        <v>155175</v>
      </c>
      <c r="Y102" s="82">
        <f t="shared" si="127"/>
        <v>9</v>
      </c>
      <c r="Z102" s="81">
        <v>179079</v>
      </c>
      <c r="AA102" s="82">
        <f t="shared" si="128"/>
        <v>8</v>
      </c>
      <c r="AB102" s="81">
        <v>192471</v>
      </c>
      <c r="AC102" s="82">
        <f t="shared" si="129"/>
        <v>9</v>
      </c>
      <c r="AD102" s="81">
        <v>190607</v>
      </c>
      <c r="AE102" s="82">
        <f t="shared" si="130"/>
        <v>9</v>
      </c>
      <c r="AF102" s="81">
        <v>207645</v>
      </c>
      <c r="AG102" s="82">
        <f t="shared" si="131"/>
        <v>8</v>
      </c>
      <c r="AH102" s="81">
        <v>207734</v>
      </c>
      <c r="AI102" s="82">
        <f t="shared" si="132"/>
        <v>8</v>
      </c>
      <c r="AJ102" s="81">
        <v>208300</v>
      </c>
      <c r="AK102" s="82">
        <f t="shared" si="133"/>
        <v>10</v>
      </c>
      <c r="AL102" s="81">
        <v>195287</v>
      </c>
      <c r="AM102" s="82">
        <f t="shared" si="134"/>
        <v>16</v>
      </c>
      <c r="AN102" s="81">
        <v>212330</v>
      </c>
      <c r="AO102" s="82">
        <f t="shared" si="135"/>
        <v>15</v>
      </c>
      <c r="AP102" s="81">
        <v>235990</v>
      </c>
      <c r="AQ102" s="82">
        <f t="shared" si="136"/>
        <v>15</v>
      </c>
      <c r="AR102" s="81">
        <v>263422</v>
      </c>
      <c r="AS102" s="82">
        <f t="shared" si="137"/>
        <v>14</v>
      </c>
      <c r="AT102" s="81">
        <v>290203</v>
      </c>
      <c r="AU102" s="82">
        <f t="shared" si="138"/>
        <v>14</v>
      </c>
      <c r="AV102" s="81">
        <v>327940</v>
      </c>
      <c r="AW102" s="82">
        <f t="shared" si="139"/>
        <v>12</v>
      </c>
      <c r="AX102" s="81">
        <v>346596</v>
      </c>
      <c r="AY102" s="82">
        <f t="shared" si="140"/>
        <v>13</v>
      </c>
      <c r="AZ102" s="81">
        <v>364033</v>
      </c>
      <c r="BA102" s="82">
        <f t="shared" si="141"/>
        <v>14</v>
      </c>
      <c r="BB102" s="81">
        <v>374513</v>
      </c>
      <c r="BC102" s="82">
        <f t="shared" si="142"/>
        <v>14</v>
      </c>
      <c r="BD102" s="81">
        <v>373702</v>
      </c>
      <c r="BE102" s="82">
        <f t="shared" si="143"/>
        <v>14</v>
      </c>
      <c r="BF102" s="81">
        <v>369160</v>
      </c>
      <c r="BG102" s="82">
        <f t="shared" si="144"/>
        <v>17</v>
      </c>
      <c r="BH102" s="81">
        <v>394194</v>
      </c>
      <c r="BI102" s="82">
        <f t="shared" si="145"/>
        <v>14</v>
      </c>
      <c r="BJ102" s="81">
        <v>538592</v>
      </c>
      <c r="BK102" s="82">
        <f t="shared" si="146"/>
        <v>9</v>
      </c>
      <c r="BL102" s="98">
        <v>461859.9</v>
      </c>
      <c r="BM102" s="82">
        <f t="shared" si="147"/>
        <v>14</v>
      </c>
      <c r="BN102" s="130">
        <v>420688.1</v>
      </c>
      <c r="BO102" s="82">
        <f t="shared" si="148"/>
        <v>17</v>
      </c>
      <c r="BP102" s="130">
        <v>420355</v>
      </c>
      <c r="BQ102" s="82">
        <f t="shared" si="149"/>
        <v>14</v>
      </c>
      <c r="BR102" s="145">
        <v>386174.5</v>
      </c>
      <c r="BS102" s="82">
        <f t="shared" si="111"/>
        <v>15</v>
      </c>
      <c r="BT102" s="145">
        <v>397471.4</v>
      </c>
      <c r="BU102" s="82">
        <f t="shared" si="112"/>
        <v>15</v>
      </c>
      <c r="BV102" s="145">
        <v>386612.7</v>
      </c>
      <c r="BW102" s="82">
        <f t="shared" si="113"/>
        <v>16</v>
      </c>
      <c r="BX102" s="145">
        <v>411832.9</v>
      </c>
      <c r="BY102" s="145">
        <f t="shared" si="114"/>
        <v>16</v>
      </c>
      <c r="BZ102" s="194">
        <v>447830.8</v>
      </c>
      <c r="CA102" s="82">
        <f t="shared" si="115"/>
        <v>14</v>
      </c>
      <c r="CB102" s="145">
        <v>484553.6</v>
      </c>
      <c r="CC102" s="145">
        <f t="shared" si="116"/>
        <v>14</v>
      </c>
    </row>
    <row r="103" spans="1:81" ht="15" customHeight="1">
      <c r="A103" s="112" t="s">
        <v>268</v>
      </c>
      <c r="B103" s="80" t="s">
        <v>179</v>
      </c>
      <c r="C103" s="80" t="s">
        <v>180</v>
      </c>
      <c r="D103" s="81"/>
      <c r="E103" s="82" t="e">
        <f t="shared" si="117"/>
        <v>#N/A</v>
      </c>
      <c r="F103" s="81"/>
      <c r="G103" s="82" t="e">
        <f t="shared" si="118"/>
        <v>#N/A</v>
      </c>
      <c r="H103" s="81"/>
      <c r="I103" s="82" t="e">
        <f t="shared" si="119"/>
        <v>#N/A</v>
      </c>
      <c r="J103" s="81"/>
      <c r="K103" s="82" t="e">
        <f t="shared" si="120"/>
        <v>#N/A</v>
      </c>
      <c r="L103" s="81"/>
      <c r="M103" s="82" t="e">
        <f t="shared" si="121"/>
        <v>#N/A</v>
      </c>
      <c r="N103" s="81">
        <v>71978</v>
      </c>
      <c r="O103" s="82">
        <f t="shared" si="122"/>
        <v>22</v>
      </c>
      <c r="P103" s="81">
        <v>72750</v>
      </c>
      <c r="Q103" s="82">
        <f t="shared" si="123"/>
        <v>22</v>
      </c>
      <c r="R103" s="81">
        <v>89055</v>
      </c>
      <c r="S103" s="82">
        <f t="shared" si="124"/>
        <v>20</v>
      </c>
      <c r="T103" s="81">
        <v>95368</v>
      </c>
      <c r="U103" s="82">
        <f t="shared" si="125"/>
        <v>21</v>
      </c>
      <c r="V103" s="81">
        <v>102974</v>
      </c>
      <c r="W103" s="82">
        <f t="shared" si="126"/>
        <v>20</v>
      </c>
      <c r="X103" s="81">
        <v>117907</v>
      </c>
      <c r="Y103" s="82">
        <f t="shared" si="127"/>
        <v>19</v>
      </c>
      <c r="Z103" s="81">
        <v>125282</v>
      </c>
      <c r="AA103" s="82">
        <f t="shared" si="128"/>
        <v>22</v>
      </c>
      <c r="AB103" s="81">
        <v>134336</v>
      </c>
      <c r="AC103" s="82">
        <f t="shared" si="129"/>
        <v>22</v>
      </c>
      <c r="AD103" s="81">
        <v>133210</v>
      </c>
      <c r="AE103" s="82">
        <f t="shared" si="130"/>
        <v>21</v>
      </c>
      <c r="AF103" s="81">
        <v>149860</v>
      </c>
      <c r="AG103" s="82">
        <f t="shared" si="131"/>
        <v>22</v>
      </c>
      <c r="AH103" s="81">
        <v>165373</v>
      </c>
      <c r="AI103" s="82">
        <f t="shared" si="132"/>
        <v>17</v>
      </c>
      <c r="AJ103" s="81">
        <v>186572</v>
      </c>
      <c r="AK103" s="82">
        <f t="shared" si="133"/>
        <v>15</v>
      </c>
      <c r="AL103" s="81">
        <v>194615</v>
      </c>
      <c r="AM103" s="82">
        <f t="shared" si="134"/>
        <v>17</v>
      </c>
      <c r="AN103" s="81">
        <v>212817</v>
      </c>
      <c r="AO103" s="82">
        <f t="shared" si="135"/>
        <v>14</v>
      </c>
      <c r="AP103" s="81">
        <v>258525</v>
      </c>
      <c r="AQ103" s="82">
        <f t="shared" si="136"/>
        <v>9</v>
      </c>
      <c r="AR103" s="81">
        <v>287275</v>
      </c>
      <c r="AS103" s="82">
        <f t="shared" si="137"/>
        <v>10</v>
      </c>
      <c r="AT103" s="81">
        <v>314716</v>
      </c>
      <c r="AU103" s="82">
        <f t="shared" si="138"/>
        <v>10</v>
      </c>
      <c r="AV103" s="81">
        <v>348016</v>
      </c>
      <c r="AW103" s="82">
        <f t="shared" si="139"/>
        <v>9</v>
      </c>
      <c r="AX103" s="81">
        <v>398061</v>
      </c>
      <c r="AY103" s="82">
        <f t="shared" si="140"/>
        <v>8</v>
      </c>
      <c r="AZ103" s="81">
        <v>386432</v>
      </c>
      <c r="BA103" s="82">
        <f t="shared" si="141"/>
        <v>10</v>
      </c>
      <c r="BB103" s="81">
        <v>402929</v>
      </c>
      <c r="BC103" s="82">
        <f t="shared" si="142"/>
        <v>12</v>
      </c>
      <c r="BD103" s="81">
        <v>410695</v>
      </c>
      <c r="BE103" s="82">
        <f t="shared" si="143"/>
        <v>12</v>
      </c>
      <c r="BF103" s="81">
        <v>407809</v>
      </c>
      <c r="BG103" s="82">
        <f t="shared" si="144"/>
        <v>13</v>
      </c>
      <c r="BH103" s="81">
        <v>403579</v>
      </c>
      <c r="BI103" s="82">
        <f t="shared" si="145"/>
        <v>11</v>
      </c>
      <c r="BJ103" s="81">
        <v>472493</v>
      </c>
      <c r="BK103" s="82">
        <f t="shared" si="146"/>
        <v>14</v>
      </c>
      <c r="BL103" s="98">
        <v>445546</v>
      </c>
      <c r="BM103" s="82">
        <f t="shared" si="147"/>
        <v>15</v>
      </c>
      <c r="BN103" s="130">
        <v>382249.8</v>
      </c>
      <c r="BO103" s="82">
        <f t="shared" si="148"/>
        <v>19</v>
      </c>
      <c r="BP103" s="130">
        <v>393729.2</v>
      </c>
      <c r="BQ103" s="82">
        <f t="shared" si="149"/>
        <v>18</v>
      </c>
      <c r="BR103" s="145">
        <v>348060.8</v>
      </c>
      <c r="BS103" s="82">
        <f t="shared" si="111"/>
        <v>19</v>
      </c>
      <c r="BT103" s="145">
        <v>394310.2</v>
      </c>
      <c r="BU103" s="82">
        <f t="shared" si="112"/>
        <v>16</v>
      </c>
      <c r="BV103" s="145">
        <v>391623.6</v>
      </c>
      <c r="BW103" s="82">
        <f t="shared" si="113"/>
        <v>15</v>
      </c>
      <c r="BX103" s="145">
        <v>408896.5</v>
      </c>
      <c r="BY103" s="145">
        <f t="shared" si="114"/>
        <v>17</v>
      </c>
      <c r="BZ103" s="194">
        <v>453755.9</v>
      </c>
      <c r="CA103" s="82">
        <f t="shared" si="115"/>
        <v>13</v>
      </c>
      <c r="CB103" s="145">
        <v>451401.6</v>
      </c>
      <c r="CC103" s="145">
        <f t="shared" si="116"/>
        <v>19</v>
      </c>
    </row>
    <row r="104" spans="1:81">
      <c r="A104" s="112" t="s">
        <v>269</v>
      </c>
      <c r="B104" s="80" t="s">
        <v>179</v>
      </c>
      <c r="C104" s="80" t="s">
        <v>180</v>
      </c>
      <c r="D104" s="81"/>
      <c r="E104" s="82" t="e">
        <f t="shared" si="117"/>
        <v>#N/A</v>
      </c>
      <c r="F104" s="81"/>
      <c r="G104" s="82" t="e">
        <f t="shared" si="118"/>
        <v>#N/A</v>
      </c>
      <c r="H104" s="81"/>
      <c r="I104" s="82" t="e">
        <f t="shared" si="119"/>
        <v>#N/A</v>
      </c>
      <c r="J104" s="81"/>
      <c r="K104" s="82" t="e">
        <f t="shared" si="120"/>
        <v>#N/A</v>
      </c>
      <c r="L104" s="81"/>
      <c r="M104" s="82" t="e">
        <f t="shared" si="121"/>
        <v>#N/A</v>
      </c>
      <c r="N104" s="81">
        <v>48260</v>
      </c>
      <c r="O104" s="82">
        <f t="shared" si="122"/>
        <v>39</v>
      </c>
      <c r="P104" s="81">
        <v>43609</v>
      </c>
      <c r="Q104" s="82">
        <f t="shared" si="123"/>
        <v>47</v>
      </c>
      <c r="R104" s="81">
        <v>53061</v>
      </c>
      <c r="S104" s="82">
        <f t="shared" si="124"/>
        <v>42</v>
      </c>
      <c r="T104" s="81">
        <v>53105</v>
      </c>
      <c r="U104" s="82">
        <f t="shared" si="125"/>
        <v>47</v>
      </c>
      <c r="V104" s="81">
        <v>57494</v>
      </c>
      <c r="W104" s="82">
        <f t="shared" si="126"/>
        <v>49</v>
      </c>
      <c r="X104" s="81">
        <v>61100</v>
      </c>
      <c r="Y104" s="82">
        <f t="shared" si="127"/>
        <v>45</v>
      </c>
      <c r="Z104" s="81">
        <v>67725</v>
      </c>
      <c r="AA104" s="82">
        <f t="shared" si="128"/>
        <v>44</v>
      </c>
      <c r="AB104" s="81">
        <v>81553</v>
      </c>
      <c r="AC104" s="82">
        <f t="shared" si="129"/>
        <v>40</v>
      </c>
      <c r="AD104" s="81">
        <v>82636</v>
      </c>
      <c r="AE104" s="82">
        <f t="shared" si="130"/>
        <v>37</v>
      </c>
      <c r="AF104" s="81">
        <v>99496</v>
      </c>
      <c r="AG104" s="82">
        <f t="shared" si="131"/>
        <v>30</v>
      </c>
      <c r="AH104" s="81">
        <v>101878</v>
      </c>
      <c r="AI104" s="82">
        <f t="shared" si="132"/>
        <v>32</v>
      </c>
      <c r="AJ104" s="81">
        <v>109279</v>
      </c>
      <c r="AK104" s="82">
        <f t="shared" si="133"/>
        <v>31</v>
      </c>
      <c r="AL104" s="81">
        <v>108238</v>
      </c>
      <c r="AM104" s="82">
        <f t="shared" si="134"/>
        <v>31</v>
      </c>
      <c r="AN104" s="81">
        <v>119736</v>
      </c>
      <c r="AO104" s="82">
        <f t="shared" si="135"/>
        <v>34</v>
      </c>
      <c r="AP104" s="81">
        <v>138580</v>
      </c>
      <c r="AQ104" s="82">
        <f t="shared" si="136"/>
        <v>32</v>
      </c>
      <c r="AR104" s="81">
        <v>151528</v>
      </c>
      <c r="AS104" s="82">
        <f t="shared" si="137"/>
        <v>31</v>
      </c>
      <c r="AT104" s="81">
        <v>163969</v>
      </c>
      <c r="AU104" s="82">
        <f t="shared" si="138"/>
        <v>35</v>
      </c>
      <c r="AV104" s="81">
        <v>173951</v>
      </c>
      <c r="AW104" s="82">
        <f t="shared" si="139"/>
        <v>37</v>
      </c>
      <c r="AX104" s="81">
        <v>194577</v>
      </c>
      <c r="AY104" s="82">
        <f t="shared" si="140"/>
        <v>35</v>
      </c>
      <c r="AZ104" s="81">
        <v>208500</v>
      </c>
      <c r="BA104" s="82">
        <f t="shared" si="141"/>
        <v>34</v>
      </c>
      <c r="BB104" s="81">
        <v>215068</v>
      </c>
      <c r="BC104" s="82">
        <f t="shared" si="142"/>
        <v>34</v>
      </c>
      <c r="BD104" s="81">
        <v>222151</v>
      </c>
      <c r="BE104" s="82">
        <f t="shared" si="143"/>
        <v>31</v>
      </c>
      <c r="BF104" s="81">
        <v>254229</v>
      </c>
      <c r="BG104" s="82">
        <f t="shared" si="144"/>
        <v>26</v>
      </c>
      <c r="BH104" s="81">
        <v>241529</v>
      </c>
      <c r="BI104" s="82">
        <f t="shared" si="145"/>
        <v>31</v>
      </c>
      <c r="BJ104" s="81">
        <v>331869</v>
      </c>
      <c r="BK104" s="82">
        <f t="shared" si="146"/>
        <v>24</v>
      </c>
      <c r="BL104" s="98">
        <v>281996.5</v>
      </c>
      <c r="BM104" s="82">
        <f t="shared" si="147"/>
        <v>30</v>
      </c>
      <c r="BN104" s="130">
        <v>285903.7</v>
      </c>
      <c r="BO104" s="82">
        <f t="shared" si="148"/>
        <v>26</v>
      </c>
      <c r="BP104" s="130">
        <v>302712.2</v>
      </c>
      <c r="BQ104" s="82">
        <f t="shared" si="149"/>
        <v>25</v>
      </c>
      <c r="BR104" s="145">
        <v>296763.59999999998</v>
      </c>
      <c r="BS104" s="82">
        <f t="shared" si="111"/>
        <v>23</v>
      </c>
      <c r="BT104" s="145">
        <v>296873.3</v>
      </c>
      <c r="BU104" s="82">
        <f t="shared" si="112"/>
        <v>24</v>
      </c>
      <c r="BV104" s="145">
        <v>337040.6</v>
      </c>
      <c r="BW104" s="82">
        <f t="shared" si="113"/>
        <v>21</v>
      </c>
      <c r="BX104" s="145">
        <v>367407.5</v>
      </c>
      <c r="BY104" s="145">
        <f t="shared" si="114"/>
        <v>19</v>
      </c>
      <c r="BZ104" s="194">
        <v>357807.9</v>
      </c>
      <c r="CA104" s="82">
        <f t="shared" si="115"/>
        <v>23</v>
      </c>
      <c r="CB104" s="145">
        <v>421514.8</v>
      </c>
      <c r="CC104" s="145">
        <f t="shared" si="116"/>
        <v>20</v>
      </c>
    </row>
    <row r="105" spans="1:81">
      <c r="A105" s="112" t="s">
        <v>270</v>
      </c>
      <c r="B105" s="80" t="s">
        <v>179</v>
      </c>
      <c r="C105" s="80" t="s">
        <v>180</v>
      </c>
      <c r="D105" s="81"/>
      <c r="E105" s="82" t="e">
        <f t="shared" si="117"/>
        <v>#N/A</v>
      </c>
      <c r="F105" s="81"/>
      <c r="G105" s="82" t="e">
        <f t="shared" si="118"/>
        <v>#N/A</v>
      </c>
      <c r="H105" s="81"/>
      <c r="I105" s="82" t="e">
        <f t="shared" si="119"/>
        <v>#N/A</v>
      </c>
      <c r="J105" s="81"/>
      <c r="K105" s="82" t="e">
        <f t="shared" si="120"/>
        <v>#N/A</v>
      </c>
      <c r="L105" s="81"/>
      <c r="M105" s="82" t="e">
        <f t="shared" si="121"/>
        <v>#N/A</v>
      </c>
      <c r="N105" s="81">
        <v>103272</v>
      </c>
      <c r="O105" s="82">
        <f t="shared" si="122"/>
        <v>14</v>
      </c>
      <c r="P105" s="81">
        <v>100898</v>
      </c>
      <c r="Q105" s="82">
        <f t="shared" si="123"/>
        <v>15</v>
      </c>
      <c r="R105" s="81">
        <v>119746</v>
      </c>
      <c r="S105" s="82">
        <f t="shared" si="124"/>
        <v>14</v>
      </c>
      <c r="T105" s="81">
        <v>119831</v>
      </c>
      <c r="U105" s="82">
        <f t="shared" si="125"/>
        <v>15</v>
      </c>
      <c r="V105" s="81">
        <v>128727</v>
      </c>
      <c r="W105" s="82">
        <f t="shared" si="126"/>
        <v>16</v>
      </c>
      <c r="X105" s="81">
        <v>137458</v>
      </c>
      <c r="Y105" s="82">
        <f t="shared" si="127"/>
        <v>15</v>
      </c>
      <c r="Z105" s="81">
        <v>168854</v>
      </c>
      <c r="AA105" s="82">
        <f t="shared" si="128"/>
        <v>12</v>
      </c>
      <c r="AB105" s="81">
        <v>177237</v>
      </c>
      <c r="AC105" s="82">
        <f t="shared" si="129"/>
        <v>12</v>
      </c>
      <c r="AD105" s="81">
        <v>167387</v>
      </c>
      <c r="AE105" s="82">
        <f t="shared" si="130"/>
        <v>16</v>
      </c>
      <c r="AF105" s="81">
        <v>179501</v>
      </c>
      <c r="AG105" s="82">
        <f t="shared" si="131"/>
        <v>16</v>
      </c>
      <c r="AH105" s="81">
        <v>202791</v>
      </c>
      <c r="AI105" s="82">
        <f t="shared" si="132"/>
        <v>9</v>
      </c>
      <c r="AJ105" s="81">
        <v>192556</v>
      </c>
      <c r="AK105" s="82">
        <f t="shared" si="133"/>
        <v>13</v>
      </c>
      <c r="AL105" s="81">
        <v>225460</v>
      </c>
      <c r="AM105" s="82">
        <f t="shared" si="134"/>
        <v>8</v>
      </c>
      <c r="AN105" s="81">
        <v>198771</v>
      </c>
      <c r="AO105" s="82">
        <f t="shared" si="135"/>
        <v>17</v>
      </c>
      <c r="AP105" s="81">
        <v>228680</v>
      </c>
      <c r="AQ105" s="82">
        <f t="shared" si="136"/>
        <v>16</v>
      </c>
      <c r="AR105" s="81">
        <v>276833</v>
      </c>
      <c r="AS105" s="82">
        <f t="shared" si="137"/>
        <v>12</v>
      </c>
      <c r="AT105" s="81">
        <v>273073</v>
      </c>
      <c r="AU105" s="82">
        <f t="shared" si="138"/>
        <v>18</v>
      </c>
      <c r="AV105" s="81">
        <v>291859</v>
      </c>
      <c r="AW105" s="82">
        <f t="shared" si="139"/>
        <v>18</v>
      </c>
      <c r="AX105" s="81">
        <v>311800</v>
      </c>
      <c r="AY105" s="82">
        <f t="shared" si="140"/>
        <v>18</v>
      </c>
      <c r="AZ105" s="81">
        <v>328702</v>
      </c>
      <c r="BA105" s="82">
        <f t="shared" si="141"/>
        <v>18</v>
      </c>
      <c r="BB105" s="81">
        <v>329277</v>
      </c>
      <c r="BC105" s="82">
        <f t="shared" si="142"/>
        <v>18</v>
      </c>
      <c r="BD105" s="81">
        <v>331176</v>
      </c>
      <c r="BE105" s="82">
        <f t="shared" si="143"/>
        <v>19</v>
      </c>
      <c r="BF105" s="81">
        <v>370741</v>
      </c>
      <c r="BG105" s="82">
        <f t="shared" si="144"/>
        <v>16</v>
      </c>
      <c r="BH105" s="81">
        <v>353717</v>
      </c>
      <c r="BI105" s="82">
        <f t="shared" si="145"/>
        <v>18</v>
      </c>
      <c r="BJ105" s="81">
        <v>466857</v>
      </c>
      <c r="BK105" s="82">
        <f t="shared" si="146"/>
        <v>16</v>
      </c>
      <c r="BL105" s="98">
        <v>420316.2</v>
      </c>
      <c r="BM105" s="82">
        <f t="shared" si="147"/>
        <v>18</v>
      </c>
      <c r="BN105" s="130">
        <v>489889.5</v>
      </c>
      <c r="BO105" s="82">
        <f t="shared" si="148"/>
        <v>8</v>
      </c>
      <c r="BP105" s="130">
        <v>388864</v>
      </c>
      <c r="BQ105" s="82">
        <f t="shared" si="149"/>
        <v>19</v>
      </c>
      <c r="BR105" s="145">
        <v>373370.8</v>
      </c>
      <c r="BS105" s="82">
        <f t="shared" si="111"/>
        <v>17</v>
      </c>
      <c r="BT105" s="145">
        <v>378920.8</v>
      </c>
      <c r="BU105" s="82">
        <f t="shared" si="112"/>
        <v>19</v>
      </c>
      <c r="BV105" s="145">
        <v>359340.9</v>
      </c>
      <c r="BW105" s="82">
        <f t="shared" si="113"/>
        <v>19</v>
      </c>
      <c r="BX105" s="145">
        <v>349514.4</v>
      </c>
      <c r="BY105" s="145">
        <f t="shared" si="114"/>
        <v>21</v>
      </c>
      <c r="BZ105" s="194">
        <v>355100.7</v>
      </c>
      <c r="CA105" s="82">
        <f t="shared" si="115"/>
        <v>24</v>
      </c>
      <c r="CB105" s="145">
        <v>397594.9</v>
      </c>
      <c r="CC105" s="145">
        <f t="shared" si="116"/>
        <v>23</v>
      </c>
    </row>
    <row r="106" spans="1:81">
      <c r="A106" s="112" t="s">
        <v>271</v>
      </c>
      <c r="B106" s="80" t="s">
        <v>179</v>
      </c>
      <c r="C106" s="80" t="s">
        <v>180</v>
      </c>
      <c r="D106" s="81"/>
      <c r="E106" s="82" t="e">
        <f t="shared" si="117"/>
        <v>#N/A</v>
      </c>
      <c r="F106" s="81"/>
      <c r="G106" s="82" t="e">
        <f t="shared" si="118"/>
        <v>#N/A</v>
      </c>
      <c r="H106" s="81"/>
      <c r="I106" s="82" t="e">
        <f t="shared" si="119"/>
        <v>#N/A</v>
      </c>
      <c r="J106" s="81"/>
      <c r="K106" s="82" t="e">
        <f t="shared" si="120"/>
        <v>#N/A</v>
      </c>
      <c r="L106" s="81"/>
      <c r="M106" s="82" t="e">
        <f t="shared" si="121"/>
        <v>#N/A</v>
      </c>
      <c r="N106" s="81">
        <v>47994</v>
      </c>
      <c r="O106" s="82">
        <f t="shared" si="122"/>
        <v>40</v>
      </c>
      <c r="P106" s="81">
        <v>49331</v>
      </c>
      <c r="Q106" s="82">
        <f t="shared" si="123"/>
        <v>37</v>
      </c>
      <c r="R106" s="81">
        <v>56774</v>
      </c>
      <c r="S106" s="82">
        <f t="shared" si="124"/>
        <v>37</v>
      </c>
      <c r="T106" s="81">
        <v>62989</v>
      </c>
      <c r="U106" s="82">
        <f t="shared" si="125"/>
        <v>35</v>
      </c>
      <c r="V106" s="81">
        <v>69589</v>
      </c>
      <c r="W106" s="82">
        <f t="shared" si="126"/>
        <v>33</v>
      </c>
      <c r="X106" s="81">
        <v>71256</v>
      </c>
      <c r="Y106" s="82">
        <f t="shared" si="127"/>
        <v>34</v>
      </c>
      <c r="Z106" s="81">
        <v>87747</v>
      </c>
      <c r="AA106" s="82">
        <f t="shared" si="128"/>
        <v>30</v>
      </c>
      <c r="AB106" s="81">
        <v>88518</v>
      </c>
      <c r="AC106" s="82">
        <f t="shared" si="129"/>
        <v>36</v>
      </c>
      <c r="AD106" s="81">
        <v>89608</v>
      </c>
      <c r="AE106" s="82">
        <f t="shared" si="130"/>
        <v>31</v>
      </c>
      <c r="AF106" s="81">
        <v>99483</v>
      </c>
      <c r="AG106" s="82">
        <f t="shared" si="131"/>
        <v>31</v>
      </c>
      <c r="AH106" s="81">
        <v>127350</v>
      </c>
      <c r="AI106" s="82">
        <f t="shared" si="132"/>
        <v>25</v>
      </c>
      <c r="AJ106" s="81">
        <v>136514</v>
      </c>
      <c r="AK106" s="82">
        <f t="shared" si="133"/>
        <v>24</v>
      </c>
      <c r="AL106" s="81">
        <v>143194</v>
      </c>
      <c r="AM106" s="82">
        <f t="shared" si="134"/>
        <v>26</v>
      </c>
      <c r="AN106" s="81">
        <v>151057</v>
      </c>
      <c r="AO106" s="82">
        <f t="shared" si="135"/>
        <v>26</v>
      </c>
      <c r="AP106" s="81">
        <v>166992</v>
      </c>
      <c r="AQ106" s="82">
        <f t="shared" si="136"/>
        <v>26</v>
      </c>
      <c r="AR106" s="81">
        <v>179357</v>
      </c>
      <c r="AS106" s="82">
        <f t="shared" si="137"/>
        <v>26</v>
      </c>
      <c r="AT106" s="81">
        <v>200008</v>
      </c>
      <c r="AU106" s="82">
        <f t="shared" si="138"/>
        <v>27</v>
      </c>
      <c r="AV106" s="81">
        <v>213351</v>
      </c>
      <c r="AW106" s="82">
        <f t="shared" si="139"/>
        <v>28</v>
      </c>
      <c r="AX106" s="81">
        <v>195024</v>
      </c>
      <c r="AY106" s="82">
        <f t="shared" si="140"/>
        <v>34</v>
      </c>
      <c r="AZ106" s="81">
        <v>241479</v>
      </c>
      <c r="BA106" s="82">
        <f t="shared" si="141"/>
        <v>27</v>
      </c>
      <c r="BB106" s="81">
        <v>287651</v>
      </c>
      <c r="BC106" s="82">
        <f t="shared" si="142"/>
        <v>22</v>
      </c>
      <c r="BD106" s="81">
        <v>277867</v>
      </c>
      <c r="BE106" s="82">
        <f t="shared" si="143"/>
        <v>23</v>
      </c>
      <c r="BF106" s="81">
        <v>278897</v>
      </c>
      <c r="BG106" s="82">
        <f t="shared" si="144"/>
        <v>23</v>
      </c>
      <c r="BH106" s="81">
        <v>268026</v>
      </c>
      <c r="BI106" s="82">
        <f t="shared" si="145"/>
        <v>24</v>
      </c>
      <c r="BJ106" s="81">
        <v>298806</v>
      </c>
      <c r="BK106" s="82">
        <f t="shared" si="146"/>
        <v>29</v>
      </c>
      <c r="BL106" s="98">
        <v>287014.2</v>
      </c>
      <c r="BM106" s="82">
        <f t="shared" si="147"/>
        <v>29</v>
      </c>
      <c r="BN106" s="130">
        <v>276627.40000000002</v>
      </c>
      <c r="BO106" s="82">
        <f t="shared" si="148"/>
        <v>28</v>
      </c>
      <c r="BP106" s="130">
        <v>272422.8</v>
      </c>
      <c r="BQ106" s="82">
        <f t="shared" si="149"/>
        <v>28</v>
      </c>
      <c r="BR106" s="145">
        <v>276652.5</v>
      </c>
      <c r="BS106" s="82">
        <f t="shared" si="111"/>
        <v>28</v>
      </c>
      <c r="BT106" s="145">
        <v>257772.2</v>
      </c>
      <c r="BU106" s="82">
        <f t="shared" si="112"/>
        <v>30</v>
      </c>
      <c r="BV106" s="145">
        <v>273298.59999999998</v>
      </c>
      <c r="BW106" s="82">
        <f t="shared" si="113"/>
        <v>29</v>
      </c>
      <c r="BX106" s="145">
        <v>290269.7</v>
      </c>
      <c r="BY106" s="145">
        <f t="shared" si="114"/>
        <v>26</v>
      </c>
      <c r="BZ106" s="194">
        <v>287372.59999999998</v>
      </c>
      <c r="CA106" s="82">
        <f t="shared" si="115"/>
        <v>31</v>
      </c>
      <c r="CB106" s="145">
        <v>299101.8</v>
      </c>
      <c r="CC106" s="145">
        <f t="shared" si="116"/>
        <v>31</v>
      </c>
    </row>
    <row r="107" spans="1:81">
      <c r="A107" s="112" t="s">
        <v>272</v>
      </c>
      <c r="B107" s="80" t="s">
        <v>179</v>
      </c>
      <c r="C107" s="80" t="s">
        <v>180</v>
      </c>
      <c r="D107" s="81"/>
      <c r="E107" s="82" t="e">
        <f t="shared" si="117"/>
        <v>#N/A</v>
      </c>
      <c r="F107" s="81"/>
      <c r="G107" s="82" t="e">
        <f t="shared" si="118"/>
        <v>#N/A</v>
      </c>
      <c r="H107" s="81"/>
      <c r="I107" s="82" t="e">
        <f t="shared" si="119"/>
        <v>#N/A</v>
      </c>
      <c r="J107" s="81"/>
      <c r="K107" s="82" t="e">
        <f t="shared" si="120"/>
        <v>#N/A</v>
      </c>
      <c r="L107" s="81"/>
      <c r="M107" s="82" t="e">
        <f t="shared" si="121"/>
        <v>#N/A</v>
      </c>
      <c r="N107" s="81">
        <v>56065</v>
      </c>
      <c r="O107" s="82">
        <f t="shared" si="122"/>
        <v>30</v>
      </c>
      <c r="P107" s="81">
        <v>58078</v>
      </c>
      <c r="Q107" s="82">
        <f t="shared" si="123"/>
        <v>32</v>
      </c>
      <c r="R107" s="81">
        <v>64624</v>
      </c>
      <c r="S107" s="82">
        <f t="shared" si="124"/>
        <v>31</v>
      </c>
      <c r="T107" s="81">
        <v>62946</v>
      </c>
      <c r="U107" s="82">
        <f t="shared" si="125"/>
        <v>36</v>
      </c>
      <c r="V107" s="81">
        <v>72702</v>
      </c>
      <c r="W107" s="82">
        <f t="shared" si="126"/>
        <v>31</v>
      </c>
      <c r="X107" s="81">
        <v>80066</v>
      </c>
      <c r="Y107" s="82">
        <f t="shared" si="127"/>
        <v>29</v>
      </c>
      <c r="Z107" s="81">
        <v>82106</v>
      </c>
      <c r="AA107" s="82">
        <f t="shared" si="128"/>
        <v>34</v>
      </c>
      <c r="AB107" s="81">
        <v>90466</v>
      </c>
      <c r="AC107" s="82">
        <f t="shared" si="129"/>
        <v>35</v>
      </c>
      <c r="AD107" s="81">
        <v>84141</v>
      </c>
      <c r="AE107" s="82">
        <f t="shared" si="130"/>
        <v>36</v>
      </c>
      <c r="AF107" s="81">
        <v>93611</v>
      </c>
      <c r="AG107" s="82">
        <f t="shared" si="131"/>
        <v>35</v>
      </c>
      <c r="AH107" s="81">
        <v>96455</v>
      </c>
      <c r="AI107" s="82">
        <f t="shared" si="132"/>
        <v>34</v>
      </c>
      <c r="AJ107" s="81">
        <v>90923</v>
      </c>
      <c r="AK107" s="82">
        <f t="shared" si="133"/>
        <v>40</v>
      </c>
      <c r="AL107" s="81">
        <v>107261</v>
      </c>
      <c r="AM107" s="82">
        <f t="shared" si="134"/>
        <v>33</v>
      </c>
      <c r="AN107" s="81">
        <v>101336</v>
      </c>
      <c r="AO107" s="82">
        <f t="shared" si="135"/>
        <v>44</v>
      </c>
      <c r="AP107" s="81">
        <v>115505</v>
      </c>
      <c r="AQ107" s="82">
        <f t="shared" si="136"/>
        <v>42</v>
      </c>
      <c r="AR107" s="81">
        <v>140657</v>
      </c>
      <c r="AS107" s="82">
        <f t="shared" si="137"/>
        <v>37</v>
      </c>
      <c r="AT107" s="81">
        <v>156551</v>
      </c>
      <c r="AU107" s="82">
        <f t="shared" si="138"/>
        <v>41</v>
      </c>
      <c r="AV107" s="81">
        <v>174655</v>
      </c>
      <c r="AW107" s="82">
        <f t="shared" si="139"/>
        <v>36</v>
      </c>
      <c r="AX107" s="81">
        <v>185414</v>
      </c>
      <c r="AY107" s="82">
        <f t="shared" si="140"/>
        <v>39</v>
      </c>
      <c r="AZ107" s="81">
        <v>202935</v>
      </c>
      <c r="BA107" s="82">
        <f t="shared" si="141"/>
        <v>37</v>
      </c>
      <c r="BB107" s="81">
        <v>216634</v>
      </c>
      <c r="BC107" s="82">
        <f t="shared" si="142"/>
        <v>33</v>
      </c>
      <c r="BD107" s="81">
        <v>205917</v>
      </c>
      <c r="BE107" s="82">
        <f t="shared" si="143"/>
        <v>34</v>
      </c>
      <c r="BF107" s="81">
        <v>217155</v>
      </c>
      <c r="BG107" s="82">
        <f t="shared" si="144"/>
        <v>33</v>
      </c>
      <c r="BH107" s="81">
        <v>230638</v>
      </c>
      <c r="BI107" s="82">
        <f t="shared" si="145"/>
        <v>32</v>
      </c>
      <c r="BJ107" s="81">
        <v>281706</v>
      </c>
      <c r="BK107" s="82">
        <f t="shared" si="146"/>
        <v>31</v>
      </c>
      <c r="BL107" s="98">
        <v>311649.5</v>
      </c>
      <c r="BM107" s="82">
        <f t="shared" si="147"/>
        <v>25</v>
      </c>
      <c r="BN107" s="130">
        <v>230866.1</v>
      </c>
      <c r="BO107" s="82">
        <f t="shared" si="148"/>
        <v>36</v>
      </c>
      <c r="BP107" s="130">
        <v>231754.1</v>
      </c>
      <c r="BQ107" s="82">
        <f t="shared" si="149"/>
        <v>37</v>
      </c>
      <c r="BR107" s="145">
        <v>222774</v>
      </c>
      <c r="BS107" s="82">
        <f t="shared" si="111"/>
        <v>34</v>
      </c>
      <c r="BT107" s="145">
        <v>221228.7</v>
      </c>
      <c r="BU107" s="82">
        <f t="shared" si="112"/>
        <v>37</v>
      </c>
      <c r="BV107" s="145">
        <v>231860.5</v>
      </c>
      <c r="BW107" s="82">
        <f t="shared" si="113"/>
        <v>35</v>
      </c>
      <c r="BX107" s="145">
        <v>246197.5</v>
      </c>
      <c r="BY107" s="145">
        <f t="shared" si="114"/>
        <v>33</v>
      </c>
      <c r="BZ107" s="194">
        <v>261784.3</v>
      </c>
      <c r="CA107" s="82">
        <f t="shared" si="115"/>
        <v>33</v>
      </c>
      <c r="CB107" s="145">
        <v>272198</v>
      </c>
      <c r="CC107" s="145">
        <f t="shared" si="116"/>
        <v>34</v>
      </c>
    </row>
    <row r="108" spans="1:81">
      <c r="A108" s="112" t="s">
        <v>273</v>
      </c>
      <c r="B108" s="80" t="s">
        <v>179</v>
      </c>
      <c r="C108" s="80" t="s">
        <v>180</v>
      </c>
      <c r="D108" s="81"/>
      <c r="E108" s="82" t="e">
        <f t="shared" si="117"/>
        <v>#N/A</v>
      </c>
      <c r="F108" s="81"/>
      <c r="G108" s="82" t="e">
        <f t="shared" si="118"/>
        <v>#N/A</v>
      </c>
      <c r="H108" s="81"/>
      <c r="I108" s="82" t="e">
        <f t="shared" si="119"/>
        <v>#N/A</v>
      </c>
      <c r="J108" s="81"/>
      <c r="K108" s="82" t="e">
        <f t="shared" si="120"/>
        <v>#N/A</v>
      </c>
      <c r="L108" s="81"/>
      <c r="M108" s="82" t="e">
        <f t="shared" si="121"/>
        <v>#N/A</v>
      </c>
      <c r="N108" s="81">
        <v>71194</v>
      </c>
      <c r="O108" s="82">
        <f t="shared" si="122"/>
        <v>24</v>
      </c>
      <c r="P108" s="81">
        <v>71535</v>
      </c>
      <c r="Q108" s="82">
        <f t="shared" si="123"/>
        <v>23</v>
      </c>
      <c r="R108" s="81">
        <v>82769</v>
      </c>
      <c r="S108" s="82">
        <f t="shared" si="124"/>
        <v>24</v>
      </c>
      <c r="T108" s="81">
        <v>84668</v>
      </c>
      <c r="U108" s="82">
        <f t="shared" si="125"/>
        <v>25</v>
      </c>
      <c r="V108" s="81">
        <v>90611</v>
      </c>
      <c r="W108" s="82">
        <f t="shared" si="126"/>
        <v>26</v>
      </c>
      <c r="X108" s="81">
        <v>88486</v>
      </c>
      <c r="Y108" s="82">
        <f t="shared" si="127"/>
        <v>28</v>
      </c>
      <c r="Z108" s="81">
        <v>97949</v>
      </c>
      <c r="AA108" s="82">
        <f t="shared" si="128"/>
        <v>26</v>
      </c>
      <c r="AB108" s="81">
        <v>98668</v>
      </c>
      <c r="AC108" s="82">
        <f t="shared" si="129"/>
        <v>28</v>
      </c>
      <c r="AD108" s="81">
        <v>99378</v>
      </c>
      <c r="AE108" s="82">
        <f t="shared" si="130"/>
        <v>28</v>
      </c>
      <c r="AF108" s="81">
        <v>102363</v>
      </c>
      <c r="AG108" s="82">
        <f t="shared" si="131"/>
        <v>29</v>
      </c>
      <c r="AH108" s="81">
        <v>106723</v>
      </c>
      <c r="AI108" s="82">
        <f t="shared" si="132"/>
        <v>31</v>
      </c>
      <c r="AJ108" s="81">
        <v>118110</v>
      </c>
      <c r="AK108" s="82">
        <f t="shared" si="133"/>
        <v>27</v>
      </c>
      <c r="AL108" s="81">
        <v>119411</v>
      </c>
      <c r="AM108" s="82">
        <f t="shared" si="134"/>
        <v>28</v>
      </c>
      <c r="AN108" s="81">
        <v>121552</v>
      </c>
      <c r="AO108" s="82">
        <f t="shared" si="135"/>
        <v>33</v>
      </c>
      <c r="AP108" s="81">
        <v>155564</v>
      </c>
      <c r="AQ108" s="82">
        <f t="shared" si="136"/>
        <v>27</v>
      </c>
      <c r="AR108" s="81">
        <v>144543</v>
      </c>
      <c r="AS108" s="82">
        <f t="shared" si="137"/>
        <v>34</v>
      </c>
      <c r="AT108" s="81">
        <v>160141</v>
      </c>
      <c r="AU108" s="82">
        <f t="shared" si="138"/>
        <v>39</v>
      </c>
      <c r="AV108" s="81">
        <v>161486</v>
      </c>
      <c r="AW108" s="82">
        <f t="shared" si="139"/>
        <v>42</v>
      </c>
      <c r="AX108" s="81">
        <v>192600</v>
      </c>
      <c r="AY108" s="82">
        <f t="shared" si="140"/>
        <v>36</v>
      </c>
      <c r="AZ108" s="81">
        <v>209502</v>
      </c>
      <c r="BA108" s="82">
        <f t="shared" si="141"/>
        <v>32</v>
      </c>
      <c r="BB108" s="81">
        <v>227089</v>
      </c>
      <c r="BC108" s="82">
        <f t="shared" si="142"/>
        <v>30</v>
      </c>
      <c r="BD108" s="81">
        <v>219814</v>
      </c>
      <c r="BE108" s="82">
        <f t="shared" si="143"/>
        <v>32</v>
      </c>
      <c r="BF108" s="81">
        <v>248571</v>
      </c>
      <c r="BG108" s="82">
        <f t="shared" si="144"/>
        <v>27</v>
      </c>
      <c r="BH108" s="81">
        <v>274756</v>
      </c>
      <c r="BI108" s="82">
        <f t="shared" si="145"/>
        <v>23</v>
      </c>
      <c r="BJ108" s="81">
        <v>326028</v>
      </c>
      <c r="BK108" s="82">
        <f t="shared" si="146"/>
        <v>26</v>
      </c>
      <c r="BL108" s="98">
        <v>252754</v>
      </c>
      <c r="BM108" s="82">
        <f t="shared" si="147"/>
        <v>32</v>
      </c>
      <c r="BN108" s="130">
        <v>239681.6</v>
      </c>
      <c r="BO108" s="82">
        <f t="shared" si="148"/>
        <v>32</v>
      </c>
      <c r="BP108" s="130">
        <v>232254.1</v>
      </c>
      <c r="BQ108" s="82">
        <f t="shared" si="149"/>
        <v>36</v>
      </c>
      <c r="BR108" s="145">
        <v>198845.5</v>
      </c>
      <c r="BS108" s="82">
        <f t="shared" si="111"/>
        <v>42</v>
      </c>
      <c r="BT108" s="145">
        <v>212001.1</v>
      </c>
      <c r="BU108" s="82">
        <f t="shared" si="112"/>
        <v>42</v>
      </c>
      <c r="BV108" s="145">
        <v>224187.8</v>
      </c>
      <c r="BW108" s="82">
        <f t="shared" si="113"/>
        <v>37</v>
      </c>
      <c r="BX108" s="145">
        <v>209138.8</v>
      </c>
      <c r="BY108" s="145">
        <f t="shared" si="114"/>
        <v>42</v>
      </c>
      <c r="BZ108" s="194">
        <v>214453</v>
      </c>
      <c r="CA108" s="82">
        <f t="shared" si="115"/>
        <v>41</v>
      </c>
      <c r="CB108" s="145">
        <v>235038.7</v>
      </c>
      <c r="CC108" s="145">
        <f t="shared" si="116"/>
        <v>42</v>
      </c>
    </row>
    <row r="109" spans="1:81">
      <c r="A109" s="112" t="s">
        <v>274</v>
      </c>
      <c r="B109" s="80" t="s">
        <v>179</v>
      </c>
      <c r="C109" s="80" t="s">
        <v>180</v>
      </c>
      <c r="D109" s="81"/>
      <c r="E109" s="82" t="e">
        <f t="shared" si="117"/>
        <v>#N/A</v>
      </c>
      <c r="F109" s="81"/>
      <c r="G109" s="82" t="e">
        <f t="shared" si="118"/>
        <v>#N/A</v>
      </c>
      <c r="H109" s="81"/>
      <c r="I109" s="82" t="e">
        <f t="shared" si="119"/>
        <v>#N/A</v>
      </c>
      <c r="J109" s="81"/>
      <c r="K109" s="82" t="e">
        <f t="shared" si="120"/>
        <v>#N/A</v>
      </c>
      <c r="L109" s="81"/>
      <c r="M109" s="82" t="e">
        <f t="shared" si="121"/>
        <v>#N/A</v>
      </c>
      <c r="N109" s="81">
        <v>83122</v>
      </c>
      <c r="O109" s="82">
        <f t="shared" si="122"/>
        <v>18</v>
      </c>
      <c r="P109" s="81">
        <v>88986</v>
      </c>
      <c r="Q109" s="82">
        <f t="shared" si="123"/>
        <v>18</v>
      </c>
      <c r="R109" s="81">
        <v>96769</v>
      </c>
      <c r="S109" s="82">
        <f t="shared" si="124"/>
        <v>17</v>
      </c>
      <c r="T109" s="81">
        <v>95748</v>
      </c>
      <c r="U109" s="82">
        <f t="shared" si="125"/>
        <v>20</v>
      </c>
      <c r="V109" s="81">
        <v>100062</v>
      </c>
      <c r="W109" s="82">
        <f t="shared" si="126"/>
        <v>22</v>
      </c>
      <c r="X109" s="81">
        <v>99742</v>
      </c>
      <c r="Y109" s="82">
        <f t="shared" si="127"/>
        <v>25</v>
      </c>
      <c r="Z109" s="81">
        <v>110509</v>
      </c>
      <c r="AA109" s="82">
        <f t="shared" si="128"/>
        <v>24</v>
      </c>
      <c r="AB109" s="81">
        <v>111615</v>
      </c>
      <c r="AC109" s="82">
        <f t="shared" si="129"/>
        <v>24</v>
      </c>
      <c r="AD109" s="81">
        <v>116116</v>
      </c>
      <c r="AE109" s="82">
        <f t="shared" si="130"/>
        <v>25</v>
      </c>
      <c r="AF109" s="81">
        <v>119674</v>
      </c>
      <c r="AG109" s="82">
        <f t="shared" si="131"/>
        <v>25</v>
      </c>
      <c r="AH109" s="81">
        <v>115717</v>
      </c>
      <c r="AI109" s="82">
        <f t="shared" si="132"/>
        <v>28</v>
      </c>
      <c r="AJ109" s="81">
        <v>116740</v>
      </c>
      <c r="AK109" s="82">
        <f t="shared" si="133"/>
        <v>28</v>
      </c>
      <c r="AL109" s="81">
        <v>125787</v>
      </c>
      <c r="AM109" s="82">
        <f t="shared" si="134"/>
        <v>27</v>
      </c>
      <c r="AN109" s="81">
        <v>130798</v>
      </c>
      <c r="AO109" s="82">
        <f t="shared" si="135"/>
        <v>28</v>
      </c>
      <c r="AP109" s="81">
        <v>145477</v>
      </c>
      <c r="AQ109" s="82">
        <f t="shared" si="136"/>
        <v>30</v>
      </c>
      <c r="AR109" s="81">
        <v>156050</v>
      </c>
      <c r="AS109" s="82">
        <f t="shared" si="137"/>
        <v>29</v>
      </c>
      <c r="AT109" s="81">
        <v>186931</v>
      </c>
      <c r="AU109" s="82">
        <f t="shared" si="138"/>
        <v>28</v>
      </c>
      <c r="AV109" s="81">
        <v>194013</v>
      </c>
      <c r="AW109" s="82">
        <f t="shared" si="139"/>
        <v>30</v>
      </c>
      <c r="AX109" s="81">
        <v>205931</v>
      </c>
      <c r="AY109" s="82">
        <f t="shared" si="140"/>
        <v>31</v>
      </c>
      <c r="AZ109" s="81">
        <v>198224</v>
      </c>
      <c r="BA109" s="82">
        <f t="shared" si="141"/>
        <v>38</v>
      </c>
      <c r="BB109" s="81">
        <v>188266</v>
      </c>
      <c r="BC109" s="82">
        <f t="shared" si="142"/>
        <v>38</v>
      </c>
      <c r="BD109" s="81">
        <v>184560</v>
      </c>
      <c r="BE109" s="82">
        <f t="shared" si="143"/>
        <v>39</v>
      </c>
      <c r="BF109" s="81">
        <v>210499</v>
      </c>
      <c r="BG109" s="82">
        <f t="shared" si="144"/>
        <v>36</v>
      </c>
      <c r="BH109" s="81">
        <v>211985</v>
      </c>
      <c r="BI109" s="82">
        <f t="shared" si="145"/>
        <v>36</v>
      </c>
      <c r="BJ109" s="81">
        <v>213187</v>
      </c>
      <c r="BK109" s="82">
        <f t="shared" si="146"/>
        <v>47</v>
      </c>
      <c r="BL109" s="98">
        <v>230269.8</v>
      </c>
      <c r="BM109" s="82">
        <f t="shared" si="147"/>
        <v>38</v>
      </c>
      <c r="BN109" s="130">
        <v>326454.8</v>
      </c>
      <c r="BO109" s="82">
        <f t="shared" si="148"/>
        <v>21</v>
      </c>
      <c r="BP109" s="130">
        <v>210483</v>
      </c>
      <c r="BQ109" s="82">
        <f t="shared" si="149"/>
        <v>41</v>
      </c>
      <c r="BR109" s="145">
        <v>241817.5</v>
      </c>
      <c r="BS109" s="82">
        <f t="shared" si="111"/>
        <v>30</v>
      </c>
      <c r="BT109" s="145">
        <v>280101.3</v>
      </c>
      <c r="BU109" s="82">
        <f t="shared" si="112"/>
        <v>28</v>
      </c>
      <c r="BV109" s="145">
        <v>216463.4</v>
      </c>
      <c r="BW109" s="82">
        <f t="shared" si="113"/>
        <v>38</v>
      </c>
      <c r="BX109" s="145">
        <v>242707</v>
      </c>
      <c r="BY109" s="145">
        <f t="shared" si="114"/>
        <v>34</v>
      </c>
      <c r="BZ109" s="194">
        <v>246468.3</v>
      </c>
      <c r="CA109" s="82">
        <f t="shared" si="115"/>
        <v>38</v>
      </c>
      <c r="CB109" s="145">
        <v>232650.9</v>
      </c>
      <c r="CC109" s="145">
        <f t="shared" si="116"/>
        <v>43</v>
      </c>
    </row>
    <row r="110" spans="1:81" ht="12.75" customHeight="1">
      <c r="A110" s="112" t="s">
        <v>275</v>
      </c>
      <c r="B110" s="80" t="s">
        <v>179</v>
      </c>
      <c r="C110" s="80" t="s">
        <v>180</v>
      </c>
      <c r="D110" s="81"/>
      <c r="E110" s="82" t="e">
        <f t="shared" si="117"/>
        <v>#N/A</v>
      </c>
      <c r="F110" s="81"/>
      <c r="G110" s="82" t="e">
        <f t="shared" si="118"/>
        <v>#N/A</v>
      </c>
      <c r="H110" s="81"/>
      <c r="I110" s="82" t="e">
        <f t="shared" si="119"/>
        <v>#N/A</v>
      </c>
      <c r="J110" s="81"/>
      <c r="K110" s="82" t="e">
        <f t="shared" si="120"/>
        <v>#N/A</v>
      </c>
      <c r="L110" s="81"/>
      <c r="M110" s="82" t="e">
        <f t="shared" si="121"/>
        <v>#N/A</v>
      </c>
      <c r="N110" s="81">
        <v>46945</v>
      </c>
      <c r="O110" s="82">
        <f t="shared" si="122"/>
        <v>42</v>
      </c>
      <c r="P110" s="81">
        <v>48740</v>
      </c>
      <c r="Q110" s="82">
        <f t="shared" si="123"/>
        <v>39</v>
      </c>
      <c r="R110" s="81">
        <v>48797</v>
      </c>
      <c r="S110" s="82">
        <f t="shared" si="124"/>
        <v>47</v>
      </c>
      <c r="T110" s="81">
        <v>50891</v>
      </c>
      <c r="U110" s="82">
        <f t="shared" si="125"/>
        <v>49</v>
      </c>
      <c r="V110" s="81">
        <v>54382</v>
      </c>
      <c r="W110" s="82">
        <f t="shared" si="126"/>
        <v>51</v>
      </c>
      <c r="X110" s="81">
        <v>56619</v>
      </c>
      <c r="Y110" s="82">
        <f t="shared" si="127"/>
        <v>48</v>
      </c>
      <c r="Z110" s="81">
        <v>62793</v>
      </c>
      <c r="AA110" s="82">
        <f t="shared" si="128"/>
        <v>49</v>
      </c>
      <c r="AB110" s="81">
        <v>70861</v>
      </c>
      <c r="AC110" s="82">
        <f t="shared" si="129"/>
        <v>49</v>
      </c>
      <c r="AD110" s="81">
        <v>67733</v>
      </c>
      <c r="AE110" s="82">
        <f t="shared" si="130"/>
        <v>49</v>
      </c>
      <c r="AF110" s="81">
        <v>68484</v>
      </c>
      <c r="AG110" s="82">
        <f t="shared" si="131"/>
        <v>51</v>
      </c>
      <c r="AH110" s="81">
        <v>69265</v>
      </c>
      <c r="AI110" s="82">
        <f t="shared" si="132"/>
        <v>56</v>
      </c>
      <c r="AJ110" s="81">
        <v>64492</v>
      </c>
      <c r="AK110" s="82">
        <f t="shared" si="133"/>
        <v>60</v>
      </c>
      <c r="AL110" s="81">
        <v>67060</v>
      </c>
      <c r="AM110" s="82">
        <f t="shared" si="134"/>
        <v>61</v>
      </c>
      <c r="AN110" s="81">
        <v>77360</v>
      </c>
      <c r="AO110" s="82">
        <f t="shared" si="135"/>
        <v>60</v>
      </c>
      <c r="AP110" s="81">
        <v>91923</v>
      </c>
      <c r="AQ110" s="82">
        <f t="shared" si="136"/>
        <v>55</v>
      </c>
      <c r="AR110" s="81">
        <v>91800</v>
      </c>
      <c r="AS110" s="82">
        <f t="shared" si="137"/>
        <v>56</v>
      </c>
      <c r="AT110" s="81">
        <v>97685</v>
      </c>
      <c r="AU110" s="82">
        <f t="shared" si="138"/>
        <v>58</v>
      </c>
      <c r="AV110" s="81">
        <v>96526</v>
      </c>
      <c r="AW110" s="82">
        <f t="shared" si="139"/>
        <v>65</v>
      </c>
      <c r="AX110" s="81">
        <v>118202</v>
      </c>
      <c r="AY110" s="82">
        <f t="shared" si="140"/>
        <v>60</v>
      </c>
      <c r="AZ110" s="81">
        <v>118682</v>
      </c>
      <c r="BA110" s="82">
        <f t="shared" si="141"/>
        <v>55</v>
      </c>
      <c r="BB110" s="81">
        <v>133884</v>
      </c>
      <c r="BC110" s="82">
        <f t="shared" si="142"/>
        <v>52</v>
      </c>
      <c r="BD110" s="81">
        <v>120883</v>
      </c>
      <c r="BE110" s="82">
        <f t="shared" si="143"/>
        <v>57</v>
      </c>
      <c r="BF110" s="81">
        <v>135080</v>
      </c>
      <c r="BG110" s="82">
        <f t="shared" si="144"/>
        <v>55</v>
      </c>
      <c r="BH110" s="81">
        <v>127448</v>
      </c>
      <c r="BI110" s="82">
        <f t="shared" si="145"/>
        <v>58</v>
      </c>
      <c r="BJ110" s="81">
        <v>161784</v>
      </c>
      <c r="BK110" s="82">
        <f t="shared" si="146"/>
        <v>58</v>
      </c>
      <c r="BL110" s="98">
        <v>163362</v>
      </c>
      <c r="BM110" s="82">
        <f t="shared" si="147"/>
        <v>59</v>
      </c>
      <c r="BN110" s="130">
        <v>183153.8</v>
      </c>
      <c r="BO110" s="82">
        <f t="shared" si="148"/>
        <v>48</v>
      </c>
      <c r="BP110" s="130">
        <v>178396.7</v>
      </c>
      <c r="BQ110" s="82">
        <f t="shared" si="149"/>
        <v>49</v>
      </c>
      <c r="BR110" s="145">
        <v>183621.3</v>
      </c>
      <c r="BS110" s="82">
        <f t="shared" si="111"/>
        <v>47</v>
      </c>
      <c r="BT110" s="145">
        <v>159251.9</v>
      </c>
      <c r="BU110" s="82">
        <f t="shared" si="112"/>
        <v>49</v>
      </c>
      <c r="BV110" s="145">
        <v>167846.3</v>
      </c>
      <c r="BW110" s="82">
        <f t="shared" si="113"/>
        <v>47</v>
      </c>
      <c r="BX110" s="145">
        <v>171263.1</v>
      </c>
      <c r="BY110" s="145">
        <f t="shared" si="114"/>
        <v>46</v>
      </c>
      <c r="BZ110" s="194">
        <v>192228.4</v>
      </c>
      <c r="CA110" s="82">
        <f t="shared" si="115"/>
        <v>48</v>
      </c>
      <c r="CB110" s="145">
        <v>205607</v>
      </c>
      <c r="CC110" s="145">
        <f t="shared" si="116"/>
        <v>51</v>
      </c>
    </row>
    <row r="111" spans="1:81">
      <c r="A111" s="112" t="s">
        <v>276</v>
      </c>
      <c r="B111" s="80" t="s">
        <v>179</v>
      </c>
      <c r="C111" s="80" t="s">
        <v>180</v>
      </c>
      <c r="D111" s="81"/>
      <c r="E111" s="82" t="e">
        <f t="shared" si="117"/>
        <v>#N/A</v>
      </c>
      <c r="F111" s="81"/>
      <c r="G111" s="82" t="e">
        <f t="shared" si="118"/>
        <v>#N/A</v>
      </c>
      <c r="H111" s="81"/>
      <c r="I111" s="82" t="e">
        <f t="shared" si="119"/>
        <v>#N/A</v>
      </c>
      <c r="J111" s="81"/>
      <c r="K111" s="82" t="e">
        <f t="shared" si="120"/>
        <v>#N/A</v>
      </c>
      <c r="L111" s="81"/>
      <c r="M111" s="82" t="e">
        <f t="shared" si="121"/>
        <v>#N/A</v>
      </c>
      <c r="N111" s="81">
        <v>55117</v>
      </c>
      <c r="O111" s="82">
        <f t="shared" si="122"/>
        <v>31</v>
      </c>
      <c r="P111" s="81">
        <v>52226</v>
      </c>
      <c r="Q111" s="82">
        <f t="shared" si="123"/>
        <v>35</v>
      </c>
      <c r="R111" s="81">
        <v>63479</v>
      </c>
      <c r="S111" s="82">
        <f t="shared" si="124"/>
        <v>33</v>
      </c>
      <c r="T111" s="81">
        <v>72309</v>
      </c>
      <c r="U111" s="82">
        <f t="shared" si="125"/>
        <v>30</v>
      </c>
      <c r="V111" s="81">
        <v>76059</v>
      </c>
      <c r="W111" s="82">
        <f t="shared" si="126"/>
        <v>30</v>
      </c>
      <c r="X111" s="81">
        <v>76762</v>
      </c>
      <c r="Y111" s="82">
        <f t="shared" si="127"/>
        <v>30</v>
      </c>
      <c r="Z111" s="81">
        <v>85113</v>
      </c>
      <c r="AA111" s="82">
        <f t="shared" si="128"/>
        <v>32</v>
      </c>
      <c r="AB111" s="81">
        <v>92133</v>
      </c>
      <c r="AC111" s="82">
        <f t="shared" si="129"/>
        <v>33</v>
      </c>
      <c r="AD111" s="81">
        <v>87875</v>
      </c>
      <c r="AE111" s="82">
        <f t="shared" si="130"/>
        <v>33</v>
      </c>
      <c r="AF111" s="81">
        <v>94500</v>
      </c>
      <c r="AG111" s="82">
        <f t="shared" si="131"/>
        <v>34</v>
      </c>
      <c r="AH111" s="81">
        <v>93867</v>
      </c>
      <c r="AI111" s="82">
        <f t="shared" si="132"/>
        <v>36</v>
      </c>
      <c r="AJ111" s="81">
        <v>93542</v>
      </c>
      <c r="AK111" s="82">
        <f t="shared" si="133"/>
        <v>36</v>
      </c>
      <c r="AL111" s="81">
        <v>100489</v>
      </c>
      <c r="AM111" s="82">
        <f t="shared" si="134"/>
        <v>38</v>
      </c>
      <c r="AN111" s="81">
        <v>113832</v>
      </c>
      <c r="AO111" s="82">
        <f t="shared" si="135"/>
        <v>36</v>
      </c>
      <c r="AP111" s="81">
        <v>129322</v>
      </c>
      <c r="AQ111" s="82">
        <f t="shared" si="136"/>
        <v>35</v>
      </c>
      <c r="AR111" s="81">
        <v>138202</v>
      </c>
      <c r="AS111" s="82">
        <f t="shared" si="137"/>
        <v>41</v>
      </c>
      <c r="AT111" s="81">
        <v>163943</v>
      </c>
      <c r="AU111" s="82">
        <f t="shared" si="138"/>
        <v>36</v>
      </c>
      <c r="AV111" s="81">
        <v>172655</v>
      </c>
      <c r="AW111" s="82">
        <f t="shared" si="139"/>
        <v>38</v>
      </c>
      <c r="AX111" s="81">
        <v>169769</v>
      </c>
      <c r="AY111" s="82">
        <f t="shared" si="140"/>
        <v>43</v>
      </c>
      <c r="AZ111" s="81">
        <v>178127</v>
      </c>
      <c r="BA111" s="82">
        <f t="shared" si="141"/>
        <v>41</v>
      </c>
      <c r="BB111" s="81">
        <v>182228</v>
      </c>
      <c r="BC111" s="82">
        <f t="shared" si="142"/>
        <v>41</v>
      </c>
      <c r="BD111" s="81">
        <v>193003</v>
      </c>
      <c r="BE111" s="82">
        <f t="shared" si="143"/>
        <v>38</v>
      </c>
      <c r="BF111" s="81">
        <v>208394</v>
      </c>
      <c r="BG111" s="82">
        <f t="shared" si="144"/>
        <v>38</v>
      </c>
      <c r="BH111" s="81">
        <v>209434</v>
      </c>
      <c r="BI111" s="82">
        <f t="shared" si="145"/>
        <v>37</v>
      </c>
      <c r="BJ111" s="81">
        <v>231985</v>
      </c>
      <c r="BK111" s="82">
        <f t="shared" si="146"/>
        <v>43</v>
      </c>
      <c r="BL111" s="98">
        <v>216018.6</v>
      </c>
      <c r="BM111" s="82">
        <f t="shared" si="147"/>
        <v>44</v>
      </c>
      <c r="BN111" s="130">
        <v>202518.9</v>
      </c>
      <c r="BO111" s="82">
        <f t="shared" si="148"/>
        <v>42</v>
      </c>
      <c r="BP111" s="130">
        <v>202656.7</v>
      </c>
      <c r="BQ111" s="82">
        <f t="shared" si="149"/>
        <v>44</v>
      </c>
      <c r="BR111" s="145">
        <v>178859.6</v>
      </c>
      <c r="BS111" s="82">
        <f t="shared" si="111"/>
        <v>48</v>
      </c>
      <c r="BT111" s="145">
        <v>178885.3</v>
      </c>
      <c r="BU111" s="82">
        <f t="shared" si="112"/>
        <v>47</v>
      </c>
      <c r="BV111" s="145">
        <v>166584.79999999999</v>
      </c>
      <c r="BW111" s="82">
        <f t="shared" si="113"/>
        <v>48</v>
      </c>
      <c r="BX111" s="145">
        <v>169765.3</v>
      </c>
      <c r="BY111" s="145">
        <f t="shared" si="114"/>
        <v>48</v>
      </c>
      <c r="BZ111" s="194">
        <v>171213</v>
      </c>
      <c r="CA111" s="82">
        <f t="shared" si="115"/>
        <v>52</v>
      </c>
      <c r="CB111" s="145">
        <v>186554</v>
      </c>
      <c r="CC111" s="145">
        <f t="shared" si="116"/>
        <v>52</v>
      </c>
    </row>
    <row r="112" spans="1:81">
      <c r="A112" s="112" t="s">
        <v>277</v>
      </c>
      <c r="B112" s="80" t="s">
        <v>179</v>
      </c>
      <c r="C112" s="80" t="s">
        <v>180</v>
      </c>
      <c r="D112" s="81"/>
      <c r="E112" s="82" t="e">
        <f t="shared" si="117"/>
        <v>#N/A</v>
      </c>
      <c r="F112" s="81"/>
      <c r="G112" s="82" t="e">
        <f t="shared" si="118"/>
        <v>#N/A</v>
      </c>
      <c r="H112" s="81"/>
      <c r="I112" s="82" t="e">
        <f t="shared" si="119"/>
        <v>#N/A</v>
      </c>
      <c r="J112" s="81"/>
      <c r="K112" s="82" t="e">
        <f t="shared" si="120"/>
        <v>#N/A</v>
      </c>
      <c r="L112" s="81"/>
      <c r="M112" s="82" t="e">
        <f t="shared" si="121"/>
        <v>#N/A</v>
      </c>
      <c r="N112" s="81">
        <v>39118</v>
      </c>
      <c r="O112" s="82">
        <f t="shared" si="122"/>
        <v>48</v>
      </c>
      <c r="P112" s="81">
        <v>41879</v>
      </c>
      <c r="Q112" s="82">
        <f t="shared" si="123"/>
        <v>49</v>
      </c>
      <c r="R112" s="81">
        <v>50005</v>
      </c>
      <c r="S112" s="82">
        <f t="shared" si="124"/>
        <v>45</v>
      </c>
      <c r="T112" s="81">
        <v>52664</v>
      </c>
      <c r="U112" s="82">
        <f t="shared" si="125"/>
        <v>48</v>
      </c>
      <c r="V112" s="81">
        <v>55449</v>
      </c>
      <c r="W112" s="82">
        <f t="shared" si="126"/>
        <v>50</v>
      </c>
      <c r="X112" s="81">
        <v>61435</v>
      </c>
      <c r="Y112" s="82">
        <f t="shared" si="127"/>
        <v>44</v>
      </c>
      <c r="Z112" s="81">
        <v>69205</v>
      </c>
      <c r="AA112" s="82">
        <f t="shared" si="128"/>
        <v>42</v>
      </c>
      <c r="AB112" s="81">
        <v>88348</v>
      </c>
      <c r="AC112" s="82">
        <f t="shared" si="129"/>
        <v>37</v>
      </c>
      <c r="AD112" s="81">
        <v>81374</v>
      </c>
      <c r="AE112" s="82">
        <f t="shared" si="130"/>
        <v>39</v>
      </c>
      <c r="AF112" s="81">
        <v>82946</v>
      </c>
      <c r="AG112" s="82">
        <f t="shared" si="131"/>
        <v>41</v>
      </c>
      <c r="AH112" s="81">
        <v>89030</v>
      </c>
      <c r="AI112" s="82">
        <f t="shared" si="132"/>
        <v>39</v>
      </c>
      <c r="AJ112" s="81">
        <v>90158</v>
      </c>
      <c r="AK112" s="82">
        <f t="shared" si="133"/>
        <v>41</v>
      </c>
      <c r="AL112" s="81">
        <v>98726</v>
      </c>
      <c r="AM112" s="82">
        <f t="shared" si="134"/>
        <v>39</v>
      </c>
      <c r="AN112" s="81">
        <v>105400</v>
      </c>
      <c r="AO112" s="82">
        <f t="shared" si="135"/>
        <v>42</v>
      </c>
      <c r="AP112" s="81">
        <v>110198</v>
      </c>
      <c r="AQ112" s="82">
        <f t="shared" si="136"/>
        <v>46</v>
      </c>
      <c r="AR112" s="81">
        <v>127016</v>
      </c>
      <c r="AS112" s="82">
        <f t="shared" si="137"/>
        <v>44</v>
      </c>
      <c r="AT112" s="81">
        <v>142745</v>
      </c>
      <c r="AU112" s="82">
        <f t="shared" si="138"/>
        <v>46</v>
      </c>
      <c r="AV112" s="81">
        <v>139609</v>
      </c>
      <c r="AW112" s="82">
        <f t="shared" si="139"/>
        <v>50</v>
      </c>
      <c r="AX112" s="81">
        <v>156242</v>
      </c>
      <c r="AY112" s="82">
        <f t="shared" si="140"/>
        <v>49</v>
      </c>
      <c r="AZ112" s="81">
        <v>104966</v>
      </c>
      <c r="BA112" s="82">
        <f t="shared" si="141"/>
        <v>67</v>
      </c>
      <c r="BB112" s="81">
        <v>107558</v>
      </c>
      <c r="BC112" s="82">
        <f t="shared" si="142"/>
        <v>70</v>
      </c>
      <c r="BD112" s="81">
        <v>112212</v>
      </c>
      <c r="BE112" s="82">
        <f t="shared" si="143"/>
        <v>64</v>
      </c>
      <c r="BF112" s="81">
        <v>111351</v>
      </c>
      <c r="BG112" s="82">
        <f t="shared" si="144"/>
        <v>63</v>
      </c>
      <c r="BH112" s="81">
        <v>115885</v>
      </c>
      <c r="BI112" s="82">
        <f t="shared" si="145"/>
        <v>63</v>
      </c>
      <c r="BJ112" s="81">
        <v>142508</v>
      </c>
      <c r="BK112" s="82">
        <f t="shared" si="146"/>
        <v>67</v>
      </c>
      <c r="BL112" s="98">
        <v>153074.5</v>
      </c>
      <c r="BM112" s="82">
        <f t="shared" si="147"/>
        <v>60</v>
      </c>
      <c r="BN112" s="130">
        <v>122284.2</v>
      </c>
      <c r="BO112" s="82">
        <f t="shared" si="148"/>
        <v>67</v>
      </c>
      <c r="BP112" s="130">
        <v>114861.8</v>
      </c>
      <c r="BQ112" s="82">
        <f t="shared" si="149"/>
        <v>66</v>
      </c>
      <c r="BR112" s="145">
        <v>104465</v>
      </c>
      <c r="BS112" s="82">
        <f t="shared" si="111"/>
        <v>67</v>
      </c>
      <c r="BT112" s="145">
        <v>114945.2</v>
      </c>
      <c r="BU112" s="82">
        <f t="shared" si="112"/>
        <v>66</v>
      </c>
      <c r="BV112" s="145">
        <v>116409.60000000001</v>
      </c>
      <c r="BW112" s="82">
        <f t="shared" si="113"/>
        <v>67</v>
      </c>
      <c r="BX112" s="145">
        <v>127033.2</v>
      </c>
      <c r="BY112" s="145">
        <f t="shared" si="114"/>
        <v>64</v>
      </c>
      <c r="BZ112" s="194">
        <v>157236.6</v>
      </c>
      <c r="CA112" s="82">
        <f t="shared" si="115"/>
        <v>57</v>
      </c>
      <c r="CB112" s="145">
        <v>170874.3</v>
      </c>
      <c r="CC112" s="145">
        <f t="shared" si="116"/>
        <v>58</v>
      </c>
    </row>
    <row r="113" spans="1:83" ht="12.75" customHeight="1">
      <c r="A113" s="112" t="s">
        <v>278</v>
      </c>
      <c r="B113" s="80" t="s">
        <v>179</v>
      </c>
      <c r="C113" s="80" t="s">
        <v>180</v>
      </c>
      <c r="D113" s="81"/>
      <c r="E113" s="82" t="e">
        <f t="shared" si="117"/>
        <v>#N/A</v>
      </c>
      <c r="F113" s="81"/>
      <c r="G113" s="82" t="e">
        <f t="shared" si="118"/>
        <v>#N/A</v>
      </c>
      <c r="H113" s="81"/>
      <c r="I113" s="82" t="e">
        <f t="shared" si="119"/>
        <v>#N/A</v>
      </c>
      <c r="J113" s="81"/>
      <c r="K113" s="82" t="e">
        <f t="shared" si="120"/>
        <v>#N/A</v>
      </c>
      <c r="L113" s="81"/>
      <c r="M113" s="82" t="e">
        <f t="shared" si="121"/>
        <v>#N/A</v>
      </c>
      <c r="N113" s="81">
        <v>51544</v>
      </c>
      <c r="O113" s="82">
        <f t="shared" si="122"/>
        <v>34</v>
      </c>
      <c r="P113" s="81">
        <v>46827</v>
      </c>
      <c r="Q113" s="82">
        <f t="shared" si="123"/>
        <v>42</v>
      </c>
      <c r="R113" s="81">
        <v>46227</v>
      </c>
      <c r="S113" s="82">
        <f t="shared" si="124"/>
        <v>50</v>
      </c>
      <c r="T113" s="81">
        <v>45907</v>
      </c>
      <c r="U113" s="82">
        <f t="shared" si="125"/>
        <v>53</v>
      </c>
      <c r="V113" s="81">
        <v>62751</v>
      </c>
      <c r="W113" s="82">
        <f t="shared" si="126"/>
        <v>40</v>
      </c>
      <c r="X113" s="81">
        <v>62572</v>
      </c>
      <c r="Y113" s="82">
        <f t="shared" si="127"/>
        <v>43</v>
      </c>
      <c r="Z113" s="81">
        <v>64543</v>
      </c>
      <c r="AA113" s="82">
        <f t="shared" si="128"/>
        <v>47</v>
      </c>
      <c r="AB113" s="81">
        <v>71320</v>
      </c>
      <c r="AC113" s="82">
        <f t="shared" si="129"/>
        <v>48</v>
      </c>
      <c r="AD113" s="81">
        <v>74940</v>
      </c>
      <c r="AE113" s="82">
        <f t="shared" si="130"/>
        <v>45</v>
      </c>
      <c r="AF113" s="81">
        <v>77952</v>
      </c>
      <c r="AG113" s="82">
        <f t="shared" si="131"/>
        <v>44</v>
      </c>
      <c r="AH113" s="81">
        <v>71321</v>
      </c>
      <c r="AI113" s="82">
        <f t="shared" si="132"/>
        <v>54</v>
      </c>
      <c r="AJ113" s="81">
        <v>70557</v>
      </c>
      <c r="AK113" s="82">
        <f t="shared" si="133"/>
        <v>53</v>
      </c>
      <c r="AL113" s="81">
        <v>79279</v>
      </c>
      <c r="AM113" s="82">
        <f t="shared" si="134"/>
        <v>53</v>
      </c>
      <c r="AN113" s="81">
        <v>67958</v>
      </c>
      <c r="AO113" s="82">
        <f t="shared" si="135"/>
        <v>66</v>
      </c>
      <c r="AP113" s="81">
        <v>73550</v>
      </c>
      <c r="AQ113" s="82">
        <f t="shared" si="136"/>
        <v>66</v>
      </c>
      <c r="AR113" s="81">
        <v>86178</v>
      </c>
      <c r="AS113" s="82">
        <f t="shared" si="137"/>
        <v>66</v>
      </c>
      <c r="AT113" s="81">
        <v>86602</v>
      </c>
      <c r="AU113" s="82">
        <f t="shared" si="138"/>
        <v>71</v>
      </c>
      <c r="AV113" s="81">
        <v>94804</v>
      </c>
      <c r="AW113" s="82">
        <f t="shared" si="139"/>
        <v>67</v>
      </c>
      <c r="AX113" s="81">
        <v>104960</v>
      </c>
      <c r="AY113" s="82">
        <f t="shared" si="140"/>
        <v>67</v>
      </c>
      <c r="AZ113" s="81">
        <v>113423</v>
      </c>
      <c r="BA113" s="82">
        <f t="shared" si="141"/>
        <v>58</v>
      </c>
      <c r="BB113" s="81">
        <v>120745</v>
      </c>
      <c r="BC113" s="82">
        <f t="shared" si="142"/>
        <v>59</v>
      </c>
      <c r="BD113" s="81">
        <v>117562</v>
      </c>
      <c r="BE113" s="82">
        <f t="shared" si="143"/>
        <v>61</v>
      </c>
      <c r="BF113" s="81">
        <v>125468</v>
      </c>
      <c r="BG113" s="82">
        <f t="shared" si="144"/>
        <v>58</v>
      </c>
      <c r="BH113" s="81">
        <v>137497</v>
      </c>
      <c r="BI113" s="82">
        <f t="shared" si="145"/>
        <v>56</v>
      </c>
      <c r="BJ113" s="81">
        <v>201854</v>
      </c>
      <c r="BK113" s="82">
        <f t="shared" si="146"/>
        <v>49</v>
      </c>
      <c r="BL113" s="98">
        <v>198204.1</v>
      </c>
      <c r="BM113" s="82">
        <f t="shared" si="147"/>
        <v>46</v>
      </c>
      <c r="BN113" s="130">
        <v>164722.20000000001</v>
      </c>
      <c r="BO113" s="82">
        <f t="shared" si="148"/>
        <v>53</v>
      </c>
      <c r="BP113" s="130">
        <v>155231.1</v>
      </c>
      <c r="BQ113" s="82">
        <f t="shared" si="149"/>
        <v>57</v>
      </c>
      <c r="BR113" s="145">
        <v>143878.1</v>
      </c>
      <c r="BS113" s="82">
        <f t="shared" si="111"/>
        <v>56</v>
      </c>
      <c r="BT113" s="145">
        <v>149657.60000000001</v>
      </c>
      <c r="BU113" s="82">
        <f t="shared" si="112"/>
        <v>53</v>
      </c>
      <c r="BV113" s="145">
        <v>156707.29999999999</v>
      </c>
      <c r="BW113" s="82">
        <f t="shared" si="113"/>
        <v>51</v>
      </c>
      <c r="BX113" s="145">
        <v>153568.1</v>
      </c>
      <c r="BY113" s="145">
        <f t="shared" si="114"/>
        <v>54</v>
      </c>
      <c r="BZ113" s="194">
        <v>151160.5</v>
      </c>
      <c r="CA113" s="82">
        <f t="shared" si="115"/>
        <v>59</v>
      </c>
      <c r="CB113" s="145">
        <v>159990</v>
      </c>
      <c r="CC113" s="145">
        <f t="shared" si="116"/>
        <v>60</v>
      </c>
    </row>
    <row r="114" spans="1:83">
      <c r="A114" s="112" t="s">
        <v>279</v>
      </c>
      <c r="B114" s="80" t="s">
        <v>179</v>
      </c>
      <c r="C114" s="80" t="s">
        <v>180</v>
      </c>
      <c r="D114" s="81"/>
      <c r="E114" s="82" t="e">
        <f t="shared" si="117"/>
        <v>#N/A</v>
      </c>
      <c r="F114" s="81"/>
      <c r="G114" s="82" t="e">
        <f t="shared" si="118"/>
        <v>#N/A</v>
      </c>
      <c r="H114" s="81"/>
      <c r="I114" s="82" t="e">
        <f t="shared" si="119"/>
        <v>#N/A</v>
      </c>
      <c r="J114" s="81"/>
      <c r="K114" s="82" t="e">
        <f t="shared" si="120"/>
        <v>#N/A</v>
      </c>
      <c r="L114" s="81"/>
      <c r="M114" s="82" t="e">
        <f t="shared" si="121"/>
        <v>#N/A</v>
      </c>
      <c r="N114" s="81">
        <v>30145</v>
      </c>
      <c r="O114" s="82">
        <f t="shared" si="122"/>
        <v>64</v>
      </c>
      <c r="P114" s="81">
        <v>31970</v>
      </c>
      <c r="Q114" s="82">
        <f t="shared" si="123"/>
        <v>64</v>
      </c>
      <c r="R114" s="81">
        <v>36434</v>
      </c>
      <c r="S114" s="82">
        <f t="shared" si="124"/>
        <v>62</v>
      </c>
      <c r="T114" s="81">
        <v>39779</v>
      </c>
      <c r="U114" s="82">
        <f t="shared" si="125"/>
        <v>59</v>
      </c>
      <c r="V114" s="81">
        <v>43271</v>
      </c>
      <c r="W114" s="82">
        <f t="shared" si="126"/>
        <v>62</v>
      </c>
      <c r="X114" s="81">
        <v>42293</v>
      </c>
      <c r="Y114" s="82">
        <f t="shared" si="127"/>
        <v>68</v>
      </c>
      <c r="Z114" s="81">
        <v>46517</v>
      </c>
      <c r="AA114" s="82">
        <f t="shared" si="128"/>
        <v>67</v>
      </c>
      <c r="AB114" s="81">
        <v>47144</v>
      </c>
      <c r="AC114" s="82">
        <f t="shared" si="129"/>
        <v>67</v>
      </c>
      <c r="AD114" s="81">
        <v>55202</v>
      </c>
      <c r="AE114" s="82">
        <f t="shared" si="130"/>
        <v>64</v>
      </c>
      <c r="AF114" s="81">
        <v>60139</v>
      </c>
      <c r="AG114" s="82">
        <f t="shared" si="131"/>
        <v>62</v>
      </c>
      <c r="AH114" s="81">
        <v>51428</v>
      </c>
      <c r="AI114" s="82">
        <f t="shared" si="132"/>
        <v>68</v>
      </c>
      <c r="AJ114" s="81">
        <v>55833</v>
      </c>
      <c r="AK114" s="82">
        <f t="shared" si="133"/>
        <v>66</v>
      </c>
      <c r="AL114" s="81">
        <v>58852</v>
      </c>
      <c r="AM114" s="82">
        <f t="shared" si="134"/>
        <v>71</v>
      </c>
      <c r="AN114" s="81">
        <v>72294</v>
      </c>
      <c r="AO114" s="82">
        <f t="shared" si="135"/>
        <v>64</v>
      </c>
      <c r="AP114" s="81">
        <v>91374</v>
      </c>
      <c r="AQ114" s="82">
        <f t="shared" si="136"/>
        <v>57</v>
      </c>
      <c r="AR114" s="81">
        <v>99629</v>
      </c>
      <c r="AS114" s="82">
        <f t="shared" si="137"/>
        <v>54</v>
      </c>
      <c r="AT114" s="81">
        <v>122061</v>
      </c>
      <c r="AU114" s="82">
        <f t="shared" si="138"/>
        <v>52</v>
      </c>
      <c r="AV114" s="81">
        <v>135075</v>
      </c>
      <c r="AW114" s="82">
        <f t="shared" si="139"/>
        <v>51</v>
      </c>
      <c r="AX114" s="81">
        <v>145817</v>
      </c>
      <c r="AY114" s="82">
        <f t="shared" si="140"/>
        <v>52</v>
      </c>
      <c r="AZ114" s="81">
        <v>148350</v>
      </c>
      <c r="BA114" s="82">
        <f t="shared" si="141"/>
        <v>53</v>
      </c>
      <c r="BB114" s="81">
        <v>158342</v>
      </c>
      <c r="BC114" s="82">
        <f t="shared" si="142"/>
        <v>48</v>
      </c>
      <c r="BD114" s="81">
        <v>166654</v>
      </c>
      <c r="BE114" s="82">
        <f t="shared" si="143"/>
        <v>47</v>
      </c>
      <c r="BF114" s="81">
        <v>172492</v>
      </c>
      <c r="BG114" s="82">
        <f t="shared" si="144"/>
        <v>46</v>
      </c>
      <c r="BH114" s="81">
        <v>151743</v>
      </c>
      <c r="BI114" s="82">
        <f t="shared" si="145"/>
        <v>52</v>
      </c>
      <c r="BJ114" s="81">
        <v>178204</v>
      </c>
      <c r="BK114" s="82">
        <f t="shared" si="146"/>
        <v>55</v>
      </c>
      <c r="BL114" s="98">
        <v>186921.1</v>
      </c>
      <c r="BM114" s="82">
        <f t="shared" si="147"/>
        <v>52</v>
      </c>
      <c r="BN114" s="130">
        <v>160431.70000000001</v>
      </c>
      <c r="BO114" s="82">
        <f t="shared" si="148"/>
        <v>57</v>
      </c>
      <c r="BP114" s="130">
        <v>153413</v>
      </c>
      <c r="BQ114" s="82">
        <f t="shared" si="149"/>
        <v>58</v>
      </c>
      <c r="BR114" s="145">
        <v>158227.70000000001</v>
      </c>
      <c r="BS114" s="82">
        <f t="shared" si="111"/>
        <v>53</v>
      </c>
      <c r="BT114" s="145">
        <v>143747.79999999999</v>
      </c>
      <c r="BU114" s="82">
        <f t="shared" si="112"/>
        <v>58</v>
      </c>
      <c r="BV114" s="145">
        <v>128419.1</v>
      </c>
      <c r="BW114" s="82">
        <f t="shared" si="113"/>
        <v>64</v>
      </c>
      <c r="BX114" s="145">
        <v>133213.6</v>
      </c>
      <c r="BY114" s="145">
        <f t="shared" si="114"/>
        <v>61</v>
      </c>
      <c r="BZ114" s="194">
        <v>137360.9</v>
      </c>
      <c r="CA114" s="82">
        <f t="shared" si="115"/>
        <v>65</v>
      </c>
      <c r="CB114" s="145">
        <v>145677.9</v>
      </c>
      <c r="CC114" s="145">
        <f t="shared" si="116"/>
        <v>66</v>
      </c>
    </row>
    <row r="115" spans="1:83">
      <c r="A115" s="112" t="s">
        <v>280</v>
      </c>
      <c r="B115" s="80" t="s">
        <v>179</v>
      </c>
      <c r="C115" s="80" t="s">
        <v>180</v>
      </c>
      <c r="D115" s="81"/>
      <c r="E115" s="82" t="e">
        <f t="shared" si="117"/>
        <v>#N/A</v>
      </c>
      <c r="F115" s="81"/>
      <c r="G115" s="82" t="e">
        <f t="shared" si="118"/>
        <v>#N/A</v>
      </c>
      <c r="H115" s="81"/>
      <c r="I115" s="82" t="e">
        <f t="shared" si="119"/>
        <v>#N/A</v>
      </c>
      <c r="J115" s="81"/>
      <c r="K115" s="82" t="e">
        <f t="shared" si="120"/>
        <v>#N/A</v>
      </c>
      <c r="L115" s="81"/>
      <c r="M115" s="82" t="e">
        <f t="shared" si="121"/>
        <v>#N/A</v>
      </c>
      <c r="N115" s="81">
        <v>20123</v>
      </c>
      <c r="O115" s="82">
        <f t="shared" si="122"/>
        <v>86</v>
      </c>
      <c r="P115" s="81">
        <v>20183</v>
      </c>
      <c r="Q115" s="82">
        <f t="shared" si="123"/>
        <v>90</v>
      </c>
      <c r="R115" s="81">
        <v>22988</v>
      </c>
      <c r="S115" s="82">
        <f t="shared" si="124"/>
        <v>88</v>
      </c>
      <c r="T115" s="81">
        <v>23179</v>
      </c>
      <c r="U115" s="82">
        <f t="shared" si="125"/>
        <v>92</v>
      </c>
      <c r="V115" s="81">
        <v>23380</v>
      </c>
      <c r="W115" s="82">
        <f t="shared" si="126"/>
        <v>95</v>
      </c>
      <c r="X115" s="81">
        <v>27212</v>
      </c>
      <c r="Y115" s="82">
        <f t="shared" si="127"/>
        <v>93</v>
      </c>
      <c r="Z115" s="81">
        <v>28341</v>
      </c>
      <c r="AA115" s="82">
        <f t="shared" si="128"/>
        <v>98</v>
      </c>
      <c r="AB115" s="81">
        <v>34480</v>
      </c>
      <c r="AC115" s="82">
        <f t="shared" si="129"/>
        <v>94</v>
      </c>
      <c r="AD115" s="81">
        <v>33531</v>
      </c>
      <c r="AE115" s="82">
        <f t="shared" si="130"/>
        <v>97</v>
      </c>
      <c r="AF115" s="81">
        <v>34887</v>
      </c>
      <c r="AG115" s="82">
        <f t="shared" si="131"/>
        <v>98</v>
      </c>
      <c r="AH115" s="81">
        <v>38777</v>
      </c>
      <c r="AI115" s="82">
        <f t="shared" si="132"/>
        <v>87</v>
      </c>
      <c r="AJ115" s="81">
        <v>43347</v>
      </c>
      <c r="AK115" s="82">
        <f t="shared" si="133"/>
        <v>87</v>
      </c>
      <c r="AL115" s="81">
        <v>42817</v>
      </c>
      <c r="AM115" s="82">
        <f t="shared" si="134"/>
        <v>94</v>
      </c>
      <c r="AN115" s="81">
        <v>53485</v>
      </c>
      <c r="AO115" s="82">
        <f t="shared" si="135"/>
        <v>82</v>
      </c>
      <c r="AP115" s="81">
        <v>53964</v>
      </c>
      <c r="AQ115" s="82">
        <f t="shared" si="136"/>
        <v>85</v>
      </c>
      <c r="AR115" s="81">
        <v>58863</v>
      </c>
      <c r="AS115" s="82">
        <f t="shared" si="137"/>
        <v>89</v>
      </c>
      <c r="AT115" s="81">
        <v>69720</v>
      </c>
      <c r="AU115" s="82">
        <f t="shared" si="138"/>
        <v>89</v>
      </c>
      <c r="AV115" s="81">
        <v>75996</v>
      </c>
      <c r="AW115" s="82">
        <f t="shared" si="139"/>
        <v>87</v>
      </c>
      <c r="AX115" s="81">
        <v>87679</v>
      </c>
      <c r="AY115" s="82">
        <f t="shared" si="140"/>
        <v>80</v>
      </c>
      <c r="AZ115" s="81">
        <v>85380</v>
      </c>
      <c r="BA115" s="82">
        <f t="shared" si="141"/>
        <v>82</v>
      </c>
      <c r="BB115" s="81">
        <v>88173</v>
      </c>
      <c r="BC115" s="82">
        <f t="shared" si="142"/>
        <v>79</v>
      </c>
      <c r="BD115" s="81">
        <v>90876</v>
      </c>
      <c r="BE115" s="82">
        <f t="shared" si="143"/>
        <v>78</v>
      </c>
      <c r="BF115" s="81">
        <v>106404</v>
      </c>
      <c r="BG115" s="82">
        <f t="shared" si="144"/>
        <v>66</v>
      </c>
      <c r="BH115" s="81">
        <v>106754</v>
      </c>
      <c r="BI115" s="82">
        <f t="shared" si="145"/>
        <v>68</v>
      </c>
      <c r="BJ115" s="81">
        <v>139768</v>
      </c>
      <c r="BK115" s="82">
        <f t="shared" si="146"/>
        <v>69</v>
      </c>
      <c r="BL115" s="98">
        <v>144854.6</v>
      </c>
      <c r="BM115" s="82">
        <f t="shared" si="147"/>
        <v>61</v>
      </c>
      <c r="BN115" s="130">
        <v>121081.1</v>
      </c>
      <c r="BO115" s="82">
        <f t="shared" si="148"/>
        <v>68</v>
      </c>
      <c r="BP115" s="130">
        <v>122938.7</v>
      </c>
      <c r="BQ115" s="82">
        <f t="shared" si="149"/>
        <v>62</v>
      </c>
      <c r="BR115" s="145">
        <v>95766.7</v>
      </c>
      <c r="BS115" s="82">
        <f t="shared" si="111"/>
        <v>74</v>
      </c>
      <c r="BT115" s="145">
        <v>109631.5</v>
      </c>
      <c r="BU115" s="82">
        <f t="shared" si="112"/>
        <v>68</v>
      </c>
      <c r="BV115" s="145">
        <v>103996.1</v>
      </c>
      <c r="BW115" s="82">
        <f t="shared" si="113"/>
        <v>75</v>
      </c>
      <c r="BX115" s="145">
        <v>103891.9</v>
      </c>
      <c r="BY115" s="145">
        <f t="shared" si="114"/>
        <v>76</v>
      </c>
      <c r="BZ115" s="194">
        <v>101423.4</v>
      </c>
      <c r="CA115" s="82">
        <f t="shared" si="115"/>
        <v>79</v>
      </c>
      <c r="CB115" s="145">
        <v>125114.4</v>
      </c>
      <c r="CC115" s="145">
        <f t="shared" si="116"/>
        <v>76</v>
      </c>
    </row>
    <row r="116" spans="1:83">
      <c r="A116" s="112" t="s">
        <v>281</v>
      </c>
      <c r="B116" s="80" t="s">
        <v>179</v>
      </c>
      <c r="C116" s="80" t="s">
        <v>180</v>
      </c>
      <c r="D116" s="81"/>
      <c r="E116" s="82" t="e">
        <f t="shared" si="117"/>
        <v>#N/A</v>
      </c>
      <c r="F116" s="81"/>
      <c r="G116" s="82" t="e">
        <f t="shared" si="118"/>
        <v>#N/A</v>
      </c>
      <c r="H116" s="81"/>
      <c r="I116" s="82" t="e">
        <f t="shared" si="119"/>
        <v>#N/A</v>
      </c>
      <c r="J116" s="81"/>
      <c r="K116" s="82" t="e">
        <f t="shared" si="120"/>
        <v>#N/A</v>
      </c>
      <c r="L116" s="81"/>
      <c r="M116" s="82" t="e">
        <f t="shared" si="121"/>
        <v>#N/A</v>
      </c>
      <c r="N116" s="81"/>
      <c r="O116" s="82" t="e">
        <f t="shared" si="122"/>
        <v>#N/A</v>
      </c>
      <c r="P116" s="81"/>
      <c r="Q116" s="82" t="e">
        <f t="shared" si="123"/>
        <v>#N/A</v>
      </c>
      <c r="R116" s="81">
        <v>16155</v>
      </c>
      <c r="S116" s="82">
        <f t="shared" si="124"/>
        <v>104</v>
      </c>
      <c r="T116" s="81"/>
      <c r="U116" s="82" t="e">
        <f t="shared" si="125"/>
        <v>#N/A</v>
      </c>
      <c r="V116" s="81">
        <v>19585</v>
      </c>
      <c r="W116" s="82">
        <f t="shared" si="126"/>
        <v>102</v>
      </c>
      <c r="X116" s="81">
        <v>21747</v>
      </c>
      <c r="Y116" s="82">
        <f t="shared" si="127"/>
        <v>100</v>
      </c>
      <c r="Z116" s="81">
        <v>23281</v>
      </c>
      <c r="AA116" s="82">
        <f t="shared" si="128"/>
        <v>104</v>
      </c>
      <c r="AB116" s="81">
        <v>24714</v>
      </c>
      <c r="AC116" s="82">
        <f t="shared" si="129"/>
        <v>108</v>
      </c>
      <c r="AD116" s="81">
        <v>24713</v>
      </c>
      <c r="AE116" s="82">
        <f t="shared" si="130"/>
        <v>110</v>
      </c>
      <c r="AF116" s="81">
        <v>43635</v>
      </c>
      <c r="AG116" s="82">
        <f t="shared" si="131"/>
        <v>86</v>
      </c>
      <c r="AH116" s="81">
        <v>30935</v>
      </c>
      <c r="AI116" s="82">
        <f t="shared" si="132"/>
        <v>97</v>
      </c>
      <c r="AJ116" s="81">
        <v>36724</v>
      </c>
      <c r="AK116" s="82">
        <f t="shared" si="133"/>
        <v>97</v>
      </c>
      <c r="AL116" s="81">
        <v>37341</v>
      </c>
      <c r="AM116" s="82">
        <f t="shared" si="134"/>
        <v>100</v>
      </c>
      <c r="AN116" s="81">
        <v>43317</v>
      </c>
      <c r="AO116" s="82">
        <f t="shared" si="135"/>
        <v>96</v>
      </c>
      <c r="AP116" s="81">
        <v>52414</v>
      </c>
      <c r="AQ116" s="82">
        <f t="shared" si="136"/>
        <v>88</v>
      </c>
      <c r="AR116" s="81">
        <v>66053</v>
      </c>
      <c r="AS116" s="82">
        <f t="shared" si="137"/>
        <v>79</v>
      </c>
      <c r="AT116" s="81">
        <v>72257</v>
      </c>
      <c r="AU116" s="82">
        <f t="shared" si="138"/>
        <v>88</v>
      </c>
      <c r="AV116" s="81">
        <v>78302</v>
      </c>
      <c r="AW116" s="82">
        <f t="shared" si="139"/>
        <v>82</v>
      </c>
      <c r="AX116" s="81">
        <v>94760</v>
      </c>
      <c r="AY116" s="82">
        <f t="shared" si="140"/>
        <v>75</v>
      </c>
      <c r="AZ116" s="81">
        <v>87765</v>
      </c>
      <c r="BA116" s="82">
        <f t="shared" si="141"/>
        <v>77</v>
      </c>
      <c r="BB116" s="81">
        <v>84585</v>
      </c>
      <c r="BC116" s="82">
        <f t="shared" si="142"/>
        <v>82</v>
      </c>
      <c r="BD116" s="81">
        <v>85983</v>
      </c>
      <c r="BE116" s="82">
        <f t="shared" si="143"/>
        <v>88</v>
      </c>
      <c r="BF116" s="81">
        <v>96972</v>
      </c>
      <c r="BG116" s="82">
        <f t="shared" si="144"/>
        <v>76</v>
      </c>
      <c r="BH116" s="81">
        <v>93921</v>
      </c>
      <c r="BI116" s="82">
        <f t="shared" si="145"/>
        <v>84</v>
      </c>
      <c r="BJ116" s="81">
        <v>105941</v>
      </c>
      <c r="BK116" s="82">
        <f t="shared" si="146"/>
        <v>90</v>
      </c>
      <c r="BL116" s="98">
        <v>105207.3</v>
      </c>
      <c r="BM116" s="82">
        <f t="shared" si="147"/>
        <v>84</v>
      </c>
      <c r="BN116" s="130">
        <v>92550.8</v>
      </c>
      <c r="BO116" s="82">
        <f t="shared" si="148"/>
        <v>85</v>
      </c>
      <c r="BP116" s="130">
        <v>100725.7</v>
      </c>
      <c r="BQ116" s="82">
        <f t="shared" si="149"/>
        <v>71</v>
      </c>
      <c r="BR116" s="145">
        <v>89429</v>
      </c>
      <c r="BS116" s="82">
        <f t="shared" si="111"/>
        <v>78</v>
      </c>
      <c r="BT116" s="145">
        <v>84807.2</v>
      </c>
      <c r="BU116" s="82">
        <f t="shared" si="112"/>
        <v>87</v>
      </c>
      <c r="BV116" s="145">
        <v>82187.899999999994</v>
      </c>
      <c r="BW116" s="82">
        <f t="shared" si="113"/>
        <v>86</v>
      </c>
      <c r="BX116" s="145">
        <v>89838.7</v>
      </c>
      <c r="BY116" s="145">
        <f t="shared" si="114"/>
        <v>87</v>
      </c>
      <c r="BZ116" s="194">
        <v>74246.100000000006</v>
      </c>
      <c r="CA116" s="82">
        <f t="shared" si="115"/>
        <v>98</v>
      </c>
      <c r="CB116" s="145">
        <v>98784</v>
      </c>
      <c r="CC116" s="145">
        <f t="shared" si="116"/>
        <v>86</v>
      </c>
    </row>
    <row r="117" spans="1:83">
      <c r="A117" s="112" t="s">
        <v>282</v>
      </c>
      <c r="B117" s="80" t="s">
        <v>179</v>
      </c>
      <c r="C117" s="80" t="s">
        <v>180</v>
      </c>
      <c r="D117" s="81"/>
      <c r="E117" s="82" t="e">
        <f t="shared" si="117"/>
        <v>#N/A</v>
      </c>
      <c r="F117" s="81"/>
      <c r="G117" s="82" t="e">
        <f t="shared" si="118"/>
        <v>#N/A</v>
      </c>
      <c r="H117" s="81"/>
      <c r="I117" s="82" t="e">
        <f t="shared" si="119"/>
        <v>#N/A</v>
      </c>
      <c r="J117" s="81"/>
      <c r="K117" s="82" t="e">
        <f t="shared" si="120"/>
        <v>#N/A</v>
      </c>
      <c r="L117" s="81"/>
      <c r="M117" s="82" t="e">
        <f t="shared" si="121"/>
        <v>#N/A</v>
      </c>
      <c r="N117" s="81">
        <v>22343</v>
      </c>
      <c r="O117" s="82">
        <f t="shared" si="122"/>
        <v>81</v>
      </c>
      <c r="P117" s="81">
        <v>21997</v>
      </c>
      <c r="Q117" s="82">
        <f t="shared" si="123"/>
        <v>83</v>
      </c>
      <c r="R117" s="81">
        <v>22035</v>
      </c>
      <c r="S117" s="82">
        <f t="shared" si="124"/>
        <v>90</v>
      </c>
      <c r="T117" s="81">
        <v>21209</v>
      </c>
      <c r="U117" s="82">
        <f t="shared" si="125"/>
        <v>96</v>
      </c>
      <c r="V117" s="81">
        <v>23042</v>
      </c>
      <c r="W117" s="82">
        <f t="shared" si="126"/>
        <v>98</v>
      </c>
      <c r="X117" s="81">
        <v>25258</v>
      </c>
      <c r="Y117" s="82">
        <f t="shared" si="127"/>
        <v>96</v>
      </c>
      <c r="Z117" s="81">
        <v>26537</v>
      </c>
      <c r="AA117" s="82">
        <f t="shared" si="128"/>
        <v>100</v>
      </c>
      <c r="AB117" s="81">
        <v>38030</v>
      </c>
      <c r="AC117" s="82">
        <f t="shared" si="129"/>
        <v>84</v>
      </c>
      <c r="AD117" s="81">
        <v>28558</v>
      </c>
      <c r="AE117" s="82">
        <f t="shared" si="130"/>
        <v>103</v>
      </c>
      <c r="AF117" s="81">
        <v>29465</v>
      </c>
      <c r="AG117" s="82">
        <f t="shared" si="131"/>
        <v>103</v>
      </c>
      <c r="AH117" s="81">
        <v>32113</v>
      </c>
      <c r="AI117" s="82">
        <f t="shared" si="132"/>
        <v>96</v>
      </c>
      <c r="AJ117" s="81">
        <v>30279</v>
      </c>
      <c r="AK117" s="82">
        <f t="shared" si="133"/>
        <v>102</v>
      </c>
      <c r="AL117" s="81">
        <v>38486</v>
      </c>
      <c r="AM117" s="82">
        <f t="shared" si="134"/>
        <v>99</v>
      </c>
      <c r="AN117" s="81">
        <v>44012</v>
      </c>
      <c r="AO117" s="82">
        <f t="shared" si="135"/>
        <v>91</v>
      </c>
      <c r="AP117" s="81">
        <v>52433</v>
      </c>
      <c r="AQ117" s="82">
        <f t="shared" si="136"/>
        <v>87</v>
      </c>
      <c r="AR117" s="81">
        <v>65512</v>
      </c>
      <c r="AS117" s="82">
        <f t="shared" si="137"/>
        <v>82</v>
      </c>
      <c r="AT117" s="81">
        <v>67596</v>
      </c>
      <c r="AU117" s="82">
        <f t="shared" si="138"/>
        <v>93</v>
      </c>
      <c r="AV117" s="81">
        <v>74254</v>
      </c>
      <c r="AW117" s="82">
        <f t="shared" si="139"/>
        <v>90</v>
      </c>
      <c r="AX117" s="81">
        <v>76311</v>
      </c>
      <c r="AY117" s="82">
        <f t="shared" si="140"/>
        <v>92</v>
      </c>
      <c r="AZ117" s="81">
        <v>75115</v>
      </c>
      <c r="BA117" s="82">
        <f t="shared" si="141"/>
        <v>94</v>
      </c>
      <c r="BB117" s="81">
        <v>75797</v>
      </c>
      <c r="BC117" s="82">
        <f t="shared" si="142"/>
        <v>96</v>
      </c>
      <c r="BD117" s="81">
        <v>86989</v>
      </c>
      <c r="BE117" s="82">
        <f t="shared" si="143"/>
        <v>86</v>
      </c>
      <c r="BF117" s="81">
        <v>81650</v>
      </c>
      <c r="BG117" s="82">
        <f t="shared" si="144"/>
        <v>88</v>
      </c>
      <c r="BH117" s="81">
        <v>81110</v>
      </c>
      <c r="BI117" s="82">
        <f t="shared" si="145"/>
        <v>100</v>
      </c>
      <c r="BJ117" s="81">
        <v>101654</v>
      </c>
      <c r="BK117" s="82">
        <f t="shared" si="146"/>
        <v>96</v>
      </c>
      <c r="BL117" s="98">
        <v>86128.7</v>
      </c>
      <c r="BM117" s="82">
        <f t="shared" si="147"/>
        <v>99</v>
      </c>
      <c r="BN117" s="116"/>
      <c r="BO117" s="82" t="e">
        <f t="shared" si="148"/>
        <v>#N/A</v>
      </c>
      <c r="BP117" s="116"/>
      <c r="BQ117" s="82" t="e">
        <f t="shared" si="149"/>
        <v>#N/A</v>
      </c>
      <c r="BR117" s="145">
        <v>64183.7</v>
      </c>
      <c r="BS117" s="82">
        <f t="shared" si="111"/>
        <v>99</v>
      </c>
      <c r="BT117" s="145">
        <v>75454.899999999994</v>
      </c>
      <c r="BU117" s="82">
        <f t="shared" si="112"/>
        <v>97</v>
      </c>
      <c r="BV117" s="145">
        <v>79984.3</v>
      </c>
      <c r="BW117" s="82">
        <f t="shared" si="113"/>
        <v>89</v>
      </c>
      <c r="BX117" s="145"/>
      <c r="BY117" s="145" t="e">
        <f t="shared" si="114"/>
        <v>#N/A</v>
      </c>
      <c r="BZ117" s="194">
        <v>84774.399999999994</v>
      </c>
      <c r="CA117" s="82">
        <f t="shared" si="115"/>
        <v>90</v>
      </c>
      <c r="CB117" s="145">
        <v>85529.2</v>
      </c>
      <c r="CC117" s="145">
        <f t="shared" si="116"/>
        <v>96</v>
      </c>
    </row>
    <row r="118" spans="1:83">
      <c r="A118" s="112" t="s">
        <v>283</v>
      </c>
      <c r="B118" s="80" t="s">
        <v>179</v>
      </c>
      <c r="C118" s="80" t="s">
        <v>180</v>
      </c>
      <c r="D118" s="81"/>
      <c r="E118" s="82" t="e">
        <f t="shared" si="117"/>
        <v>#N/A</v>
      </c>
      <c r="F118" s="81"/>
      <c r="G118" s="82" t="e">
        <f t="shared" si="118"/>
        <v>#N/A</v>
      </c>
      <c r="H118" s="81"/>
      <c r="I118" s="82" t="e">
        <f t="shared" si="119"/>
        <v>#N/A</v>
      </c>
      <c r="J118" s="81"/>
      <c r="K118" s="82" t="e">
        <f t="shared" si="120"/>
        <v>#N/A</v>
      </c>
      <c r="L118" s="81"/>
      <c r="M118" s="82" t="e">
        <f t="shared" si="121"/>
        <v>#N/A</v>
      </c>
      <c r="N118" s="81">
        <v>27886</v>
      </c>
      <c r="O118" s="82">
        <f t="shared" si="122"/>
        <v>67</v>
      </c>
      <c r="P118" s="81">
        <v>29770</v>
      </c>
      <c r="Q118" s="82">
        <f t="shared" si="123"/>
        <v>68</v>
      </c>
      <c r="R118" s="81">
        <v>34648</v>
      </c>
      <c r="S118" s="82">
        <f t="shared" si="124"/>
        <v>66</v>
      </c>
      <c r="T118" s="81">
        <v>37430</v>
      </c>
      <c r="U118" s="82">
        <f t="shared" si="125"/>
        <v>62</v>
      </c>
      <c r="V118" s="81">
        <v>40996</v>
      </c>
      <c r="W118" s="82">
        <f t="shared" si="126"/>
        <v>67</v>
      </c>
      <c r="X118" s="81">
        <v>38364</v>
      </c>
      <c r="Y118" s="82">
        <f t="shared" si="127"/>
        <v>76</v>
      </c>
      <c r="Z118" s="81">
        <v>51490</v>
      </c>
      <c r="AA118" s="82">
        <f t="shared" si="128"/>
        <v>57</v>
      </c>
      <c r="AB118" s="81">
        <v>53039</v>
      </c>
      <c r="AC118" s="82">
        <f t="shared" si="129"/>
        <v>60</v>
      </c>
      <c r="AD118" s="81">
        <v>51936</v>
      </c>
      <c r="AE118" s="82">
        <f t="shared" si="130"/>
        <v>67</v>
      </c>
      <c r="AF118" s="81">
        <v>52371</v>
      </c>
      <c r="AG118" s="82">
        <f t="shared" si="131"/>
        <v>69</v>
      </c>
      <c r="AH118" s="81">
        <v>51186</v>
      </c>
      <c r="AI118" s="82">
        <f t="shared" si="132"/>
        <v>69</v>
      </c>
      <c r="AJ118" s="81">
        <v>49925</v>
      </c>
      <c r="AK118" s="82">
        <f t="shared" si="133"/>
        <v>77</v>
      </c>
      <c r="AL118" s="81">
        <v>52942</v>
      </c>
      <c r="AM118" s="82">
        <f t="shared" si="134"/>
        <v>79</v>
      </c>
      <c r="AN118" s="81">
        <v>58169</v>
      </c>
      <c r="AO118" s="82">
        <f t="shared" si="135"/>
        <v>75</v>
      </c>
      <c r="AP118" s="81">
        <v>66287</v>
      </c>
      <c r="AQ118" s="82">
        <f t="shared" si="136"/>
        <v>73</v>
      </c>
      <c r="AR118" s="81">
        <v>78089</v>
      </c>
      <c r="AS118" s="82">
        <f t="shared" si="137"/>
        <v>71</v>
      </c>
      <c r="AT118" s="81">
        <v>87270</v>
      </c>
      <c r="AU118" s="82">
        <f t="shared" si="138"/>
        <v>69</v>
      </c>
      <c r="AV118" s="81">
        <v>103421</v>
      </c>
      <c r="AW118" s="82">
        <f t="shared" si="139"/>
        <v>64</v>
      </c>
      <c r="AX118" s="81">
        <v>104165</v>
      </c>
      <c r="AY118" s="82">
        <f t="shared" si="140"/>
        <v>68</v>
      </c>
      <c r="AZ118" s="81">
        <v>106471</v>
      </c>
      <c r="BA118" s="82">
        <f t="shared" si="141"/>
        <v>65</v>
      </c>
      <c r="BB118" s="81">
        <v>110972</v>
      </c>
      <c r="BC118" s="82">
        <f t="shared" si="142"/>
        <v>67</v>
      </c>
      <c r="BD118" s="81">
        <v>107393</v>
      </c>
      <c r="BE118" s="82">
        <f t="shared" si="143"/>
        <v>69</v>
      </c>
      <c r="BF118" s="81">
        <v>117236</v>
      </c>
      <c r="BG118" s="82">
        <f t="shared" si="144"/>
        <v>61</v>
      </c>
      <c r="BH118" s="81">
        <v>111992</v>
      </c>
      <c r="BI118" s="82">
        <f t="shared" si="145"/>
        <v>67</v>
      </c>
      <c r="BJ118" s="81">
        <v>134877</v>
      </c>
      <c r="BK118" s="82">
        <f t="shared" si="146"/>
        <v>70</v>
      </c>
      <c r="BL118" s="98">
        <v>117333.6</v>
      </c>
      <c r="BM118" s="82">
        <f t="shared" si="147"/>
        <v>72</v>
      </c>
      <c r="BN118" s="130">
        <v>101319.3</v>
      </c>
      <c r="BO118" s="82">
        <f t="shared" si="148"/>
        <v>77</v>
      </c>
      <c r="BP118" s="130">
        <v>84200.6</v>
      </c>
      <c r="BQ118" s="82">
        <f t="shared" si="149"/>
        <v>91</v>
      </c>
      <c r="BR118" s="145"/>
      <c r="BS118" s="82" t="e">
        <f t="shared" si="111"/>
        <v>#N/A</v>
      </c>
      <c r="BT118" s="145"/>
      <c r="BU118" s="82" t="e">
        <f t="shared" si="112"/>
        <v>#N/A</v>
      </c>
      <c r="BV118" s="145">
        <v>70145.5</v>
      </c>
      <c r="BW118" s="82">
        <f t="shared" si="113"/>
        <v>99</v>
      </c>
      <c r="BX118" s="145"/>
      <c r="BY118" s="145" t="e">
        <f t="shared" si="114"/>
        <v>#N/A</v>
      </c>
      <c r="BZ118" s="194">
        <v>66877.600000000006</v>
      </c>
      <c r="CA118" s="82">
        <f t="shared" si="115"/>
        <v>100</v>
      </c>
      <c r="CB118" s="145">
        <v>84870.7</v>
      </c>
      <c r="CC118" s="145">
        <f t="shared" si="116"/>
        <v>97</v>
      </c>
    </row>
    <row r="119" spans="1:83">
      <c r="A119" s="112" t="s">
        <v>284</v>
      </c>
      <c r="B119" s="80" t="s">
        <v>179</v>
      </c>
      <c r="C119" s="80"/>
      <c r="D119" s="81"/>
      <c r="E119" s="82"/>
      <c r="F119" s="81"/>
      <c r="G119" s="82"/>
      <c r="H119" s="81"/>
      <c r="I119" s="82"/>
      <c r="J119" s="81"/>
      <c r="K119" s="82"/>
      <c r="L119" s="81"/>
      <c r="M119" s="82"/>
      <c r="N119" s="81"/>
      <c r="O119" s="82"/>
      <c r="P119" s="81"/>
      <c r="Q119" s="82"/>
      <c r="R119" s="81"/>
      <c r="S119" s="82"/>
      <c r="T119" s="81"/>
      <c r="U119" s="82"/>
      <c r="V119" s="81"/>
      <c r="W119" s="82"/>
      <c r="X119" s="81"/>
      <c r="Y119" s="82"/>
      <c r="Z119" s="81"/>
      <c r="AA119" s="82"/>
      <c r="AB119" s="81"/>
      <c r="AC119" s="82"/>
      <c r="AD119" s="81"/>
      <c r="AE119" s="82"/>
      <c r="AF119" s="81"/>
      <c r="AG119" s="82"/>
      <c r="AH119" s="81"/>
      <c r="AI119" s="82"/>
      <c r="AJ119" s="81"/>
      <c r="AK119" s="82"/>
      <c r="AL119" s="81"/>
      <c r="AM119" s="82"/>
      <c r="AN119" s="81"/>
      <c r="AO119" s="82"/>
      <c r="AP119" s="81"/>
      <c r="AQ119" s="82"/>
      <c r="AR119" s="81"/>
      <c r="AS119" s="82"/>
      <c r="AT119" s="81"/>
      <c r="AU119" s="82"/>
      <c r="AV119" s="81"/>
      <c r="AW119" s="82"/>
      <c r="AX119" s="81"/>
      <c r="AY119" s="82"/>
      <c r="AZ119" s="81"/>
      <c r="BA119" s="82"/>
      <c r="BB119" s="81"/>
      <c r="BC119" s="82"/>
      <c r="BD119" s="81"/>
      <c r="BE119" s="82"/>
      <c r="BF119" s="81"/>
      <c r="BG119" s="82"/>
      <c r="BH119" s="81"/>
      <c r="BI119" s="82"/>
      <c r="BJ119" s="81"/>
      <c r="BK119" s="82"/>
      <c r="BL119" s="98"/>
      <c r="BM119" s="82"/>
      <c r="BN119" s="130"/>
      <c r="BO119" s="82"/>
      <c r="BP119" s="130"/>
      <c r="BQ119" s="82"/>
      <c r="BR119" s="145"/>
      <c r="BS119" s="82"/>
      <c r="BT119" s="145"/>
      <c r="BU119" s="82"/>
      <c r="BV119" s="145"/>
      <c r="BW119" s="82"/>
      <c r="BX119" s="145"/>
      <c r="BY119" s="145"/>
      <c r="BZ119" s="194">
        <v>73498.7</v>
      </c>
      <c r="CA119" s="82">
        <f t="shared" ref="CA119:CA120" si="150">RANK(BZ119,$BZ$17:$BZ$159)</f>
        <v>99</v>
      </c>
      <c r="CB119" s="145">
        <v>82664.2</v>
      </c>
      <c r="CC119" s="82">
        <f t="shared" si="116"/>
        <v>99</v>
      </c>
    </row>
    <row r="120" spans="1:83">
      <c r="A120" s="112" t="s">
        <v>285</v>
      </c>
      <c r="B120" s="80" t="s">
        <v>179</v>
      </c>
      <c r="C120" s="80" t="s">
        <v>180</v>
      </c>
      <c r="D120" s="81"/>
      <c r="E120" s="82" t="e">
        <f>RANK(D120,$D$17:$D$159)</f>
        <v>#N/A</v>
      </c>
      <c r="F120" s="81"/>
      <c r="G120" s="82" t="e">
        <f>RANK(F120,$F$17:$F$159)</f>
        <v>#N/A</v>
      </c>
      <c r="H120" s="81"/>
      <c r="I120" s="82" t="e">
        <f>RANK(H120,$H$17:$H$159)</f>
        <v>#N/A</v>
      </c>
      <c r="J120" s="81"/>
      <c r="K120" s="82" t="e">
        <f>RANK(J120,$J$17:$J$159)</f>
        <v>#N/A</v>
      </c>
      <c r="L120" s="81"/>
      <c r="M120" s="82" t="e">
        <f>RANK(L120,$L$17:$L$159)</f>
        <v>#N/A</v>
      </c>
      <c r="N120" s="81">
        <v>14555</v>
      </c>
      <c r="O120" s="82">
        <f>RANK(N120,$N$17:$N$159)</f>
        <v>103</v>
      </c>
      <c r="P120" s="81">
        <v>21207</v>
      </c>
      <c r="Q120" s="82">
        <f>RANK(P120,$P$17:$P$159)</f>
        <v>88</v>
      </c>
      <c r="R120" s="81">
        <v>17379</v>
      </c>
      <c r="S120" s="82">
        <f>RANK(R120,$R$17:$R$159)</f>
        <v>102</v>
      </c>
      <c r="T120" s="81">
        <v>15955</v>
      </c>
      <c r="U120" s="82">
        <f>RANK(T120,$T$17:$T$159)</f>
        <v>104</v>
      </c>
      <c r="V120" s="81">
        <v>25987</v>
      </c>
      <c r="W120" s="82">
        <f>RANK(V120,$V$17:$V$159)</f>
        <v>91</v>
      </c>
      <c r="X120" s="81">
        <v>28915</v>
      </c>
      <c r="Y120" s="82">
        <f>RANK(X120,$X$17:$X$159)</f>
        <v>89</v>
      </c>
      <c r="Z120" s="81">
        <v>34028</v>
      </c>
      <c r="AA120" s="82">
        <f>RANK(Z120,$Z$17:$Z$159)</f>
        <v>92</v>
      </c>
      <c r="AB120" s="81">
        <v>34054</v>
      </c>
      <c r="AC120" s="82">
        <f>RANK(AB120,$AB$17:$AB$159)</f>
        <v>95</v>
      </c>
      <c r="AD120" s="81">
        <v>41468</v>
      </c>
      <c r="AE120" s="82">
        <f>RANK(AD120,$AD$17:$AD$159)</f>
        <v>81</v>
      </c>
      <c r="AF120" s="81">
        <v>45780</v>
      </c>
      <c r="AG120" s="82">
        <f>RANK(AF120,$AF$17:$AF$159)</f>
        <v>80</v>
      </c>
      <c r="AH120" s="81"/>
      <c r="AI120" s="82" t="e">
        <f>RANK(AH120,$AH$17:$AH$159)</f>
        <v>#N/A</v>
      </c>
      <c r="AJ120" s="81">
        <v>42854</v>
      </c>
      <c r="AK120" s="82">
        <f>RANK(AJ120,$AJ$17:$AJ$159)</f>
        <v>88</v>
      </c>
      <c r="AL120" s="81">
        <v>43940</v>
      </c>
      <c r="AM120" s="82">
        <f>RANK(AL120,$AL$17:$AL$159)</f>
        <v>89</v>
      </c>
      <c r="AN120" s="81">
        <v>38382</v>
      </c>
      <c r="AO120" s="82">
        <f>RANK(AN120,$AN$17:$AN$159)</f>
        <v>103</v>
      </c>
      <c r="AP120" s="81">
        <v>44964</v>
      </c>
      <c r="AQ120" s="82">
        <f>RANK(AP120,$AP$17:$AP$159)</f>
        <v>101</v>
      </c>
      <c r="AR120" s="81">
        <v>49715</v>
      </c>
      <c r="AS120" s="82">
        <f>RANK(AR120,$AR$17:$AR$159)</f>
        <v>100</v>
      </c>
      <c r="AT120" s="81">
        <v>61658</v>
      </c>
      <c r="AU120" s="82">
        <f>RANK(AT120,$AT$17:$AT$159)</f>
        <v>99</v>
      </c>
      <c r="AV120" s="81">
        <v>61675</v>
      </c>
      <c r="AW120" s="82">
        <f>RANK(AV120,$AV$17:$AV$159)</f>
        <v>104</v>
      </c>
      <c r="AX120" s="81">
        <v>75268</v>
      </c>
      <c r="AY120" s="82">
        <f>RANK(AX120,$AX$17:$AX$159)</f>
        <v>93</v>
      </c>
      <c r="AZ120" s="81">
        <v>85667</v>
      </c>
      <c r="BA120" s="82">
        <f>RANK(AZ120,$AZ$17:$AZ$159)</f>
        <v>81</v>
      </c>
      <c r="BB120" s="81">
        <v>86143</v>
      </c>
      <c r="BC120" s="82">
        <f>RANK(BB120,$BB$17:$BB$159)</f>
        <v>81</v>
      </c>
      <c r="BD120" s="81">
        <v>75561</v>
      </c>
      <c r="BE120" s="82">
        <f>RANK(BD120,$BD$17:$BD$159)</f>
        <v>98</v>
      </c>
      <c r="BF120" s="81">
        <v>71471</v>
      </c>
      <c r="BG120" s="82">
        <f>RANK(BF120,$BF$17:$BF$159)</f>
        <v>101</v>
      </c>
      <c r="BH120" s="81">
        <v>85291</v>
      </c>
      <c r="BI120" s="82">
        <f>RANK(BH120,$BH$17:$BH$159)</f>
        <v>95</v>
      </c>
      <c r="BJ120" s="81">
        <v>93942</v>
      </c>
      <c r="BK120" s="82">
        <f>RANK(BJ120,$BJ$17:$BJ$159)</f>
        <v>100</v>
      </c>
      <c r="BL120" s="98">
        <v>91767</v>
      </c>
      <c r="BM120" s="82">
        <f>RANK(BL120,$BL$17:$BL$159)</f>
        <v>95</v>
      </c>
      <c r="BN120" s="130">
        <v>102854.3</v>
      </c>
      <c r="BO120" s="82">
        <f>RANK(BN120,$BN$17:$BN$159)</f>
        <v>75</v>
      </c>
      <c r="BP120" s="130">
        <v>75997</v>
      </c>
      <c r="BQ120" s="82">
        <f>RANK(BP120,$BP$17:$BP$159)</f>
        <v>98</v>
      </c>
      <c r="BR120" s="145">
        <v>77472.399999999994</v>
      </c>
      <c r="BS120" s="82">
        <f>RANK(BR120,$BR$17:$BR$159)</f>
        <v>89</v>
      </c>
      <c r="BT120" s="145">
        <v>77124.800000000003</v>
      </c>
      <c r="BU120" s="82">
        <f>RANK(BT120,$BT$17:$BT$159)</f>
        <v>93</v>
      </c>
      <c r="BV120" s="145">
        <v>81878.5</v>
      </c>
      <c r="BW120" s="82">
        <f t="shared" ref="BW120:BW135" si="151">RANK(BV120,$BV$17:$BV$159)</f>
        <v>88</v>
      </c>
      <c r="BX120" s="145">
        <v>77180.7</v>
      </c>
      <c r="BY120" s="145">
        <f t="shared" ref="BY120:BY159" si="152">RANK(BX120,$BX$17:$BX$159)</f>
        <v>96</v>
      </c>
      <c r="BZ120" s="194">
        <v>84688.8</v>
      </c>
      <c r="CA120" s="82">
        <f t="shared" si="150"/>
        <v>91</v>
      </c>
      <c r="CB120" s="145">
        <v>82606.8</v>
      </c>
      <c r="CC120" s="82">
        <f t="shared" ref="CC120:CC159" si="153">RANK(CB120,$CB$17:$CB$159)</f>
        <v>100</v>
      </c>
    </row>
    <row r="121" spans="1:83">
      <c r="A121" s="112" t="s">
        <v>286</v>
      </c>
      <c r="B121" s="80" t="s">
        <v>179</v>
      </c>
      <c r="C121" s="80" t="s">
        <v>180</v>
      </c>
      <c r="D121" s="81"/>
      <c r="E121" s="82" t="e">
        <f>RANK(D121,$D$17:$D$159)</f>
        <v>#N/A</v>
      </c>
      <c r="F121" s="81"/>
      <c r="G121" s="82" t="e">
        <f>RANK(F121,$F$17:$F$159)</f>
        <v>#N/A</v>
      </c>
      <c r="H121" s="81"/>
      <c r="I121" s="82" t="e">
        <f>RANK(H121,$H$17:$H$159)</f>
        <v>#N/A</v>
      </c>
      <c r="J121" s="81"/>
      <c r="K121" s="82" t="e">
        <f>RANK(J121,$J$17:$J$159)</f>
        <v>#N/A</v>
      </c>
      <c r="L121" s="81"/>
      <c r="M121" s="82" t="e">
        <f>RANK(L121,$L$17:$L$159)</f>
        <v>#N/A</v>
      </c>
      <c r="N121" s="81"/>
      <c r="O121" s="82" t="e">
        <f>RANK(N121,$N$17:$N$159)</f>
        <v>#N/A</v>
      </c>
      <c r="P121" s="81"/>
      <c r="Q121" s="82" t="e">
        <f>RANK(P121,$P$17:$P$159)</f>
        <v>#N/A</v>
      </c>
      <c r="R121" s="81"/>
      <c r="S121" s="82" t="e">
        <f>RANK(R121,$R$17:$R$159)</f>
        <v>#N/A</v>
      </c>
      <c r="T121" s="81"/>
      <c r="U121" s="82" t="e">
        <f>RANK(T121,$T$17:$T$159)</f>
        <v>#N/A</v>
      </c>
      <c r="V121" s="81"/>
      <c r="W121" s="82" t="e">
        <f>RANK(V121,$V$17:$V$159)</f>
        <v>#N/A</v>
      </c>
      <c r="X121" s="81"/>
      <c r="Y121" s="82" t="e">
        <f>RANK(X121,$X$17:$X$159)</f>
        <v>#N/A</v>
      </c>
      <c r="Z121" s="81">
        <v>28232</v>
      </c>
      <c r="AA121" s="82">
        <f>RANK(Z121,$Z$17:$Z$159)</f>
        <v>99</v>
      </c>
      <c r="AB121" s="81">
        <v>24609</v>
      </c>
      <c r="AC121" s="82">
        <f>RANK(AB121,$AB$17:$AB$159)</f>
        <v>109</v>
      </c>
      <c r="AD121" s="81">
        <v>23205</v>
      </c>
      <c r="AE121" s="82">
        <f>RANK(AD121,$AD$17:$AD$159)</f>
        <v>112</v>
      </c>
      <c r="AF121" s="81">
        <v>21935</v>
      </c>
      <c r="AG121" s="82">
        <f>RANK(AF121,$AF$17:$AF$159)</f>
        <v>117</v>
      </c>
      <c r="AH121" s="81"/>
      <c r="AI121" s="82" t="e">
        <f>RANK(AH121,$AH$17:$AH$159)</f>
        <v>#N/A</v>
      </c>
      <c r="AJ121" s="81">
        <v>29567</v>
      </c>
      <c r="AK121" s="82">
        <f>RANK(AJ121,$AJ$17:$AJ$159)</f>
        <v>104</v>
      </c>
      <c r="AL121" s="81">
        <v>28787</v>
      </c>
      <c r="AM121" s="82">
        <f>RANK(AL121,$AL$17:$AL$159)</f>
        <v>110</v>
      </c>
      <c r="AN121" s="81">
        <v>26686</v>
      </c>
      <c r="AO121" s="82">
        <f>RANK(AN121,$AN$17:$AN$159)</f>
        <v>112</v>
      </c>
      <c r="AP121" s="81">
        <v>31785</v>
      </c>
      <c r="AQ121" s="82">
        <f>RANK(AP121,$AP$17:$AP$159)</f>
        <v>111</v>
      </c>
      <c r="AR121" s="81">
        <v>33790</v>
      </c>
      <c r="AS121" s="82">
        <f>RANK(AR121,$AR$17:$AR$159)</f>
        <v>113</v>
      </c>
      <c r="AT121" s="81"/>
      <c r="AU121" s="82" t="e">
        <f>RANK(AT121,$AT$17:$AT$159)</f>
        <v>#N/A</v>
      </c>
      <c r="AV121" s="81"/>
      <c r="AW121" s="82" t="e">
        <f>RANK(AV121,$AV$17:$AV$159)</f>
        <v>#N/A</v>
      </c>
      <c r="AX121" s="81"/>
      <c r="AY121" s="82" t="e">
        <f>RANK(AX121,$AX$17:$AX$159)</f>
        <v>#N/A</v>
      </c>
      <c r="AZ121" s="81">
        <v>54142</v>
      </c>
      <c r="BA121" s="82">
        <f>RANK(AZ121,$AZ$17:$AZ$159)</f>
        <v>114</v>
      </c>
      <c r="BB121" s="81">
        <v>47427</v>
      </c>
      <c r="BC121" s="82">
        <f>RANK(BB121,$BB$17:$BB$159)</f>
        <v>118</v>
      </c>
      <c r="BD121" s="81">
        <v>51492</v>
      </c>
      <c r="BE121" s="82">
        <f>RANK(BD121,$BD$17:$BD$159)</f>
        <v>117</v>
      </c>
      <c r="BF121" s="81">
        <v>55827</v>
      </c>
      <c r="BG121" s="82">
        <f>RANK(BF121,$BF$17:$BF$159)</f>
        <v>113</v>
      </c>
      <c r="BH121" s="81">
        <v>77958</v>
      </c>
      <c r="BI121" s="82">
        <f>RANK(BH121,$BH$17:$BH$159)</f>
        <v>103</v>
      </c>
      <c r="BJ121" s="81">
        <v>72939</v>
      </c>
      <c r="BK121" s="82">
        <f>RANK(BJ121,$BJ$17:$BJ$159)</f>
        <v>113</v>
      </c>
      <c r="BL121" s="116"/>
      <c r="BM121" s="82" t="e">
        <f>RANK(BL121,$BL$17:$BL$159)</f>
        <v>#N/A</v>
      </c>
      <c r="BN121" s="116"/>
      <c r="BO121" s="82" t="e">
        <f>RANK(BN121,$BN$17:$BN$159)</f>
        <v>#N/A</v>
      </c>
      <c r="BP121" s="116"/>
      <c r="BQ121" s="82" t="e">
        <f>RANK(BP121,$BP$17:$BP$159)</f>
        <v>#N/A</v>
      </c>
      <c r="BR121" s="145"/>
      <c r="BS121" s="82" t="e">
        <f>RANK(BR121,$BR$17:$BR$159)</f>
        <v>#N/A</v>
      </c>
      <c r="BT121" s="145"/>
      <c r="BU121" s="82" t="e">
        <f>RANK(BT121,$BT$17:$BT$159)</f>
        <v>#N/A</v>
      </c>
      <c r="BV121" s="145"/>
      <c r="BW121" s="82" t="e">
        <f t="shared" si="151"/>
        <v>#N/A</v>
      </c>
      <c r="BX121" s="145"/>
      <c r="BY121" s="145" t="e">
        <f t="shared" si="152"/>
        <v>#N/A</v>
      </c>
      <c r="BZ121" s="194"/>
      <c r="CA121" s="82" t="e">
        <f t="shared" ref="CA121:CA159" si="154">RANK(BZ121,$BZ$17:$BZ$159)</f>
        <v>#N/A</v>
      </c>
      <c r="CB121" s="145"/>
      <c r="CC121" s="82" t="e">
        <f t="shared" si="153"/>
        <v>#N/A</v>
      </c>
    </row>
    <row r="122" spans="1:83">
      <c r="A122" s="112" t="s">
        <v>287</v>
      </c>
      <c r="B122" s="80" t="s">
        <v>179</v>
      </c>
      <c r="C122" s="80"/>
      <c r="D122" s="81"/>
      <c r="E122" s="82"/>
      <c r="F122" s="81"/>
      <c r="G122" s="82"/>
      <c r="H122" s="81"/>
      <c r="I122" s="82"/>
      <c r="J122" s="81"/>
      <c r="K122" s="82"/>
      <c r="L122" s="81"/>
      <c r="M122" s="82"/>
      <c r="N122" s="81"/>
      <c r="O122" s="82"/>
      <c r="P122" s="81"/>
      <c r="Q122" s="82"/>
      <c r="R122" s="81"/>
      <c r="S122" s="82"/>
      <c r="T122" s="81"/>
      <c r="U122" s="82"/>
      <c r="V122" s="81"/>
      <c r="W122" s="82"/>
      <c r="X122" s="81"/>
      <c r="Y122" s="82"/>
      <c r="Z122" s="81"/>
      <c r="AA122" s="82"/>
      <c r="AB122" s="81"/>
      <c r="AC122" s="82"/>
      <c r="AD122" s="81"/>
      <c r="AE122" s="82"/>
      <c r="AF122" s="81"/>
      <c r="AG122" s="82"/>
      <c r="AH122" s="81"/>
      <c r="AI122" s="82"/>
      <c r="AJ122" s="81"/>
      <c r="AK122" s="82"/>
      <c r="AL122" s="81"/>
      <c r="AM122" s="82"/>
      <c r="AN122" s="81"/>
      <c r="AO122" s="82"/>
      <c r="AP122" s="81"/>
      <c r="AQ122" s="82"/>
      <c r="AR122" s="81"/>
      <c r="AS122" s="82"/>
      <c r="AT122" s="81"/>
      <c r="AU122" s="82"/>
      <c r="AV122" s="81"/>
      <c r="AW122" s="82"/>
      <c r="AX122" s="81"/>
      <c r="AY122" s="82"/>
      <c r="AZ122" s="81"/>
      <c r="BA122" s="82"/>
      <c r="BB122" s="81"/>
      <c r="BC122" s="82"/>
      <c r="BD122" s="81"/>
      <c r="BE122" s="82"/>
      <c r="BF122" s="81"/>
      <c r="BG122" s="82"/>
      <c r="BH122" s="81"/>
      <c r="BI122" s="82"/>
      <c r="BJ122" s="81"/>
      <c r="BK122" s="82"/>
      <c r="BL122" s="98"/>
      <c r="BM122" s="82"/>
      <c r="BN122" s="130"/>
      <c r="BO122" s="82"/>
      <c r="BP122" s="130"/>
      <c r="BQ122" s="82"/>
      <c r="BR122" s="145"/>
      <c r="BS122" s="82"/>
      <c r="BT122" s="145"/>
      <c r="BU122" s="82"/>
      <c r="BV122" s="145">
        <v>70030.600000000006</v>
      </c>
      <c r="BW122" s="82">
        <f t="shared" si="151"/>
        <v>100</v>
      </c>
      <c r="BX122" s="145">
        <v>77262.600000000006</v>
      </c>
      <c r="BY122" s="145">
        <f t="shared" si="152"/>
        <v>95</v>
      </c>
      <c r="BZ122" s="194"/>
      <c r="CA122" s="82" t="e">
        <f t="shared" si="154"/>
        <v>#N/A</v>
      </c>
      <c r="CB122" s="145"/>
      <c r="CC122" s="82" t="e">
        <f t="shared" si="153"/>
        <v>#N/A</v>
      </c>
    </row>
    <row r="123" spans="1:83">
      <c r="A123" s="112" t="s">
        <v>288</v>
      </c>
      <c r="B123" s="80" t="s">
        <v>179</v>
      </c>
      <c r="C123" s="80" t="s">
        <v>180</v>
      </c>
      <c r="D123" s="81"/>
      <c r="E123" s="82" t="e">
        <f t="shared" ref="E123:E155" si="155">RANK(D123,$D$17:$D$159)</f>
        <v>#N/A</v>
      </c>
      <c r="F123" s="81"/>
      <c r="G123" s="82" t="e">
        <f t="shared" ref="G123:G155" si="156">RANK(F123,$F$17:$F$159)</f>
        <v>#N/A</v>
      </c>
      <c r="H123" s="81"/>
      <c r="I123" s="82" t="e">
        <f t="shared" ref="I123:I155" si="157">RANK(H123,$H$17:$H$159)</f>
        <v>#N/A</v>
      </c>
      <c r="J123" s="81"/>
      <c r="K123" s="82" t="e">
        <f t="shared" ref="K123:K155" si="158">RANK(J123,$J$17:$J$159)</f>
        <v>#N/A</v>
      </c>
      <c r="L123" s="81"/>
      <c r="M123" s="82" t="e">
        <f t="shared" ref="M123:M155" si="159">RANK(L123,$L$17:$L$159)</f>
        <v>#N/A</v>
      </c>
      <c r="N123" s="81">
        <v>16598</v>
      </c>
      <c r="O123" s="82">
        <f t="shared" ref="O123:O155" si="160">RANK(N123,$N$17:$N$159)</f>
        <v>100</v>
      </c>
      <c r="P123" s="81">
        <v>15015</v>
      </c>
      <c r="Q123" s="82">
        <f t="shared" ref="Q123:Q155" si="161">RANK(P123,$P$17:$P$159)</f>
        <v>101</v>
      </c>
      <c r="R123" s="81">
        <v>19603</v>
      </c>
      <c r="S123" s="82">
        <f t="shared" ref="S123:S155" si="162">RANK(R123,$R$17:$R$159)</f>
        <v>97</v>
      </c>
      <c r="T123" s="81">
        <v>24680</v>
      </c>
      <c r="U123" s="82">
        <f t="shared" ref="U123:U155" si="163">RANK(T123,$T$17:$T$159)</f>
        <v>89</v>
      </c>
      <c r="V123" s="81">
        <v>26945</v>
      </c>
      <c r="W123" s="82">
        <f t="shared" ref="W123:W155" si="164">RANK(V123,$V$17:$V$159)</f>
        <v>90</v>
      </c>
      <c r="X123" s="81">
        <v>27689</v>
      </c>
      <c r="Y123" s="82">
        <f t="shared" ref="Y123:Y155" si="165">RANK(X123,$X$17:$X$159)</f>
        <v>91</v>
      </c>
      <c r="Z123" s="81">
        <v>33280</v>
      </c>
      <c r="AA123" s="82">
        <f t="shared" ref="AA123:AA135" si="166">RANK(Z123,$Z$17:$Z$159)</f>
        <v>94</v>
      </c>
      <c r="AB123" s="81">
        <v>40171</v>
      </c>
      <c r="AC123" s="82">
        <f t="shared" ref="AC123:AC135" si="167">RANK(AB123,$AB$17:$AB$159)</f>
        <v>80</v>
      </c>
      <c r="AD123" s="81">
        <v>40172</v>
      </c>
      <c r="AE123" s="82">
        <f t="shared" ref="AE123:AE135" si="168">RANK(AD123,$AD$17:$AD$159)</f>
        <v>84</v>
      </c>
      <c r="AF123" s="81">
        <v>45430</v>
      </c>
      <c r="AG123" s="82">
        <f t="shared" ref="AG123:AG135" si="169">RANK(AF123,$AF$17:$AF$159)</f>
        <v>81</v>
      </c>
      <c r="AH123" s="81">
        <v>47237</v>
      </c>
      <c r="AI123" s="82">
        <f t="shared" ref="AI123:AI135" si="170">RANK(AH123,$AH$17:$AH$159)</f>
        <v>78</v>
      </c>
      <c r="AJ123" s="81">
        <v>55016</v>
      </c>
      <c r="AK123" s="82">
        <f t="shared" ref="AK123:AK135" si="171">RANK(AJ123,$AJ$17:$AJ$159)</f>
        <v>70</v>
      </c>
      <c r="AL123" s="81">
        <v>61571</v>
      </c>
      <c r="AM123" s="82">
        <f t="shared" ref="AM123:AM135" si="172">RANK(AL123,$AL$17:$AL$159)</f>
        <v>65</v>
      </c>
      <c r="AN123" s="81">
        <v>61832</v>
      </c>
      <c r="AO123" s="82">
        <f t="shared" ref="AO123:AO135" si="173">RANK(AN123,$AN$17:$AN$159)</f>
        <v>71</v>
      </c>
      <c r="AP123" s="81">
        <v>60993</v>
      </c>
      <c r="AQ123" s="82">
        <f t="shared" ref="AQ123:AQ135" si="174">RANK(AP123,$AP$17:$AP$159)</f>
        <v>79</v>
      </c>
      <c r="AR123" s="81">
        <v>74549</v>
      </c>
      <c r="AS123" s="82">
        <f t="shared" ref="AS123:AS135" si="175">RANK(AR123,$AR$17:$AR$159)</f>
        <v>74</v>
      </c>
      <c r="AT123" s="81">
        <v>85177</v>
      </c>
      <c r="AU123" s="82">
        <f t="shared" ref="AU123:AU135" si="176">RANK(AT123,$AT$17:$AT$159)</f>
        <v>74</v>
      </c>
      <c r="AV123" s="81">
        <v>96156</v>
      </c>
      <c r="AW123" s="82">
        <f t="shared" ref="AW123:AW135" si="177">RANK(AV123,$AV$17:$AV$159)</f>
        <v>66</v>
      </c>
      <c r="AX123" s="81">
        <v>91275</v>
      </c>
      <c r="AY123" s="82">
        <f t="shared" ref="AY123:AY135" si="178">RANK(AX123,$AX$17:$AX$159)</f>
        <v>77</v>
      </c>
      <c r="AZ123" s="81">
        <v>96460</v>
      </c>
      <c r="BA123" s="82">
        <f t="shared" ref="BA123:BA135" si="179">RANK(AZ123,$AZ$17:$AZ$159)</f>
        <v>75</v>
      </c>
      <c r="BB123" s="81">
        <v>92094</v>
      </c>
      <c r="BC123" s="82">
        <f t="shared" ref="BC123:BC135" si="180">RANK(BB123,$BB$17:$BB$159)</f>
        <v>76</v>
      </c>
      <c r="BD123" s="81">
        <v>82859</v>
      </c>
      <c r="BE123" s="82">
        <f t="shared" ref="BE123:BE135" si="181">RANK(BD123,$BD$17:$BD$159)</f>
        <v>89</v>
      </c>
      <c r="BF123" s="81">
        <v>90738</v>
      </c>
      <c r="BG123" s="82">
        <f t="shared" ref="BG123:BG135" si="182">RANK(BF123,$BF$17:$BF$159)</f>
        <v>80</v>
      </c>
      <c r="BH123" s="81">
        <v>84396</v>
      </c>
      <c r="BI123" s="82">
        <f t="shared" ref="BI123:BI135" si="183">RANK(BH123,$BH$17:$BH$159)</f>
        <v>97</v>
      </c>
      <c r="BJ123" s="81">
        <v>102848</v>
      </c>
      <c r="BK123" s="82">
        <f t="shared" ref="BK123:BK135" si="184">RANK(BJ123,$BJ$17:$BJ$159)</f>
        <v>93</v>
      </c>
      <c r="BL123" s="98">
        <v>86911.6</v>
      </c>
      <c r="BM123" s="82">
        <f t="shared" ref="BM123:BM135" si="185">RANK(BL123,$BL$17:$BL$159)</f>
        <v>98</v>
      </c>
      <c r="BN123" s="130">
        <v>101372.7</v>
      </c>
      <c r="BO123" s="82">
        <f t="shared" ref="BO123:BO135" si="186">RANK(BN123,$BN$17:$BN$159)</f>
        <v>76</v>
      </c>
      <c r="BP123" s="130">
        <v>80727.899999999994</v>
      </c>
      <c r="BQ123" s="82">
        <f t="shared" ref="BQ123:BQ135" si="187">RANK(BP123,$BP$17:$BP$159)</f>
        <v>94</v>
      </c>
      <c r="BR123" s="145"/>
      <c r="BS123" s="82" t="e">
        <f t="shared" ref="BS123:BS135" si="188">RANK(BR123,$BR$17:$BR$159)</f>
        <v>#N/A</v>
      </c>
      <c r="BT123" s="145"/>
      <c r="BU123" s="82" t="e">
        <f t="shared" ref="BU123:BU135" si="189">RANK(BT123,$BT$17:$BT$159)</f>
        <v>#N/A</v>
      </c>
      <c r="BV123" s="145">
        <v>72119.199999999997</v>
      </c>
      <c r="BW123" s="82">
        <f t="shared" si="151"/>
        <v>97</v>
      </c>
      <c r="BX123" s="145">
        <v>74534.3</v>
      </c>
      <c r="BY123" s="145">
        <f t="shared" si="152"/>
        <v>100</v>
      </c>
      <c r="BZ123" s="194"/>
      <c r="CA123" s="82" t="e">
        <f t="shared" si="154"/>
        <v>#N/A</v>
      </c>
      <c r="CB123" s="145"/>
      <c r="CC123" s="82" t="e">
        <f t="shared" si="153"/>
        <v>#N/A</v>
      </c>
    </row>
    <row r="124" spans="1:83">
      <c r="A124" s="112" t="s">
        <v>289</v>
      </c>
      <c r="B124" s="80" t="s">
        <v>179</v>
      </c>
      <c r="C124" s="80" t="s">
        <v>180</v>
      </c>
      <c r="D124" s="81"/>
      <c r="E124" s="82" t="e">
        <f t="shared" si="155"/>
        <v>#N/A</v>
      </c>
      <c r="F124" s="81"/>
      <c r="G124" s="82" t="e">
        <f t="shared" si="156"/>
        <v>#N/A</v>
      </c>
      <c r="H124" s="81"/>
      <c r="I124" s="82" t="e">
        <f t="shared" si="157"/>
        <v>#N/A</v>
      </c>
      <c r="J124" s="81"/>
      <c r="K124" s="82" t="e">
        <f t="shared" si="158"/>
        <v>#N/A</v>
      </c>
      <c r="L124" s="81"/>
      <c r="M124" s="82" t="e">
        <f t="shared" si="159"/>
        <v>#N/A</v>
      </c>
      <c r="N124" s="81">
        <v>19460</v>
      </c>
      <c r="O124" s="82">
        <f t="shared" si="160"/>
        <v>89</v>
      </c>
      <c r="P124" s="81">
        <v>22612</v>
      </c>
      <c r="Q124" s="82">
        <f t="shared" si="161"/>
        <v>80</v>
      </c>
      <c r="R124" s="81">
        <v>19944</v>
      </c>
      <c r="S124" s="82">
        <f t="shared" si="162"/>
        <v>96</v>
      </c>
      <c r="T124" s="81">
        <v>20639</v>
      </c>
      <c r="U124" s="82">
        <f t="shared" si="163"/>
        <v>98</v>
      </c>
      <c r="V124" s="81">
        <v>21576</v>
      </c>
      <c r="W124" s="82">
        <f t="shared" si="164"/>
        <v>101</v>
      </c>
      <c r="X124" s="81">
        <v>23852</v>
      </c>
      <c r="Y124" s="82">
        <f t="shared" si="165"/>
        <v>97</v>
      </c>
      <c r="Z124" s="81"/>
      <c r="AA124" s="82" t="e">
        <f t="shared" si="166"/>
        <v>#N/A</v>
      </c>
      <c r="AB124" s="81">
        <v>28517</v>
      </c>
      <c r="AC124" s="82">
        <f t="shared" si="167"/>
        <v>103</v>
      </c>
      <c r="AD124" s="81">
        <v>37065</v>
      </c>
      <c r="AE124" s="82">
        <f t="shared" si="168"/>
        <v>90</v>
      </c>
      <c r="AF124" s="81">
        <v>29401</v>
      </c>
      <c r="AG124" s="82">
        <f t="shared" si="169"/>
        <v>104</v>
      </c>
      <c r="AH124" s="81"/>
      <c r="AI124" s="82" t="e">
        <f t="shared" si="170"/>
        <v>#N/A</v>
      </c>
      <c r="AJ124" s="81">
        <v>24275</v>
      </c>
      <c r="AK124" s="82">
        <f t="shared" si="171"/>
        <v>108</v>
      </c>
      <c r="AL124" s="81">
        <v>23379</v>
      </c>
      <c r="AM124" s="82">
        <f t="shared" si="172"/>
        <v>115</v>
      </c>
      <c r="AN124" s="81">
        <v>20410</v>
      </c>
      <c r="AO124" s="82">
        <f t="shared" si="173"/>
        <v>120</v>
      </c>
      <c r="AP124" s="81">
        <v>25936</v>
      </c>
      <c r="AQ124" s="82">
        <f t="shared" si="174"/>
        <v>116</v>
      </c>
      <c r="AR124" s="81">
        <v>28038</v>
      </c>
      <c r="AS124" s="82">
        <f t="shared" si="175"/>
        <v>118</v>
      </c>
      <c r="AT124" s="81"/>
      <c r="AU124" s="82" t="e">
        <f t="shared" si="176"/>
        <v>#N/A</v>
      </c>
      <c r="AV124" s="81"/>
      <c r="AW124" s="82" t="e">
        <f t="shared" si="177"/>
        <v>#N/A</v>
      </c>
      <c r="AX124" s="81"/>
      <c r="AY124" s="82" t="e">
        <f t="shared" si="178"/>
        <v>#N/A</v>
      </c>
      <c r="AZ124" s="81">
        <v>29407</v>
      </c>
      <c r="BA124" s="82">
        <f t="shared" si="179"/>
        <v>124</v>
      </c>
      <c r="BB124" s="81">
        <v>26333</v>
      </c>
      <c r="BC124" s="82">
        <f t="shared" si="180"/>
        <v>128</v>
      </c>
      <c r="BD124" s="81">
        <v>40977</v>
      </c>
      <c r="BE124" s="82">
        <f t="shared" si="181"/>
        <v>123</v>
      </c>
      <c r="BF124" s="81">
        <v>42630</v>
      </c>
      <c r="BG124" s="82">
        <f t="shared" si="182"/>
        <v>123</v>
      </c>
      <c r="BH124" s="81">
        <v>50951</v>
      </c>
      <c r="BI124" s="82">
        <f t="shared" si="183"/>
        <v>124</v>
      </c>
      <c r="BJ124" s="81">
        <v>54828</v>
      </c>
      <c r="BK124" s="82">
        <f t="shared" si="184"/>
        <v>122</v>
      </c>
      <c r="BL124" s="116"/>
      <c r="BM124" s="82" t="e">
        <f t="shared" si="185"/>
        <v>#N/A</v>
      </c>
      <c r="BN124" s="116"/>
      <c r="BO124" s="82" t="e">
        <f t="shared" si="186"/>
        <v>#N/A</v>
      </c>
      <c r="BP124" s="116"/>
      <c r="BQ124" s="82" t="e">
        <f t="shared" si="187"/>
        <v>#N/A</v>
      </c>
      <c r="BR124" s="145"/>
      <c r="BS124" s="82" t="e">
        <f t="shared" si="188"/>
        <v>#N/A</v>
      </c>
      <c r="BT124" s="145"/>
      <c r="BU124" s="82" t="e">
        <f t="shared" si="189"/>
        <v>#N/A</v>
      </c>
      <c r="BV124" s="145"/>
      <c r="BW124" s="82" t="e">
        <f t="shared" si="151"/>
        <v>#N/A</v>
      </c>
      <c r="BX124" s="145"/>
      <c r="BY124" s="145" t="e">
        <f t="shared" si="152"/>
        <v>#N/A</v>
      </c>
      <c r="BZ124" s="194"/>
      <c r="CA124" s="82" t="e">
        <f t="shared" si="154"/>
        <v>#N/A</v>
      </c>
      <c r="CB124" s="145"/>
      <c r="CC124" s="82" t="e">
        <f t="shared" si="153"/>
        <v>#N/A</v>
      </c>
    </row>
    <row r="125" spans="1:83">
      <c r="A125" s="113" t="s">
        <v>290</v>
      </c>
      <c r="B125" s="83" t="s">
        <v>187</v>
      </c>
      <c r="C125" s="83" t="s">
        <v>188</v>
      </c>
      <c r="D125" s="84"/>
      <c r="E125" s="85" t="e">
        <f t="shared" si="155"/>
        <v>#N/A</v>
      </c>
      <c r="F125" s="84"/>
      <c r="G125" s="85" t="e">
        <f t="shared" si="156"/>
        <v>#N/A</v>
      </c>
      <c r="H125" s="84"/>
      <c r="I125" s="85" t="e">
        <f t="shared" si="157"/>
        <v>#N/A</v>
      </c>
      <c r="J125" s="84"/>
      <c r="K125" s="85" t="e">
        <f t="shared" si="158"/>
        <v>#N/A</v>
      </c>
      <c r="L125" s="84"/>
      <c r="M125" s="85" t="e">
        <f t="shared" si="159"/>
        <v>#N/A</v>
      </c>
      <c r="N125" s="84">
        <v>109227</v>
      </c>
      <c r="O125" s="85">
        <f t="shared" si="160"/>
        <v>10</v>
      </c>
      <c r="P125" s="84">
        <v>111687</v>
      </c>
      <c r="Q125" s="85">
        <f t="shared" si="161"/>
        <v>10</v>
      </c>
      <c r="R125" s="84">
        <v>132909</v>
      </c>
      <c r="S125" s="85">
        <f t="shared" si="162"/>
        <v>9</v>
      </c>
      <c r="T125" s="84">
        <v>135421</v>
      </c>
      <c r="U125" s="85">
        <f t="shared" si="163"/>
        <v>10</v>
      </c>
      <c r="V125" s="84">
        <v>146245</v>
      </c>
      <c r="W125" s="85">
        <f t="shared" si="164"/>
        <v>11</v>
      </c>
      <c r="X125" s="84">
        <v>142483</v>
      </c>
      <c r="Y125" s="85">
        <f t="shared" si="165"/>
        <v>14</v>
      </c>
      <c r="Z125" s="84">
        <v>152513</v>
      </c>
      <c r="AA125" s="85">
        <f t="shared" si="166"/>
        <v>15</v>
      </c>
      <c r="AB125" s="84">
        <v>172304</v>
      </c>
      <c r="AC125" s="85">
        <f t="shared" si="167"/>
        <v>14</v>
      </c>
      <c r="AD125" s="84">
        <v>169151</v>
      </c>
      <c r="AE125" s="85">
        <f t="shared" si="168"/>
        <v>15</v>
      </c>
      <c r="AF125" s="84">
        <v>182754</v>
      </c>
      <c r="AG125" s="85">
        <f t="shared" si="169"/>
        <v>15</v>
      </c>
      <c r="AH125" s="84">
        <v>179542</v>
      </c>
      <c r="AI125" s="85">
        <f t="shared" si="170"/>
        <v>15</v>
      </c>
      <c r="AJ125" s="84">
        <v>197042</v>
      </c>
      <c r="AK125" s="85">
        <f t="shared" si="171"/>
        <v>12</v>
      </c>
      <c r="AL125" s="84">
        <v>205272</v>
      </c>
      <c r="AM125" s="85">
        <f t="shared" si="172"/>
        <v>13</v>
      </c>
      <c r="AN125" s="84">
        <v>216102</v>
      </c>
      <c r="AO125" s="85">
        <f t="shared" si="173"/>
        <v>12</v>
      </c>
      <c r="AP125" s="84">
        <v>246021</v>
      </c>
      <c r="AQ125" s="85">
        <f t="shared" si="174"/>
        <v>14</v>
      </c>
      <c r="AR125" s="84">
        <v>259966</v>
      </c>
      <c r="AS125" s="85">
        <f t="shared" si="175"/>
        <v>15</v>
      </c>
      <c r="AT125" s="84">
        <v>276211</v>
      </c>
      <c r="AU125" s="85">
        <f t="shared" si="176"/>
        <v>15</v>
      </c>
      <c r="AV125" s="84">
        <v>306860</v>
      </c>
      <c r="AW125" s="85">
        <f t="shared" si="177"/>
        <v>16</v>
      </c>
      <c r="AX125" s="84">
        <v>321605</v>
      </c>
      <c r="AY125" s="85">
        <f t="shared" si="178"/>
        <v>15</v>
      </c>
      <c r="AZ125" s="84">
        <v>342976</v>
      </c>
      <c r="BA125" s="85">
        <f t="shared" si="179"/>
        <v>15</v>
      </c>
      <c r="BB125" s="84">
        <v>356091</v>
      </c>
      <c r="BC125" s="85">
        <f t="shared" si="180"/>
        <v>15</v>
      </c>
      <c r="BD125" s="84">
        <v>361692</v>
      </c>
      <c r="BE125" s="85">
        <f t="shared" si="181"/>
        <v>15</v>
      </c>
      <c r="BF125" s="84">
        <v>387298</v>
      </c>
      <c r="BG125" s="85">
        <f t="shared" si="182"/>
        <v>14</v>
      </c>
      <c r="BH125" s="84">
        <v>393404</v>
      </c>
      <c r="BI125" s="85">
        <f t="shared" si="183"/>
        <v>15</v>
      </c>
      <c r="BJ125" s="84">
        <v>460437</v>
      </c>
      <c r="BK125" s="85">
        <f t="shared" si="184"/>
        <v>17</v>
      </c>
      <c r="BL125" s="99">
        <v>470464.5</v>
      </c>
      <c r="BM125" s="85">
        <f t="shared" si="185"/>
        <v>13</v>
      </c>
      <c r="BN125" s="140">
        <v>424182.2</v>
      </c>
      <c r="BO125" s="85">
        <f t="shared" si="186"/>
        <v>15</v>
      </c>
      <c r="BP125" s="140">
        <v>409639.7</v>
      </c>
      <c r="BQ125" s="85">
        <f t="shared" si="187"/>
        <v>16</v>
      </c>
      <c r="BR125" s="146">
        <v>383426.9</v>
      </c>
      <c r="BS125" s="85">
        <f t="shared" si="188"/>
        <v>16</v>
      </c>
      <c r="BT125" s="146">
        <v>398769.8</v>
      </c>
      <c r="BU125" s="85">
        <f t="shared" si="189"/>
        <v>14</v>
      </c>
      <c r="BV125" s="146">
        <v>370816.1</v>
      </c>
      <c r="BW125" s="85">
        <f t="shared" si="151"/>
        <v>17</v>
      </c>
      <c r="BX125" s="146">
        <v>425575.6</v>
      </c>
      <c r="BY125" s="146">
        <f t="shared" si="152"/>
        <v>15</v>
      </c>
      <c r="BZ125" s="172">
        <v>431569.1</v>
      </c>
      <c r="CA125" s="85">
        <f t="shared" si="154"/>
        <v>17</v>
      </c>
      <c r="CB125" s="146">
        <v>466892.3</v>
      </c>
      <c r="CC125" s="85">
        <f t="shared" si="153"/>
        <v>16</v>
      </c>
      <c r="CE125" s="189"/>
    </row>
    <row r="126" spans="1:83">
      <c r="A126" s="113" t="s">
        <v>291</v>
      </c>
      <c r="B126" s="83" t="s">
        <v>187</v>
      </c>
      <c r="C126" s="83" t="s">
        <v>188</v>
      </c>
      <c r="D126" s="84">
        <v>83997</v>
      </c>
      <c r="E126" s="85">
        <f t="shared" si="155"/>
        <v>7</v>
      </c>
      <c r="F126" s="84">
        <v>87830</v>
      </c>
      <c r="G126" s="85">
        <f t="shared" si="156"/>
        <v>7</v>
      </c>
      <c r="H126" s="84">
        <v>85757</v>
      </c>
      <c r="I126" s="85">
        <f t="shared" si="157"/>
        <v>8</v>
      </c>
      <c r="J126" s="84">
        <v>89457</v>
      </c>
      <c r="K126" s="85">
        <f t="shared" si="158"/>
        <v>10</v>
      </c>
      <c r="L126" s="84">
        <v>98972</v>
      </c>
      <c r="M126" s="85">
        <f t="shared" si="159"/>
        <v>10</v>
      </c>
      <c r="N126" s="84">
        <v>109414</v>
      </c>
      <c r="O126" s="85">
        <f t="shared" si="160"/>
        <v>9</v>
      </c>
      <c r="P126" s="84">
        <v>110356</v>
      </c>
      <c r="Q126" s="85">
        <f t="shared" si="161"/>
        <v>12</v>
      </c>
      <c r="R126" s="84">
        <v>123301</v>
      </c>
      <c r="S126" s="85">
        <f t="shared" si="162"/>
        <v>13</v>
      </c>
      <c r="T126" s="84">
        <v>125242</v>
      </c>
      <c r="U126" s="85">
        <f t="shared" si="163"/>
        <v>13</v>
      </c>
      <c r="V126" s="84">
        <v>141760</v>
      </c>
      <c r="W126" s="85">
        <f t="shared" si="164"/>
        <v>12</v>
      </c>
      <c r="X126" s="84">
        <v>148055</v>
      </c>
      <c r="Y126" s="85">
        <f t="shared" si="165"/>
        <v>11</v>
      </c>
      <c r="Z126" s="84">
        <v>161719</v>
      </c>
      <c r="AA126" s="85">
        <f t="shared" si="166"/>
        <v>13</v>
      </c>
      <c r="AB126" s="84">
        <v>176967</v>
      </c>
      <c r="AC126" s="85">
        <f t="shared" si="167"/>
        <v>13</v>
      </c>
      <c r="AD126" s="84">
        <v>169173</v>
      </c>
      <c r="AE126" s="85">
        <f t="shared" si="168"/>
        <v>14</v>
      </c>
      <c r="AF126" s="84">
        <v>190125</v>
      </c>
      <c r="AG126" s="85">
        <f t="shared" si="169"/>
        <v>12</v>
      </c>
      <c r="AH126" s="84">
        <v>191499</v>
      </c>
      <c r="AI126" s="85">
        <f t="shared" si="170"/>
        <v>13</v>
      </c>
      <c r="AJ126" s="84">
        <v>205360</v>
      </c>
      <c r="AK126" s="85">
        <f t="shared" si="171"/>
        <v>11</v>
      </c>
      <c r="AL126" s="84">
        <v>215939</v>
      </c>
      <c r="AM126" s="85">
        <f t="shared" si="172"/>
        <v>11</v>
      </c>
      <c r="AN126" s="84">
        <v>229546</v>
      </c>
      <c r="AO126" s="85">
        <f t="shared" si="173"/>
        <v>9</v>
      </c>
      <c r="AP126" s="84">
        <v>265597</v>
      </c>
      <c r="AQ126" s="85">
        <f t="shared" si="174"/>
        <v>8</v>
      </c>
      <c r="AR126" s="84">
        <v>299938</v>
      </c>
      <c r="AS126" s="85">
        <f t="shared" si="175"/>
        <v>8</v>
      </c>
      <c r="AT126" s="84">
        <v>321748</v>
      </c>
      <c r="AU126" s="85">
        <f t="shared" si="176"/>
        <v>9</v>
      </c>
      <c r="AV126" s="84">
        <v>313385</v>
      </c>
      <c r="AW126" s="85">
        <f t="shared" si="177"/>
        <v>14</v>
      </c>
      <c r="AX126" s="84">
        <v>346214</v>
      </c>
      <c r="AY126" s="85">
        <f t="shared" si="178"/>
        <v>14</v>
      </c>
      <c r="AZ126" s="84">
        <v>379065</v>
      </c>
      <c r="BA126" s="85">
        <f t="shared" si="179"/>
        <v>11</v>
      </c>
      <c r="BB126" s="84">
        <v>405546</v>
      </c>
      <c r="BC126" s="85">
        <f t="shared" si="180"/>
        <v>10</v>
      </c>
      <c r="BD126" s="84">
        <v>420812</v>
      </c>
      <c r="BE126" s="85">
        <f t="shared" si="181"/>
        <v>11</v>
      </c>
      <c r="BF126" s="84">
        <v>429274</v>
      </c>
      <c r="BG126" s="85">
        <f t="shared" si="182"/>
        <v>9</v>
      </c>
      <c r="BH126" s="84">
        <v>411261</v>
      </c>
      <c r="BI126" s="85">
        <f t="shared" si="183"/>
        <v>9</v>
      </c>
      <c r="BJ126" s="84">
        <v>524962</v>
      </c>
      <c r="BK126" s="85">
        <f t="shared" si="184"/>
        <v>11</v>
      </c>
      <c r="BL126" s="99">
        <v>527516.30000000005</v>
      </c>
      <c r="BM126" s="85">
        <f t="shared" si="185"/>
        <v>8</v>
      </c>
      <c r="BN126" s="140">
        <v>458699.2</v>
      </c>
      <c r="BO126" s="85">
        <f t="shared" si="186"/>
        <v>13</v>
      </c>
      <c r="BP126" s="140">
        <v>465452.9</v>
      </c>
      <c r="BQ126" s="85">
        <f t="shared" si="187"/>
        <v>11</v>
      </c>
      <c r="BR126" s="146">
        <v>425667.7</v>
      </c>
      <c r="BS126" s="85">
        <f t="shared" si="188"/>
        <v>11</v>
      </c>
      <c r="BT126" s="146">
        <v>460629.5</v>
      </c>
      <c r="BU126" s="85">
        <f t="shared" si="189"/>
        <v>11</v>
      </c>
      <c r="BV126" s="146">
        <v>425493.1</v>
      </c>
      <c r="BW126" s="85">
        <f t="shared" si="151"/>
        <v>12</v>
      </c>
      <c r="BX126" s="146">
        <v>448051.5</v>
      </c>
      <c r="BY126" s="146">
        <f t="shared" si="152"/>
        <v>13</v>
      </c>
      <c r="BZ126" s="172">
        <v>447531</v>
      </c>
      <c r="CA126" s="85">
        <f t="shared" si="154"/>
        <v>15</v>
      </c>
      <c r="CB126" s="146">
        <v>463810.1</v>
      </c>
      <c r="CC126" s="85">
        <f t="shared" si="153"/>
        <v>17</v>
      </c>
      <c r="CE126" s="189"/>
    </row>
    <row r="127" spans="1:83">
      <c r="A127" s="113" t="s">
        <v>292</v>
      </c>
      <c r="B127" s="83" t="s">
        <v>187</v>
      </c>
      <c r="C127" s="83" t="s">
        <v>188</v>
      </c>
      <c r="D127" s="84"/>
      <c r="E127" s="85" t="e">
        <f t="shared" si="155"/>
        <v>#N/A</v>
      </c>
      <c r="F127" s="84"/>
      <c r="G127" s="85" t="e">
        <f t="shared" si="156"/>
        <v>#N/A</v>
      </c>
      <c r="H127" s="84"/>
      <c r="I127" s="85" t="e">
        <f t="shared" si="157"/>
        <v>#N/A</v>
      </c>
      <c r="J127" s="84"/>
      <c r="K127" s="85" t="e">
        <f t="shared" si="158"/>
        <v>#N/A</v>
      </c>
      <c r="L127" s="84"/>
      <c r="M127" s="85" t="e">
        <f t="shared" si="159"/>
        <v>#N/A</v>
      </c>
      <c r="N127" s="84">
        <v>76726</v>
      </c>
      <c r="O127" s="85">
        <f t="shared" si="160"/>
        <v>19</v>
      </c>
      <c r="P127" s="84">
        <v>87041</v>
      </c>
      <c r="Q127" s="85">
        <f t="shared" si="161"/>
        <v>19</v>
      </c>
      <c r="R127" s="84">
        <v>94572</v>
      </c>
      <c r="S127" s="85">
        <f t="shared" si="162"/>
        <v>19</v>
      </c>
      <c r="T127" s="84">
        <v>105443</v>
      </c>
      <c r="U127" s="85">
        <f t="shared" si="163"/>
        <v>18</v>
      </c>
      <c r="V127" s="84">
        <v>119435</v>
      </c>
      <c r="W127" s="85">
        <f t="shared" si="164"/>
        <v>17</v>
      </c>
      <c r="X127" s="84">
        <v>136438</v>
      </c>
      <c r="Y127" s="85">
        <f t="shared" si="165"/>
        <v>16</v>
      </c>
      <c r="Z127" s="84">
        <v>144400</v>
      </c>
      <c r="AA127" s="85">
        <f t="shared" si="166"/>
        <v>17</v>
      </c>
      <c r="AB127" s="84">
        <v>148196</v>
      </c>
      <c r="AC127" s="85">
        <f t="shared" si="167"/>
        <v>18</v>
      </c>
      <c r="AD127" s="84">
        <v>173121</v>
      </c>
      <c r="AE127" s="85">
        <f t="shared" si="168"/>
        <v>13</v>
      </c>
      <c r="AF127" s="84">
        <v>184454</v>
      </c>
      <c r="AG127" s="85">
        <f t="shared" si="169"/>
        <v>14</v>
      </c>
      <c r="AH127" s="84">
        <v>152532</v>
      </c>
      <c r="AI127" s="85">
        <f t="shared" si="170"/>
        <v>21</v>
      </c>
      <c r="AJ127" s="84">
        <v>155468</v>
      </c>
      <c r="AK127" s="85">
        <f t="shared" si="171"/>
        <v>21</v>
      </c>
      <c r="AL127" s="84">
        <v>176872</v>
      </c>
      <c r="AM127" s="85">
        <f t="shared" si="172"/>
        <v>19</v>
      </c>
      <c r="AN127" s="84">
        <v>176520</v>
      </c>
      <c r="AO127" s="85">
        <f t="shared" si="173"/>
        <v>21</v>
      </c>
      <c r="AP127" s="84">
        <v>207840</v>
      </c>
      <c r="AQ127" s="85">
        <f t="shared" si="174"/>
        <v>19</v>
      </c>
      <c r="AR127" s="84">
        <v>230060</v>
      </c>
      <c r="AS127" s="85">
        <f t="shared" si="175"/>
        <v>21</v>
      </c>
      <c r="AT127" s="84">
        <v>253603</v>
      </c>
      <c r="AU127" s="85">
        <f t="shared" si="176"/>
        <v>20</v>
      </c>
      <c r="AV127" s="84">
        <v>287062</v>
      </c>
      <c r="AW127" s="85">
        <f t="shared" si="177"/>
        <v>19</v>
      </c>
      <c r="AX127" s="84">
        <v>299117</v>
      </c>
      <c r="AY127" s="85">
        <f t="shared" si="178"/>
        <v>19</v>
      </c>
      <c r="AZ127" s="84">
        <v>316203</v>
      </c>
      <c r="BA127" s="85">
        <f t="shared" si="179"/>
        <v>20</v>
      </c>
      <c r="BB127" s="84">
        <v>260997</v>
      </c>
      <c r="BC127" s="85">
        <f t="shared" si="180"/>
        <v>24</v>
      </c>
      <c r="BD127" s="84">
        <v>291835</v>
      </c>
      <c r="BE127" s="85">
        <f t="shared" si="181"/>
        <v>22</v>
      </c>
      <c r="BF127" s="84">
        <v>320824</v>
      </c>
      <c r="BG127" s="85">
        <f t="shared" si="182"/>
        <v>22</v>
      </c>
      <c r="BH127" s="84">
        <v>314285</v>
      </c>
      <c r="BI127" s="85">
        <f t="shared" si="183"/>
        <v>22</v>
      </c>
      <c r="BJ127" s="84">
        <v>409704</v>
      </c>
      <c r="BK127" s="85">
        <f t="shared" si="184"/>
        <v>20</v>
      </c>
      <c r="BL127" s="99">
        <v>413094</v>
      </c>
      <c r="BM127" s="85">
        <f t="shared" si="185"/>
        <v>19</v>
      </c>
      <c r="BN127" s="140">
        <v>476497.1</v>
      </c>
      <c r="BO127" s="85">
        <f t="shared" si="186"/>
        <v>9</v>
      </c>
      <c r="BP127" s="140">
        <v>414683.1</v>
      </c>
      <c r="BQ127" s="85">
        <f t="shared" si="187"/>
        <v>15</v>
      </c>
      <c r="BR127" s="146">
        <v>349950.7</v>
      </c>
      <c r="BS127" s="85">
        <f t="shared" si="188"/>
        <v>18</v>
      </c>
      <c r="BT127" s="146">
        <v>384725.5</v>
      </c>
      <c r="BU127" s="85">
        <f t="shared" si="189"/>
        <v>18</v>
      </c>
      <c r="BV127" s="146">
        <v>362916.7</v>
      </c>
      <c r="BW127" s="85">
        <f t="shared" si="151"/>
        <v>18</v>
      </c>
      <c r="BX127" s="146">
        <v>362034</v>
      </c>
      <c r="BY127" s="146">
        <f t="shared" si="152"/>
        <v>20</v>
      </c>
      <c r="BZ127" s="172">
        <v>428910.4</v>
      </c>
      <c r="CA127" s="85">
        <f t="shared" si="154"/>
        <v>19</v>
      </c>
      <c r="CB127" s="146">
        <v>459041.9</v>
      </c>
      <c r="CC127" s="85">
        <f t="shared" si="153"/>
        <v>18</v>
      </c>
      <c r="CE127" s="189"/>
    </row>
    <row r="128" spans="1:83">
      <c r="A128" s="113" t="s">
        <v>293</v>
      </c>
      <c r="B128" s="83" t="s">
        <v>187</v>
      </c>
      <c r="C128" s="83" t="s">
        <v>188</v>
      </c>
      <c r="D128" s="84">
        <v>74761</v>
      </c>
      <c r="E128" s="85">
        <f t="shared" si="155"/>
        <v>10</v>
      </c>
      <c r="F128" s="86">
        <f>((H128-D128)/2)+D128</f>
        <v>79348.5</v>
      </c>
      <c r="G128" s="85">
        <f t="shared" si="156"/>
        <v>10</v>
      </c>
      <c r="H128" s="84">
        <v>83936</v>
      </c>
      <c r="I128" s="85">
        <f t="shared" si="157"/>
        <v>9</v>
      </c>
      <c r="J128" s="84">
        <v>93644</v>
      </c>
      <c r="K128" s="85">
        <f t="shared" si="158"/>
        <v>8</v>
      </c>
      <c r="L128" s="84">
        <v>105338</v>
      </c>
      <c r="M128" s="85">
        <f t="shared" si="159"/>
        <v>7</v>
      </c>
      <c r="N128" s="84">
        <v>119966</v>
      </c>
      <c r="O128" s="85">
        <f t="shared" si="160"/>
        <v>8</v>
      </c>
      <c r="P128" s="84">
        <v>112707</v>
      </c>
      <c r="Q128" s="85">
        <f t="shared" si="161"/>
        <v>9</v>
      </c>
      <c r="R128" s="84">
        <v>128750</v>
      </c>
      <c r="S128" s="85">
        <f t="shared" si="162"/>
        <v>11</v>
      </c>
      <c r="T128" s="84">
        <v>134493</v>
      </c>
      <c r="U128" s="85">
        <f t="shared" si="163"/>
        <v>11</v>
      </c>
      <c r="V128" s="84">
        <v>139954</v>
      </c>
      <c r="W128" s="85">
        <f t="shared" si="164"/>
        <v>13</v>
      </c>
      <c r="X128" s="84">
        <v>144749</v>
      </c>
      <c r="Y128" s="85">
        <f t="shared" si="165"/>
        <v>12</v>
      </c>
      <c r="Z128" s="84">
        <v>156151</v>
      </c>
      <c r="AA128" s="85">
        <f t="shared" si="166"/>
        <v>14</v>
      </c>
      <c r="AB128" s="84">
        <v>162331</v>
      </c>
      <c r="AC128" s="85">
        <f t="shared" si="167"/>
        <v>16</v>
      </c>
      <c r="AD128" s="84">
        <v>174182</v>
      </c>
      <c r="AE128" s="85">
        <f t="shared" si="168"/>
        <v>12</v>
      </c>
      <c r="AF128" s="84">
        <v>194484</v>
      </c>
      <c r="AG128" s="85">
        <f t="shared" si="169"/>
        <v>10</v>
      </c>
      <c r="AH128" s="84">
        <v>202194</v>
      </c>
      <c r="AI128" s="85">
        <f t="shared" si="170"/>
        <v>11</v>
      </c>
      <c r="AJ128" s="84">
        <v>178194</v>
      </c>
      <c r="AK128" s="85">
        <f t="shared" si="171"/>
        <v>16</v>
      </c>
      <c r="AL128" s="84">
        <v>204466</v>
      </c>
      <c r="AM128" s="85">
        <f t="shared" si="172"/>
        <v>14</v>
      </c>
      <c r="AN128" s="84">
        <v>196006</v>
      </c>
      <c r="AO128" s="85">
        <f t="shared" si="173"/>
        <v>18</v>
      </c>
      <c r="AP128" s="84">
        <v>203814</v>
      </c>
      <c r="AQ128" s="85">
        <f t="shared" si="174"/>
        <v>20</v>
      </c>
      <c r="AR128" s="84">
        <v>240109</v>
      </c>
      <c r="AS128" s="85">
        <f t="shared" si="175"/>
        <v>18</v>
      </c>
      <c r="AT128" s="84">
        <v>271901</v>
      </c>
      <c r="AU128" s="85">
        <f t="shared" si="176"/>
        <v>19</v>
      </c>
      <c r="AV128" s="84">
        <v>283108</v>
      </c>
      <c r="AW128" s="85">
        <f t="shared" si="177"/>
        <v>20</v>
      </c>
      <c r="AX128" s="84">
        <v>294318</v>
      </c>
      <c r="AY128" s="85">
        <f t="shared" si="178"/>
        <v>20</v>
      </c>
      <c r="AZ128" s="84">
        <v>328580</v>
      </c>
      <c r="BA128" s="85">
        <f t="shared" si="179"/>
        <v>19</v>
      </c>
      <c r="BB128" s="84">
        <v>323177</v>
      </c>
      <c r="BC128" s="85">
        <f t="shared" si="180"/>
        <v>19</v>
      </c>
      <c r="BD128" s="84">
        <v>299108</v>
      </c>
      <c r="BE128" s="85">
        <f t="shared" si="181"/>
        <v>21</v>
      </c>
      <c r="BF128" s="84">
        <v>326134</v>
      </c>
      <c r="BG128" s="85">
        <f t="shared" si="182"/>
        <v>21</v>
      </c>
      <c r="BH128" s="84">
        <v>338574</v>
      </c>
      <c r="BI128" s="85">
        <f t="shared" si="183"/>
        <v>19</v>
      </c>
      <c r="BJ128" s="84">
        <v>445538</v>
      </c>
      <c r="BK128" s="85">
        <f t="shared" si="184"/>
        <v>18</v>
      </c>
      <c r="BL128" s="99">
        <v>359847.9</v>
      </c>
      <c r="BM128" s="85">
        <f t="shared" si="185"/>
        <v>22</v>
      </c>
      <c r="BN128" s="140">
        <v>325756.09999999998</v>
      </c>
      <c r="BO128" s="85">
        <f t="shared" si="186"/>
        <v>22</v>
      </c>
      <c r="BP128" s="140">
        <v>332492.2</v>
      </c>
      <c r="BQ128" s="85">
        <f t="shared" si="187"/>
        <v>22</v>
      </c>
      <c r="BR128" s="146">
        <v>321805.8</v>
      </c>
      <c r="BS128" s="85">
        <f t="shared" si="188"/>
        <v>21</v>
      </c>
      <c r="BT128" s="146">
        <v>329575.8</v>
      </c>
      <c r="BU128" s="85">
        <f t="shared" si="189"/>
        <v>22</v>
      </c>
      <c r="BV128" s="146">
        <v>296350.7</v>
      </c>
      <c r="BW128" s="85">
        <f t="shared" si="151"/>
        <v>25</v>
      </c>
      <c r="BX128" s="146">
        <v>303588.59999999998</v>
      </c>
      <c r="BY128" s="146">
        <f t="shared" si="152"/>
        <v>25</v>
      </c>
      <c r="BZ128" s="172">
        <v>369062.8</v>
      </c>
      <c r="CA128" s="85">
        <f t="shared" si="154"/>
        <v>21</v>
      </c>
      <c r="CB128" s="146">
        <v>378104.5</v>
      </c>
      <c r="CC128" s="85">
        <f t="shared" si="153"/>
        <v>24</v>
      </c>
      <c r="CE128" s="189"/>
    </row>
    <row r="129" spans="1:83">
      <c r="A129" s="113" t="s">
        <v>294</v>
      </c>
      <c r="B129" s="83" t="s">
        <v>187</v>
      </c>
      <c r="C129" s="83" t="s">
        <v>188</v>
      </c>
      <c r="D129" s="84"/>
      <c r="E129" s="85" t="e">
        <f t="shared" si="155"/>
        <v>#N/A</v>
      </c>
      <c r="F129" s="84"/>
      <c r="G129" s="85" t="e">
        <f t="shared" si="156"/>
        <v>#N/A</v>
      </c>
      <c r="H129" s="84"/>
      <c r="I129" s="85" t="e">
        <f t="shared" si="157"/>
        <v>#N/A</v>
      </c>
      <c r="J129" s="84"/>
      <c r="K129" s="85" t="e">
        <f t="shared" si="158"/>
        <v>#N/A</v>
      </c>
      <c r="L129" s="84"/>
      <c r="M129" s="85" t="e">
        <f t="shared" si="159"/>
        <v>#N/A</v>
      </c>
      <c r="N129" s="84">
        <v>74577</v>
      </c>
      <c r="O129" s="85">
        <f t="shared" si="160"/>
        <v>20</v>
      </c>
      <c r="P129" s="84">
        <v>68372</v>
      </c>
      <c r="Q129" s="85">
        <f t="shared" si="161"/>
        <v>27</v>
      </c>
      <c r="R129" s="84">
        <v>75966</v>
      </c>
      <c r="S129" s="85">
        <f t="shared" si="162"/>
        <v>27</v>
      </c>
      <c r="T129" s="84">
        <v>79516</v>
      </c>
      <c r="U129" s="85">
        <f t="shared" si="163"/>
        <v>27</v>
      </c>
      <c r="V129" s="84">
        <v>77761</v>
      </c>
      <c r="W129" s="85">
        <f t="shared" si="164"/>
        <v>29</v>
      </c>
      <c r="X129" s="84">
        <v>75749</v>
      </c>
      <c r="Y129" s="85">
        <f t="shared" si="165"/>
        <v>31</v>
      </c>
      <c r="Z129" s="84">
        <v>86150</v>
      </c>
      <c r="AA129" s="85">
        <f t="shared" si="166"/>
        <v>31</v>
      </c>
      <c r="AB129" s="84">
        <v>96349</v>
      </c>
      <c r="AC129" s="85">
        <f t="shared" si="167"/>
        <v>30</v>
      </c>
      <c r="AD129" s="84">
        <v>77694</v>
      </c>
      <c r="AE129" s="85">
        <f t="shared" si="168"/>
        <v>41</v>
      </c>
      <c r="AF129" s="84">
        <v>92767</v>
      </c>
      <c r="AG129" s="85">
        <f t="shared" si="169"/>
        <v>36</v>
      </c>
      <c r="AH129" s="84">
        <v>85543</v>
      </c>
      <c r="AI129" s="85">
        <f t="shared" si="170"/>
        <v>42</v>
      </c>
      <c r="AJ129" s="84">
        <v>84169</v>
      </c>
      <c r="AK129" s="85">
        <f t="shared" si="171"/>
        <v>45</v>
      </c>
      <c r="AL129" s="84">
        <v>95235</v>
      </c>
      <c r="AM129" s="85">
        <f t="shared" si="172"/>
        <v>42</v>
      </c>
      <c r="AN129" s="84">
        <v>104293</v>
      </c>
      <c r="AO129" s="85">
        <f t="shared" si="173"/>
        <v>43</v>
      </c>
      <c r="AP129" s="84">
        <v>113305</v>
      </c>
      <c r="AQ129" s="85">
        <f t="shared" si="174"/>
        <v>44</v>
      </c>
      <c r="AR129" s="84">
        <v>126986</v>
      </c>
      <c r="AS129" s="85">
        <f t="shared" si="175"/>
        <v>45</v>
      </c>
      <c r="AT129" s="84">
        <v>134384</v>
      </c>
      <c r="AU129" s="85">
        <f t="shared" si="176"/>
        <v>48</v>
      </c>
      <c r="AV129" s="84">
        <v>142453</v>
      </c>
      <c r="AW129" s="85">
        <f t="shared" si="177"/>
        <v>49</v>
      </c>
      <c r="AX129" s="84">
        <v>158972</v>
      </c>
      <c r="AY129" s="85">
        <f t="shared" si="178"/>
        <v>47</v>
      </c>
      <c r="AZ129" s="84">
        <v>153124</v>
      </c>
      <c r="BA129" s="85">
        <f t="shared" si="179"/>
        <v>50</v>
      </c>
      <c r="BB129" s="84">
        <v>176712</v>
      </c>
      <c r="BC129" s="85">
        <f t="shared" si="180"/>
        <v>44</v>
      </c>
      <c r="BD129" s="84">
        <v>169198</v>
      </c>
      <c r="BE129" s="85">
        <f t="shared" si="181"/>
        <v>45</v>
      </c>
      <c r="BF129" s="84">
        <v>177406</v>
      </c>
      <c r="BG129" s="85">
        <f t="shared" si="182"/>
        <v>45</v>
      </c>
      <c r="BH129" s="84">
        <v>181472</v>
      </c>
      <c r="BI129" s="85">
        <f t="shared" si="183"/>
        <v>40</v>
      </c>
      <c r="BJ129" s="84">
        <v>231347</v>
      </c>
      <c r="BK129" s="85">
        <f t="shared" si="184"/>
        <v>44</v>
      </c>
      <c r="BL129" s="99">
        <v>251065.4</v>
      </c>
      <c r="BM129" s="85">
        <f t="shared" si="185"/>
        <v>34</v>
      </c>
      <c r="BN129" s="140">
        <v>229011.4</v>
      </c>
      <c r="BO129" s="85">
        <f t="shared" si="186"/>
        <v>37</v>
      </c>
      <c r="BP129" s="140">
        <v>244131.3</v>
      </c>
      <c r="BQ129" s="85">
        <f t="shared" si="187"/>
        <v>34</v>
      </c>
      <c r="BR129" s="146">
        <v>236238.5</v>
      </c>
      <c r="BS129" s="85">
        <f t="shared" si="188"/>
        <v>31</v>
      </c>
      <c r="BT129" s="146">
        <v>284207.09999999998</v>
      </c>
      <c r="BU129" s="85">
        <f t="shared" si="189"/>
        <v>27</v>
      </c>
      <c r="BV129" s="146">
        <v>263765.59999999998</v>
      </c>
      <c r="BW129" s="85">
        <f t="shared" si="151"/>
        <v>30</v>
      </c>
      <c r="BX129" s="146">
        <v>272971.2</v>
      </c>
      <c r="BY129" s="146">
        <f t="shared" si="152"/>
        <v>30</v>
      </c>
      <c r="BZ129" s="172">
        <v>328462.7</v>
      </c>
      <c r="CA129" s="85">
        <f t="shared" si="154"/>
        <v>26</v>
      </c>
      <c r="CB129" s="146">
        <v>356173.4</v>
      </c>
      <c r="CC129" s="85">
        <f t="shared" si="153"/>
        <v>26</v>
      </c>
      <c r="CE129" s="189"/>
    </row>
    <row r="130" spans="1:83" ht="12.75" customHeight="1">
      <c r="A130" s="113" t="s">
        <v>295</v>
      </c>
      <c r="B130" s="83" t="s">
        <v>187</v>
      </c>
      <c r="C130" s="83" t="s">
        <v>188</v>
      </c>
      <c r="D130" s="84">
        <v>141011</v>
      </c>
      <c r="E130" s="85">
        <f t="shared" si="155"/>
        <v>2</v>
      </c>
      <c r="F130" s="84">
        <v>146035</v>
      </c>
      <c r="G130" s="85">
        <f t="shared" si="156"/>
        <v>2</v>
      </c>
      <c r="H130" s="84">
        <v>148837</v>
      </c>
      <c r="I130" s="85">
        <f t="shared" si="157"/>
        <v>2</v>
      </c>
      <c r="J130" s="84">
        <v>178706</v>
      </c>
      <c r="K130" s="85">
        <f t="shared" si="158"/>
        <v>2</v>
      </c>
      <c r="L130" s="84">
        <v>178706</v>
      </c>
      <c r="M130" s="85">
        <f t="shared" si="159"/>
        <v>2</v>
      </c>
      <c r="N130" s="84">
        <v>189558</v>
      </c>
      <c r="O130" s="85">
        <f t="shared" si="160"/>
        <v>2</v>
      </c>
      <c r="P130" s="84">
        <v>188120</v>
      </c>
      <c r="Q130" s="85">
        <f t="shared" si="161"/>
        <v>2</v>
      </c>
      <c r="R130" s="84">
        <v>188430</v>
      </c>
      <c r="S130" s="85">
        <f t="shared" si="162"/>
        <v>3</v>
      </c>
      <c r="T130" s="84">
        <v>187558</v>
      </c>
      <c r="U130" s="85">
        <f t="shared" si="163"/>
        <v>3</v>
      </c>
      <c r="V130" s="84">
        <v>207157</v>
      </c>
      <c r="W130" s="85">
        <f t="shared" si="164"/>
        <v>3</v>
      </c>
      <c r="X130" s="84">
        <v>218283</v>
      </c>
      <c r="Y130" s="85">
        <f t="shared" si="165"/>
        <v>3</v>
      </c>
      <c r="Z130" s="84">
        <v>232619</v>
      </c>
      <c r="AA130" s="85">
        <f t="shared" si="166"/>
        <v>4</v>
      </c>
      <c r="AB130" s="84">
        <v>249852</v>
      </c>
      <c r="AC130" s="85">
        <f t="shared" si="167"/>
        <v>2</v>
      </c>
      <c r="AD130" s="84">
        <v>253612</v>
      </c>
      <c r="AE130" s="85">
        <f t="shared" si="168"/>
        <v>2</v>
      </c>
      <c r="AF130" s="84">
        <v>265540</v>
      </c>
      <c r="AG130" s="85">
        <f t="shared" si="169"/>
        <v>3</v>
      </c>
      <c r="AH130" s="84">
        <v>280298</v>
      </c>
      <c r="AI130" s="85">
        <f t="shared" si="170"/>
        <v>3</v>
      </c>
      <c r="AJ130" s="84">
        <v>229174</v>
      </c>
      <c r="AK130" s="85">
        <f t="shared" si="171"/>
        <v>5</v>
      </c>
      <c r="AL130" s="84">
        <v>228287</v>
      </c>
      <c r="AM130" s="85">
        <f t="shared" si="172"/>
        <v>7</v>
      </c>
      <c r="AN130" s="84">
        <v>242731</v>
      </c>
      <c r="AO130" s="85">
        <f t="shared" si="173"/>
        <v>8</v>
      </c>
      <c r="AP130" s="84">
        <v>253249</v>
      </c>
      <c r="AQ130" s="85">
        <f t="shared" si="174"/>
        <v>10</v>
      </c>
      <c r="AR130" s="84">
        <v>248934</v>
      </c>
      <c r="AS130" s="85">
        <f t="shared" si="175"/>
        <v>16</v>
      </c>
      <c r="AT130" s="84">
        <v>252522</v>
      </c>
      <c r="AU130" s="85">
        <f t="shared" si="176"/>
        <v>21</v>
      </c>
      <c r="AV130" s="84">
        <v>268766</v>
      </c>
      <c r="AW130" s="85">
        <f t="shared" si="177"/>
        <v>21</v>
      </c>
      <c r="AX130" s="84">
        <v>273644</v>
      </c>
      <c r="AY130" s="85">
        <f t="shared" si="178"/>
        <v>21</v>
      </c>
      <c r="AZ130" s="84">
        <v>340213</v>
      </c>
      <c r="BA130" s="85">
        <f t="shared" si="179"/>
        <v>16</v>
      </c>
      <c r="BB130" s="84">
        <v>342388</v>
      </c>
      <c r="BC130" s="85">
        <f t="shared" si="180"/>
        <v>16</v>
      </c>
      <c r="BD130" s="84">
        <v>357059</v>
      </c>
      <c r="BE130" s="85">
        <f t="shared" si="181"/>
        <v>16</v>
      </c>
      <c r="BF130" s="84">
        <v>380832</v>
      </c>
      <c r="BG130" s="85">
        <f t="shared" si="182"/>
        <v>15</v>
      </c>
      <c r="BH130" s="84">
        <v>388180</v>
      </c>
      <c r="BI130" s="85">
        <f t="shared" si="183"/>
        <v>16</v>
      </c>
      <c r="BJ130" s="84">
        <v>416321</v>
      </c>
      <c r="BK130" s="85">
        <f t="shared" si="184"/>
        <v>19</v>
      </c>
      <c r="BL130" s="99">
        <v>340188.3</v>
      </c>
      <c r="BM130" s="85">
        <f t="shared" si="185"/>
        <v>23</v>
      </c>
      <c r="BN130" s="140">
        <v>320846.3</v>
      </c>
      <c r="BO130" s="85">
        <f t="shared" si="186"/>
        <v>23</v>
      </c>
      <c r="BP130" s="140">
        <v>360815.5</v>
      </c>
      <c r="BQ130" s="85">
        <f t="shared" si="187"/>
        <v>20</v>
      </c>
      <c r="BR130" s="146">
        <v>309965.2</v>
      </c>
      <c r="BS130" s="85">
        <f t="shared" si="188"/>
        <v>22</v>
      </c>
      <c r="BT130" s="146">
        <v>333968.40000000002</v>
      </c>
      <c r="BU130" s="85">
        <f t="shared" si="189"/>
        <v>21</v>
      </c>
      <c r="BV130" s="146">
        <v>350511.1</v>
      </c>
      <c r="BW130" s="85">
        <f t="shared" si="151"/>
        <v>20</v>
      </c>
      <c r="BX130" s="146">
        <v>340593.3</v>
      </c>
      <c r="BY130" s="146">
        <f t="shared" si="152"/>
        <v>22</v>
      </c>
      <c r="BZ130" s="172">
        <v>319450.09999999998</v>
      </c>
      <c r="CA130" s="85">
        <f t="shared" si="154"/>
        <v>27</v>
      </c>
      <c r="CB130" s="146">
        <v>332248.40000000002</v>
      </c>
      <c r="CC130" s="85">
        <f t="shared" si="153"/>
        <v>27</v>
      </c>
      <c r="CE130" s="189"/>
    </row>
    <row r="131" spans="1:83">
      <c r="A131" s="113" t="s">
        <v>296</v>
      </c>
      <c r="B131" s="83" t="s">
        <v>187</v>
      </c>
      <c r="C131" s="83" t="s">
        <v>188</v>
      </c>
      <c r="D131" s="84"/>
      <c r="E131" s="85" t="e">
        <f t="shared" si="155"/>
        <v>#N/A</v>
      </c>
      <c r="F131" s="84"/>
      <c r="G131" s="85" t="e">
        <f t="shared" si="156"/>
        <v>#N/A</v>
      </c>
      <c r="H131" s="84"/>
      <c r="I131" s="85" t="e">
        <f t="shared" si="157"/>
        <v>#N/A</v>
      </c>
      <c r="J131" s="84"/>
      <c r="K131" s="85" t="e">
        <f t="shared" si="158"/>
        <v>#N/A</v>
      </c>
      <c r="L131" s="84"/>
      <c r="M131" s="85" t="e">
        <f t="shared" si="159"/>
        <v>#N/A</v>
      </c>
      <c r="N131" s="84">
        <v>28059</v>
      </c>
      <c r="O131" s="85">
        <f t="shared" si="160"/>
        <v>66</v>
      </c>
      <c r="P131" s="84">
        <v>28963</v>
      </c>
      <c r="Q131" s="85">
        <f t="shared" si="161"/>
        <v>69</v>
      </c>
      <c r="R131" s="84">
        <v>34851</v>
      </c>
      <c r="S131" s="85">
        <f t="shared" si="162"/>
        <v>64</v>
      </c>
      <c r="T131" s="84">
        <v>35220</v>
      </c>
      <c r="U131" s="85">
        <f t="shared" si="163"/>
        <v>67</v>
      </c>
      <c r="V131" s="84">
        <v>40873</v>
      </c>
      <c r="W131" s="85">
        <f t="shared" si="164"/>
        <v>68</v>
      </c>
      <c r="X131" s="84">
        <v>43954</v>
      </c>
      <c r="Y131" s="85">
        <f t="shared" si="165"/>
        <v>64</v>
      </c>
      <c r="Z131" s="84">
        <v>50037</v>
      </c>
      <c r="AA131" s="85">
        <f t="shared" si="166"/>
        <v>65</v>
      </c>
      <c r="AB131" s="84">
        <v>51178</v>
      </c>
      <c r="AC131" s="85">
        <f t="shared" si="167"/>
        <v>63</v>
      </c>
      <c r="AD131" s="84">
        <v>43638</v>
      </c>
      <c r="AE131" s="85">
        <f t="shared" si="168"/>
        <v>77</v>
      </c>
      <c r="AF131" s="84">
        <v>53533</v>
      </c>
      <c r="AG131" s="85">
        <f t="shared" si="169"/>
        <v>68</v>
      </c>
      <c r="AH131" s="84">
        <v>54403</v>
      </c>
      <c r="AI131" s="85">
        <f t="shared" si="170"/>
        <v>65</v>
      </c>
      <c r="AJ131" s="84">
        <v>62386</v>
      </c>
      <c r="AK131" s="85">
        <f t="shared" si="171"/>
        <v>61</v>
      </c>
      <c r="AL131" s="84">
        <v>68789</v>
      </c>
      <c r="AM131" s="85">
        <f t="shared" si="172"/>
        <v>57</v>
      </c>
      <c r="AN131" s="84">
        <v>83050</v>
      </c>
      <c r="AO131" s="85">
        <f t="shared" si="173"/>
        <v>54</v>
      </c>
      <c r="AP131" s="84">
        <v>104993</v>
      </c>
      <c r="AQ131" s="85">
        <f t="shared" si="174"/>
        <v>49</v>
      </c>
      <c r="AR131" s="84">
        <v>119470</v>
      </c>
      <c r="AS131" s="85">
        <f t="shared" si="175"/>
        <v>50</v>
      </c>
      <c r="AT131" s="84">
        <v>133073</v>
      </c>
      <c r="AU131" s="85">
        <f t="shared" si="176"/>
        <v>50</v>
      </c>
      <c r="AV131" s="84">
        <v>146338</v>
      </c>
      <c r="AW131" s="85">
        <f t="shared" si="177"/>
        <v>47</v>
      </c>
      <c r="AX131" s="84">
        <v>162354</v>
      </c>
      <c r="AY131" s="85">
        <f t="shared" si="178"/>
        <v>46</v>
      </c>
      <c r="AZ131" s="84">
        <v>157678</v>
      </c>
      <c r="BA131" s="85">
        <f t="shared" si="179"/>
        <v>47</v>
      </c>
      <c r="BB131" s="84">
        <v>179603</v>
      </c>
      <c r="BC131" s="85">
        <f t="shared" si="180"/>
        <v>43</v>
      </c>
      <c r="BD131" s="84">
        <v>177049</v>
      </c>
      <c r="BE131" s="85">
        <f t="shared" si="181"/>
        <v>41</v>
      </c>
      <c r="BF131" s="84">
        <v>187319</v>
      </c>
      <c r="BG131" s="85">
        <f t="shared" si="182"/>
        <v>43</v>
      </c>
      <c r="BH131" s="84">
        <v>188105</v>
      </c>
      <c r="BI131" s="85">
        <f t="shared" si="183"/>
        <v>39</v>
      </c>
      <c r="BJ131" s="84">
        <v>281139</v>
      </c>
      <c r="BK131" s="85">
        <f t="shared" si="184"/>
        <v>32</v>
      </c>
      <c r="BL131" s="99">
        <v>216467.9</v>
      </c>
      <c r="BM131" s="85">
        <f t="shared" si="185"/>
        <v>43</v>
      </c>
      <c r="BN131" s="140">
        <v>182633.3</v>
      </c>
      <c r="BO131" s="85">
        <f t="shared" si="186"/>
        <v>49</v>
      </c>
      <c r="BP131" s="140">
        <v>187399.1</v>
      </c>
      <c r="BQ131" s="85">
        <f t="shared" si="187"/>
        <v>46</v>
      </c>
      <c r="BR131" s="146">
        <v>207051.3</v>
      </c>
      <c r="BS131" s="85">
        <f t="shared" si="188"/>
        <v>39</v>
      </c>
      <c r="BT131" s="146">
        <v>247736.9</v>
      </c>
      <c r="BU131" s="85">
        <f t="shared" si="189"/>
        <v>31</v>
      </c>
      <c r="BV131" s="146">
        <v>263143</v>
      </c>
      <c r="BW131" s="85">
        <f t="shared" si="151"/>
        <v>31</v>
      </c>
      <c r="BX131" s="146">
        <v>277187.3</v>
      </c>
      <c r="BY131" s="146">
        <f t="shared" si="152"/>
        <v>29</v>
      </c>
      <c r="BZ131" s="172">
        <v>303700.2</v>
      </c>
      <c r="CA131" s="85">
        <f t="shared" si="154"/>
        <v>29</v>
      </c>
      <c r="CB131" s="146">
        <v>331148.59999999998</v>
      </c>
      <c r="CC131" s="85">
        <f t="shared" si="153"/>
        <v>29</v>
      </c>
      <c r="CE131" s="189"/>
    </row>
    <row r="132" spans="1:83">
      <c r="A132" s="113" t="s">
        <v>297</v>
      </c>
      <c r="B132" s="83" t="s">
        <v>187</v>
      </c>
      <c r="C132" s="83" t="s">
        <v>188</v>
      </c>
      <c r="D132" s="84"/>
      <c r="E132" s="85" t="e">
        <f t="shared" si="155"/>
        <v>#N/A</v>
      </c>
      <c r="F132" s="84"/>
      <c r="G132" s="85" t="e">
        <f t="shared" si="156"/>
        <v>#N/A</v>
      </c>
      <c r="H132" s="84"/>
      <c r="I132" s="85" t="e">
        <f t="shared" si="157"/>
        <v>#N/A</v>
      </c>
      <c r="J132" s="84"/>
      <c r="K132" s="85" t="e">
        <f t="shared" si="158"/>
        <v>#N/A</v>
      </c>
      <c r="L132" s="84"/>
      <c r="M132" s="85" t="e">
        <f t="shared" si="159"/>
        <v>#N/A</v>
      </c>
      <c r="N132" s="84">
        <v>70379</v>
      </c>
      <c r="O132" s="85">
        <f t="shared" si="160"/>
        <v>25</v>
      </c>
      <c r="P132" s="84">
        <v>71521</v>
      </c>
      <c r="Q132" s="85">
        <f t="shared" si="161"/>
        <v>24</v>
      </c>
      <c r="R132" s="84">
        <v>85674</v>
      </c>
      <c r="S132" s="85">
        <f t="shared" si="162"/>
        <v>22</v>
      </c>
      <c r="T132" s="84">
        <v>94885</v>
      </c>
      <c r="U132" s="85">
        <f t="shared" si="163"/>
        <v>22</v>
      </c>
      <c r="V132" s="84">
        <v>98550</v>
      </c>
      <c r="W132" s="85">
        <f t="shared" si="164"/>
        <v>23</v>
      </c>
      <c r="X132" s="84">
        <v>102453</v>
      </c>
      <c r="Y132" s="85">
        <f t="shared" si="165"/>
        <v>23</v>
      </c>
      <c r="Z132" s="84">
        <v>103510</v>
      </c>
      <c r="AA132" s="85">
        <f t="shared" si="166"/>
        <v>25</v>
      </c>
      <c r="AB132" s="84">
        <v>103020</v>
      </c>
      <c r="AC132" s="85">
        <f t="shared" si="167"/>
        <v>27</v>
      </c>
      <c r="AD132" s="84">
        <v>98935</v>
      </c>
      <c r="AE132" s="85">
        <f t="shared" si="168"/>
        <v>29</v>
      </c>
      <c r="AF132" s="84">
        <v>108638</v>
      </c>
      <c r="AG132" s="85">
        <f t="shared" si="169"/>
        <v>26</v>
      </c>
      <c r="AH132" s="84">
        <v>107604</v>
      </c>
      <c r="AI132" s="85">
        <f t="shared" si="170"/>
        <v>30</v>
      </c>
      <c r="AJ132" s="84">
        <v>110951</v>
      </c>
      <c r="AK132" s="85">
        <f t="shared" si="171"/>
        <v>30</v>
      </c>
      <c r="AL132" s="84">
        <v>119407</v>
      </c>
      <c r="AM132" s="85">
        <f t="shared" si="172"/>
        <v>29</v>
      </c>
      <c r="AN132" s="84">
        <v>129792</v>
      </c>
      <c r="AO132" s="85">
        <f t="shared" si="173"/>
        <v>29</v>
      </c>
      <c r="AP132" s="84">
        <v>135748</v>
      </c>
      <c r="AQ132" s="85">
        <f t="shared" si="174"/>
        <v>33</v>
      </c>
      <c r="AR132" s="84">
        <v>153160</v>
      </c>
      <c r="AS132" s="85">
        <f t="shared" si="175"/>
        <v>30</v>
      </c>
      <c r="AT132" s="84">
        <v>171224</v>
      </c>
      <c r="AU132" s="85">
        <f t="shared" si="176"/>
        <v>29</v>
      </c>
      <c r="AV132" s="84">
        <v>189210</v>
      </c>
      <c r="AW132" s="85">
        <f t="shared" si="177"/>
        <v>32</v>
      </c>
      <c r="AX132" s="84">
        <v>214954</v>
      </c>
      <c r="AY132" s="85">
        <f t="shared" si="178"/>
        <v>27</v>
      </c>
      <c r="AZ132" s="84">
        <v>236305</v>
      </c>
      <c r="BA132" s="85">
        <f t="shared" si="179"/>
        <v>28</v>
      </c>
      <c r="BB132" s="84">
        <v>248538</v>
      </c>
      <c r="BC132" s="85">
        <f t="shared" si="180"/>
        <v>26</v>
      </c>
      <c r="BD132" s="84">
        <v>252314</v>
      </c>
      <c r="BE132" s="85">
        <f t="shared" si="181"/>
        <v>25</v>
      </c>
      <c r="BF132" s="84">
        <v>255201</v>
      </c>
      <c r="BG132" s="85">
        <f t="shared" si="182"/>
        <v>25</v>
      </c>
      <c r="BH132" s="84">
        <v>248850</v>
      </c>
      <c r="BI132" s="85">
        <f t="shared" si="183"/>
        <v>28</v>
      </c>
      <c r="BJ132" s="84">
        <v>308580</v>
      </c>
      <c r="BK132" s="85">
        <f t="shared" si="184"/>
        <v>28</v>
      </c>
      <c r="BL132" s="99">
        <v>293785.8</v>
      </c>
      <c r="BM132" s="85">
        <f t="shared" si="185"/>
        <v>28</v>
      </c>
      <c r="BN132" s="140">
        <v>249920.7</v>
      </c>
      <c r="BO132" s="85">
        <f t="shared" si="186"/>
        <v>30</v>
      </c>
      <c r="BP132" s="140">
        <v>251590.39999999999</v>
      </c>
      <c r="BQ132" s="85">
        <f t="shared" si="187"/>
        <v>32</v>
      </c>
      <c r="BR132" s="146">
        <v>226575.1</v>
      </c>
      <c r="BS132" s="85">
        <f t="shared" si="188"/>
        <v>33</v>
      </c>
      <c r="BT132" s="146">
        <v>234385.7</v>
      </c>
      <c r="BU132" s="85">
        <f t="shared" si="189"/>
        <v>35</v>
      </c>
      <c r="BV132" s="146">
        <v>232202.4</v>
      </c>
      <c r="BW132" s="85">
        <f t="shared" si="151"/>
        <v>34</v>
      </c>
      <c r="BX132" s="146">
        <v>168544.6</v>
      </c>
      <c r="BY132" s="146">
        <f t="shared" si="152"/>
        <v>49</v>
      </c>
      <c r="BZ132" s="172">
        <v>243073.7</v>
      </c>
      <c r="CA132" s="85">
        <f t="shared" si="154"/>
        <v>39</v>
      </c>
      <c r="CB132" s="146">
        <v>265203.8</v>
      </c>
      <c r="CC132" s="85">
        <f t="shared" si="153"/>
        <v>36</v>
      </c>
      <c r="CE132" s="189"/>
    </row>
    <row r="133" spans="1:83">
      <c r="A133" s="113" t="s">
        <v>298</v>
      </c>
      <c r="B133" s="83" t="s">
        <v>187</v>
      </c>
      <c r="C133" s="83" t="s">
        <v>188</v>
      </c>
      <c r="D133" s="84"/>
      <c r="E133" s="85" t="e">
        <f t="shared" si="155"/>
        <v>#N/A</v>
      </c>
      <c r="F133" s="84"/>
      <c r="G133" s="85" t="e">
        <f t="shared" si="156"/>
        <v>#N/A</v>
      </c>
      <c r="H133" s="84"/>
      <c r="I133" s="85" t="e">
        <f t="shared" si="157"/>
        <v>#N/A</v>
      </c>
      <c r="J133" s="84"/>
      <c r="K133" s="85" t="e">
        <f t="shared" si="158"/>
        <v>#N/A</v>
      </c>
      <c r="L133" s="84"/>
      <c r="M133" s="85" t="e">
        <f t="shared" si="159"/>
        <v>#N/A</v>
      </c>
      <c r="N133" s="84">
        <v>48872</v>
      </c>
      <c r="O133" s="85">
        <f t="shared" si="160"/>
        <v>38</v>
      </c>
      <c r="P133" s="84">
        <v>59854</v>
      </c>
      <c r="Q133" s="85">
        <f t="shared" si="161"/>
        <v>28</v>
      </c>
      <c r="R133" s="84">
        <v>69454</v>
      </c>
      <c r="S133" s="85">
        <f t="shared" si="162"/>
        <v>29</v>
      </c>
      <c r="T133" s="84">
        <v>74577</v>
      </c>
      <c r="U133" s="85">
        <f t="shared" si="163"/>
        <v>29</v>
      </c>
      <c r="V133" s="84">
        <v>57605</v>
      </c>
      <c r="W133" s="85">
        <f t="shared" si="164"/>
        <v>48</v>
      </c>
      <c r="X133" s="84">
        <v>50025</v>
      </c>
      <c r="Y133" s="85">
        <f t="shared" si="165"/>
        <v>56</v>
      </c>
      <c r="Z133" s="84">
        <v>50167</v>
      </c>
      <c r="AA133" s="85">
        <f t="shared" si="166"/>
        <v>64</v>
      </c>
      <c r="AB133" s="84">
        <v>63586</v>
      </c>
      <c r="AC133" s="85">
        <f t="shared" si="167"/>
        <v>52</v>
      </c>
      <c r="AD133" s="84">
        <v>74865</v>
      </c>
      <c r="AE133" s="85">
        <f t="shared" si="168"/>
        <v>46</v>
      </c>
      <c r="AF133" s="84">
        <v>66468</v>
      </c>
      <c r="AG133" s="85">
        <f t="shared" si="169"/>
        <v>54</v>
      </c>
      <c r="AH133" s="84">
        <v>80327</v>
      </c>
      <c r="AI133" s="85">
        <f t="shared" si="170"/>
        <v>47</v>
      </c>
      <c r="AJ133" s="84">
        <v>97078</v>
      </c>
      <c r="AK133" s="85">
        <f t="shared" si="171"/>
        <v>33</v>
      </c>
      <c r="AL133" s="84">
        <v>98277</v>
      </c>
      <c r="AM133" s="85">
        <f t="shared" si="172"/>
        <v>40</v>
      </c>
      <c r="AN133" s="84">
        <v>86367</v>
      </c>
      <c r="AO133" s="85">
        <f t="shared" si="173"/>
        <v>52</v>
      </c>
      <c r="AP133" s="84">
        <v>91867</v>
      </c>
      <c r="AQ133" s="85">
        <f t="shared" si="174"/>
        <v>56</v>
      </c>
      <c r="AR133" s="84">
        <v>88258</v>
      </c>
      <c r="AS133" s="85">
        <f t="shared" si="175"/>
        <v>62</v>
      </c>
      <c r="AT133" s="84">
        <v>95686</v>
      </c>
      <c r="AU133" s="85">
        <f t="shared" si="176"/>
        <v>63</v>
      </c>
      <c r="AV133" s="84">
        <v>131445</v>
      </c>
      <c r="AW133" s="85">
        <f t="shared" si="177"/>
        <v>53</v>
      </c>
      <c r="AX133" s="84">
        <v>107721</v>
      </c>
      <c r="AY133" s="85">
        <f t="shared" si="178"/>
        <v>64</v>
      </c>
      <c r="AZ133" s="84">
        <v>114116</v>
      </c>
      <c r="BA133" s="85">
        <f t="shared" si="179"/>
        <v>57</v>
      </c>
      <c r="BB133" s="84">
        <v>77542</v>
      </c>
      <c r="BC133" s="85">
        <f t="shared" si="180"/>
        <v>93</v>
      </c>
      <c r="BD133" s="84">
        <v>94733</v>
      </c>
      <c r="BE133" s="85">
        <f t="shared" si="181"/>
        <v>76</v>
      </c>
      <c r="BF133" s="84">
        <v>103781</v>
      </c>
      <c r="BG133" s="85">
        <f t="shared" si="182"/>
        <v>67</v>
      </c>
      <c r="BH133" s="84">
        <v>98292</v>
      </c>
      <c r="BI133" s="85">
        <f t="shared" si="183"/>
        <v>75</v>
      </c>
      <c r="BJ133" s="84">
        <v>118776</v>
      </c>
      <c r="BK133" s="85">
        <f t="shared" si="184"/>
        <v>79</v>
      </c>
      <c r="BL133" s="99">
        <v>132144.70000000001</v>
      </c>
      <c r="BM133" s="85">
        <f t="shared" si="185"/>
        <v>64</v>
      </c>
      <c r="BN133" s="140">
        <v>125051.4</v>
      </c>
      <c r="BO133" s="85">
        <f t="shared" si="186"/>
        <v>63</v>
      </c>
      <c r="BP133" s="140">
        <v>114130.7</v>
      </c>
      <c r="BQ133" s="85">
        <f t="shared" si="187"/>
        <v>67</v>
      </c>
      <c r="BR133" s="146">
        <v>136323.29999999999</v>
      </c>
      <c r="BS133" s="85">
        <f t="shared" si="188"/>
        <v>60</v>
      </c>
      <c r="BT133" s="146">
        <v>121272.6</v>
      </c>
      <c r="BU133" s="85">
        <f t="shared" si="189"/>
        <v>62</v>
      </c>
      <c r="BV133" s="146">
        <v>104276.9</v>
      </c>
      <c r="BW133" s="85">
        <f t="shared" si="151"/>
        <v>73</v>
      </c>
      <c r="BX133" s="146">
        <v>110746.2</v>
      </c>
      <c r="BY133" s="146">
        <f t="shared" si="152"/>
        <v>71</v>
      </c>
      <c r="BZ133" s="172">
        <v>263309.40000000002</v>
      </c>
      <c r="CA133" s="85">
        <f t="shared" si="154"/>
        <v>32</v>
      </c>
      <c r="CB133" s="146">
        <v>259936.1</v>
      </c>
      <c r="CC133" s="85">
        <f t="shared" si="153"/>
        <v>38</v>
      </c>
      <c r="CE133" s="189"/>
    </row>
    <row r="134" spans="1:83">
      <c r="A134" s="113" t="s">
        <v>299</v>
      </c>
      <c r="B134" s="83" t="s">
        <v>187</v>
      </c>
      <c r="C134" s="83" t="s">
        <v>188</v>
      </c>
      <c r="D134" s="84"/>
      <c r="E134" s="85" t="e">
        <f t="shared" si="155"/>
        <v>#N/A</v>
      </c>
      <c r="F134" s="84"/>
      <c r="G134" s="85" t="e">
        <f t="shared" si="156"/>
        <v>#N/A</v>
      </c>
      <c r="H134" s="84"/>
      <c r="I134" s="85" t="e">
        <f t="shared" si="157"/>
        <v>#N/A</v>
      </c>
      <c r="J134" s="84"/>
      <c r="K134" s="85" t="e">
        <f t="shared" si="158"/>
        <v>#N/A</v>
      </c>
      <c r="L134" s="84"/>
      <c r="M134" s="85" t="e">
        <f t="shared" si="159"/>
        <v>#N/A</v>
      </c>
      <c r="N134" s="84">
        <v>26889</v>
      </c>
      <c r="O134" s="85">
        <f t="shared" si="160"/>
        <v>70</v>
      </c>
      <c r="P134" s="84">
        <v>23092</v>
      </c>
      <c r="Q134" s="85">
        <f t="shared" si="161"/>
        <v>78</v>
      </c>
      <c r="R134" s="84">
        <v>25650</v>
      </c>
      <c r="S134" s="85">
        <f t="shared" si="162"/>
        <v>79</v>
      </c>
      <c r="T134" s="84">
        <v>28645</v>
      </c>
      <c r="U134" s="85">
        <f t="shared" si="163"/>
        <v>78</v>
      </c>
      <c r="V134" s="84">
        <v>36241</v>
      </c>
      <c r="W134" s="85">
        <f t="shared" si="164"/>
        <v>74</v>
      </c>
      <c r="X134" s="84">
        <v>44642</v>
      </c>
      <c r="Y134" s="85">
        <f t="shared" si="165"/>
        <v>62</v>
      </c>
      <c r="Z134" s="84">
        <v>45852</v>
      </c>
      <c r="AA134" s="85">
        <f t="shared" si="166"/>
        <v>69</v>
      </c>
      <c r="AB134" s="84">
        <v>57574</v>
      </c>
      <c r="AC134" s="85">
        <f t="shared" si="167"/>
        <v>57</v>
      </c>
      <c r="AD134" s="84">
        <v>70118</v>
      </c>
      <c r="AE134" s="85">
        <f t="shared" si="168"/>
        <v>48</v>
      </c>
      <c r="AF134" s="84">
        <v>65676</v>
      </c>
      <c r="AG134" s="85">
        <f t="shared" si="169"/>
        <v>56</v>
      </c>
      <c r="AH134" s="84">
        <v>71530</v>
      </c>
      <c r="AI134" s="85">
        <f t="shared" si="170"/>
        <v>53</v>
      </c>
      <c r="AJ134" s="84">
        <v>65769</v>
      </c>
      <c r="AK134" s="85">
        <f t="shared" si="171"/>
        <v>58</v>
      </c>
      <c r="AL134" s="84">
        <v>72763</v>
      </c>
      <c r="AM134" s="85">
        <f t="shared" si="172"/>
        <v>55</v>
      </c>
      <c r="AN134" s="84">
        <v>73853</v>
      </c>
      <c r="AO134" s="85">
        <f t="shared" si="173"/>
        <v>63</v>
      </c>
      <c r="AP134" s="84">
        <v>76377</v>
      </c>
      <c r="AQ134" s="85">
        <f t="shared" si="174"/>
        <v>65</v>
      </c>
      <c r="AR134" s="84">
        <v>91425</v>
      </c>
      <c r="AS134" s="85">
        <f t="shared" si="175"/>
        <v>57</v>
      </c>
      <c r="AT134" s="84">
        <v>95908</v>
      </c>
      <c r="AU134" s="85">
        <f t="shared" si="176"/>
        <v>62</v>
      </c>
      <c r="AV134" s="84">
        <v>105987</v>
      </c>
      <c r="AW134" s="85">
        <f t="shared" si="177"/>
        <v>61</v>
      </c>
      <c r="AX134" s="84">
        <v>125515</v>
      </c>
      <c r="AY134" s="85">
        <f t="shared" si="178"/>
        <v>55</v>
      </c>
      <c r="AZ134" s="84">
        <v>118264</v>
      </c>
      <c r="BA134" s="85">
        <f t="shared" si="179"/>
        <v>56</v>
      </c>
      <c r="BB134" s="84">
        <v>120267</v>
      </c>
      <c r="BC134" s="85">
        <f t="shared" si="180"/>
        <v>60</v>
      </c>
      <c r="BD134" s="84">
        <v>131858</v>
      </c>
      <c r="BE134" s="85">
        <f t="shared" si="181"/>
        <v>52</v>
      </c>
      <c r="BF134" s="84">
        <v>131147</v>
      </c>
      <c r="BG134" s="85">
        <f t="shared" si="182"/>
        <v>56</v>
      </c>
      <c r="BH134" s="84">
        <v>142496</v>
      </c>
      <c r="BI134" s="85">
        <f t="shared" si="183"/>
        <v>54</v>
      </c>
      <c r="BJ134" s="84">
        <v>198617</v>
      </c>
      <c r="BK134" s="85">
        <f t="shared" si="184"/>
        <v>50</v>
      </c>
      <c r="BL134" s="99">
        <v>167290</v>
      </c>
      <c r="BM134" s="85">
        <f t="shared" si="185"/>
        <v>58</v>
      </c>
      <c r="BN134" s="140">
        <v>184006.6</v>
      </c>
      <c r="BO134" s="85">
        <f t="shared" si="186"/>
        <v>46</v>
      </c>
      <c r="BP134" s="140">
        <v>160893</v>
      </c>
      <c r="BQ134" s="85">
        <f t="shared" si="187"/>
        <v>54</v>
      </c>
      <c r="BR134" s="146">
        <v>212247.1</v>
      </c>
      <c r="BS134" s="85">
        <f t="shared" si="188"/>
        <v>37</v>
      </c>
      <c r="BT134" s="146">
        <v>236767.4</v>
      </c>
      <c r="BU134" s="85">
        <f t="shared" si="189"/>
        <v>34</v>
      </c>
      <c r="BV134" s="146">
        <v>201748.7</v>
      </c>
      <c r="BW134" s="85">
        <f t="shared" si="151"/>
        <v>41</v>
      </c>
      <c r="BX134" s="146">
        <v>231292.5</v>
      </c>
      <c r="BY134" s="146">
        <f t="shared" si="152"/>
        <v>37</v>
      </c>
      <c r="BZ134" s="172">
        <v>210942.8</v>
      </c>
      <c r="CA134" s="85">
        <f t="shared" si="154"/>
        <v>44</v>
      </c>
      <c r="CB134" s="146">
        <v>231992</v>
      </c>
      <c r="CC134" s="85">
        <f t="shared" si="153"/>
        <v>44</v>
      </c>
      <c r="CE134" s="189"/>
    </row>
    <row r="135" spans="1:83">
      <c r="A135" s="113" t="s">
        <v>300</v>
      </c>
      <c r="B135" s="83" t="s">
        <v>187</v>
      </c>
      <c r="C135" s="83" t="s">
        <v>188</v>
      </c>
      <c r="D135" s="84"/>
      <c r="E135" s="85" t="e">
        <f t="shared" si="155"/>
        <v>#N/A</v>
      </c>
      <c r="F135" s="84"/>
      <c r="G135" s="85" t="e">
        <f t="shared" si="156"/>
        <v>#N/A</v>
      </c>
      <c r="H135" s="84"/>
      <c r="I135" s="85" t="e">
        <f t="shared" si="157"/>
        <v>#N/A</v>
      </c>
      <c r="J135" s="84"/>
      <c r="K135" s="85" t="e">
        <f t="shared" si="158"/>
        <v>#N/A</v>
      </c>
      <c r="L135" s="84"/>
      <c r="M135" s="85" t="e">
        <f t="shared" si="159"/>
        <v>#N/A</v>
      </c>
      <c r="N135" s="84">
        <v>46152</v>
      </c>
      <c r="O135" s="85">
        <f t="shared" si="160"/>
        <v>43</v>
      </c>
      <c r="P135" s="84">
        <v>48518</v>
      </c>
      <c r="Q135" s="85">
        <f t="shared" si="161"/>
        <v>40</v>
      </c>
      <c r="R135" s="84">
        <v>53381</v>
      </c>
      <c r="S135" s="85">
        <f t="shared" si="162"/>
        <v>41</v>
      </c>
      <c r="T135" s="84">
        <v>53930</v>
      </c>
      <c r="U135" s="85">
        <f t="shared" si="163"/>
        <v>46</v>
      </c>
      <c r="V135" s="84">
        <v>60029</v>
      </c>
      <c r="W135" s="85">
        <f t="shared" si="164"/>
        <v>46</v>
      </c>
      <c r="X135" s="84">
        <v>59380</v>
      </c>
      <c r="Y135" s="85">
        <f t="shared" si="165"/>
        <v>47</v>
      </c>
      <c r="Z135" s="84">
        <v>67153</v>
      </c>
      <c r="AA135" s="85">
        <f t="shared" si="166"/>
        <v>45</v>
      </c>
      <c r="AB135" s="84">
        <v>79255</v>
      </c>
      <c r="AC135" s="85">
        <f t="shared" si="167"/>
        <v>41</v>
      </c>
      <c r="AD135" s="84">
        <v>102642</v>
      </c>
      <c r="AE135" s="85">
        <f t="shared" si="168"/>
        <v>27</v>
      </c>
      <c r="AF135" s="84">
        <v>77844</v>
      </c>
      <c r="AG135" s="85">
        <f t="shared" si="169"/>
        <v>45</v>
      </c>
      <c r="AH135" s="84">
        <v>86090</v>
      </c>
      <c r="AI135" s="85">
        <f t="shared" si="170"/>
        <v>41</v>
      </c>
      <c r="AJ135" s="84">
        <v>92900</v>
      </c>
      <c r="AK135" s="85">
        <f t="shared" si="171"/>
        <v>37</v>
      </c>
      <c r="AL135" s="84">
        <v>97015</v>
      </c>
      <c r="AM135" s="85">
        <f t="shared" si="172"/>
        <v>41</v>
      </c>
      <c r="AN135" s="84">
        <v>124968</v>
      </c>
      <c r="AO135" s="85">
        <f t="shared" si="173"/>
        <v>32</v>
      </c>
      <c r="AP135" s="84">
        <v>131153</v>
      </c>
      <c r="AQ135" s="85">
        <f t="shared" si="174"/>
        <v>34</v>
      </c>
      <c r="AR135" s="84">
        <v>139433</v>
      </c>
      <c r="AS135" s="85">
        <f t="shared" si="175"/>
        <v>38</v>
      </c>
      <c r="AT135" s="84">
        <v>154433</v>
      </c>
      <c r="AU135" s="85">
        <f t="shared" si="176"/>
        <v>42</v>
      </c>
      <c r="AV135" s="84">
        <v>182855</v>
      </c>
      <c r="AW135" s="85">
        <f t="shared" si="177"/>
        <v>34</v>
      </c>
      <c r="AX135" s="84">
        <v>197171</v>
      </c>
      <c r="AY135" s="85">
        <f t="shared" si="178"/>
        <v>33</v>
      </c>
      <c r="AZ135" s="84">
        <v>208705</v>
      </c>
      <c r="BA135" s="85">
        <f t="shared" si="179"/>
        <v>33</v>
      </c>
      <c r="BB135" s="84">
        <v>200411</v>
      </c>
      <c r="BC135" s="85">
        <f t="shared" si="180"/>
        <v>36</v>
      </c>
      <c r="BD135" s="84">
        <v>204715</v>
      </c>
      <c r="BE135" s="85">
        <f t="shared" si="181"/>
        <v>35</v>
      </c>
      <c r="BF135" s="84">
        <v>208530</v>
      </c>
      <c r="BG135" s="85">
        <f t="shared" si="182"/>
        <v>37</v>
      </c>
      <c r="BH135" s="84">
        <v>227266</v>
      </c>
      <c r="BI135" s="85">
        <f t="shared" si="183"/>
        <v>33</v>
      </c>
      <c r="BJ135" s="84">
        <v>273449</v>
      </c>
      <c r="BK135" s="85">
        <f t="shared" si="184"/>
        <v>36</v>
      </c>
      <c r="BL135" s="99">
        <v>226029.3</v>
      </c>
      <c r="BM135" s="85">
        <f t="shared" si="185"/>
        <v>41</v>
      </c>
      <c r="BN135" s="140">
        <v>227341.6</v>
      </c>
      <c r="BO135" s="85">
        <f t="shared" si="186"/>
        <v>38</v>
      </c>
      <c r="BP135" s="140">
        <v>216258.4</v>
      </c>
      <c r="BQ135" s="85">
        <f t="shared" si="187"/>
        <v>40</v>
      </c>
      <c r="BR135" s="146">
        <v>191489.3</v>
      </c>
      <c r="BS135" s="85">
        <f t="shared" si="188"/>
        <v>45</v>
      </c>
      <c r="BT135" s="146">
        <v>205211.7</v>
      </c>
      <c r="BU135" s="85">
        <f t="shared" si="189"/>
        <v>44</v>
      </c>
      <c r="BV135" s="146">
        <v>188238.4</v>
      </c>
      <c r="BW135" s="85">
        <f t="shared" si="151"/>
        <v>45</v>
      </c>
      <c r="BX135" s="146">
        <v>223232.8</v>
      </c>
      <c r="BY135" s="146">
        <f t="shared" si="152"/>
        <v>39</v>
      </c>
      <c r="BZ135" s="172">
        <v>205854.5</v>
      </c>
      <c r="CA135" s="85">
        <f t="shared" si="154"/>
        <v>45</v>
      </c>
      <c r="CB135" s="146">
        <v>229864.7</v>
      </c>
      <c r="CC135" s="85">
        <f t="shared" si="153"/>
        <v>47</v>
      </c>
      <c r="CE135" s="189"/>
    </row>
    <row r="136" spans="1:83">
      <c r="A136" s="113" t="s">
        <v>301</v>
      </c>
      <c r="B136" s="83" t="s">
        <v>187</v>
      </c>
      <c r="C136" s="83"/>
      <c r="D136" s="84"/>
      <c r="E136" s="85" t="e">
        <f t="shared" si="155"/>
        <v>#N/A</v>
      </c>
      <c r="F136" s="84"/>
      <c r="G136" s="85" t="e">
        <f t="shared" si="156"/>
        <v>#N/A</v>
      </c>
      <c r="H136" s="84"/>
      <c r="I136" s="85" t="e">
        <f t="shared" si="157"/>
        <v>#N/A</v>
      </c>
      <c r="J136" s="84"/>
      <c r="K136" s="85" t="e">
        <f t="shared" si="158"/>
        <v>#N/A</v>
      </c>
      <c r="L136" s="84"/>
      <c r="M136" s="85" t="e">
        <f t="shared" si="159"/>
        <v>#N/A</v>
      </c>
      <c r="N136" s="84"/>
      <c r="O136" s="85" t="e">
        <f t="shared" si="160"/>
        <v>#N/A</v>
      </c>
      <c r="P136" s="84"/>
      <c r="Q136" s="85" t="e">
        <f t="shared" si="161"/>
        <v>#N/A</v>
      </c>
      <c r="R136" s="84"/>
      <c r="S136" s="85" t="e">
        <f t="shared" si="162"/>
        <v>#N/A</v>
      </c>
      <c r="T136" s="84"/>
      <c r="U136" s="85" t="e">
        <f t="shared" si="163"/>
        <v>#N/A</v>
      </c>
      <c r="V136" s="84"/>
      <c r="W136" s="85" t="e">
        <f t="shared" si="164"/>
        <v>#N/A</v>
      </c>
      <c r="X136" s="84"/>
      <c r="Y136" s="85" t="e">
        <f t="shared" si="165"/>
        <v>#N/A</v>
      </c>
      <c r="Z136" s="84"/>
      <c r="AA136" s="85" t="e">
        <f>RANK(Z136,$X$17:$X$159)</f>
        <v>#N/A</v>
      </c>
      <c r="AB136" s="84"/>
      <c r="AC136" s="85" t="e">
        <f>RANK(AB136,$X$17:$X$159)</f>
        <v>#N/A</v>
      </c>
      <c r="AD136" s="84"/>
      <c r="AE136" s="85" t="e">
        <f>RANK(AD136,$X$17:$X$159)</f>
        <v>#N/A</v>
      </c>
      <c r="AF136" s="84"/>
      <c r="AG136" s="85" t="e">
        <f>RANK(AF136,$X$17:$X$159)</f>
        <v>#N/A</v>
      </c>
      <c r="AH136" s="84"/>
      <c r="AI136" s="85" t="e">
        <f>RANK(AH136,$X$17:$X$159)</f>
        <v>#N/A</v>
      </c>
      <c r="AJ136" s="84"/>
      <c r="AK136" s="85" t="e">
        <f>RANK(AJ136,$X$17:$X$159)</f>
        <v>#N/A</v>
      </c>
      <c r="AL136" s="84"/>
      <c r="AM136" s="85" t="e">
        <f>RANK(AL136,$X$17:$X$159)</f>
        <v>#N/A</v>
      </c>
      <c r="AN136" s="84"/>
      <c r="AO136" s="85" t="e">
        <f>RANK(AN136,$X$17:$X$159)</f>
        <v>#N/A</v>
      </c>
      <c r="AP136" s="84"/>
      <c r="AQ136" s="85" t="e">
        <f>RANK(AP136,$X$17:$X$159)</f>
        <v>#N/A</v>
      </c>
      <c r="AR136" s="84"/>
      <c r="AS136" s="85" t="e">
        <f>RANK(AR136,$X$17:$X$159)</f>
        <v>#N/A</v>
      </c>
      <c r="AT136" s="84"/>
      <c r="AU136" s="85" t="e">
        <f>RANK(AT136,$X$17:$X$159)</f>
        <v>#N/A</v>
      </c>
      <c r="AV136" s="84"/>
      <c r="AW136" s="85" t="e">
        <f>RANK(AV136,$X$17:$X$159)</f>
        <v>#N/A</v>
      </c>
      <c r="AX136" s="84"/>
      <c r="AY136" s="85" t="e">
        <f>RANK(AX136,$X$17:$X$159)</f>
        <v>#N/A</v>
      </c>
      <c r="AZ136" s="84"/>
      <c r="BA136" s="85" t="e">
        <f>RANK(AZ136,$X$17:$X$159)</f>
        <v>#N/A</v>
      </c>
      <c r="BB136" s="84"/>
      <c r="BC136" s="85" t="e">
        <f>RANK(BB136,$X$17:$X$159)</f>
        <v>#N/A</v>
      </c>
      <c r="BD136" s="84"/>
      <c r="BE136" s="85" t="e">
        <f>RANK(BD136,$X$17:$X$159)</f>
        <v>#N/A</v>
      </c>
      <c r="BF136" s="84"/>
      <c r="BG136" s="85" t="e">
        <f>RANK(BF136,$X$17:$X$159)</f>
        <v>#N/A</v>
      </c>
      <c r="BH136" s="84"/>
      <c r="BI136" s="85" t="e">
        <f>RANK(BH136,$X$17:$X$159)</f>
        <v>#N/A</v>
      </c>
      <c r="BJ136" s="84"/>
      <c r="BK136" s="85" t="e">
        <f>RANK(BJ136,$X$17:$X$159)</f>
        <v>#N/A</v>
      </c>
      <c r="BL136" s="179"/>
      <c r="BM136" s="85" t="e">
        <f>RANK(BL136,$X$17:$X$159)</f>
        <v>#N/A</v>
      </c>
      <c r="BN136" s="179"/>
      <c r="BO136" s="85" t="e">
        <f>RANK(BN136,$X$17:$X$159)</f>
        <v>#N/A</v>
      </c>
      <c r="BP136" s="179"/>
      <c r="BQ136" s="85" t="e">
        <f>RANK(BP136,$X$17:$X$159)</f>
        <v>#N/A</v>
      </c>
      <c r="BR136" s="179"/>
      <c r="BS136" s="85" t="e">
        <f>RANK(BR136,$X$17:$X$159)</f>
        <v>#N/A</v>
      </c>
      <c r="BT136" s="179"/>
      <c r="BU136" s="85" t="e">
        <f>RANK(BT136,$X$17:$X$159)</f>
        <v>#N/A</v>
      </c>
      <c r="BV136" s="179"/>
      <c r="BW136" s="85" t="e">
        <f>RANK(BV136,$X$17:$X$159)</f>
        <v>#N/A</v>
      </c>
      <c r="BX136" s="146">
        <v>142468.79999999999</v>
      </c>
      <c r="BY136" s="146">
        <f t="shared" si="152"/>
        <v>60</v>
      </c>
      <c r="BZ136" s="196">
        <v>163902.9</v>
      </c>
      <c r="CA136" s="85">
        <f t="shared" si="154"/>
        <v>55</v>
      </c>
      <c r="CB136" s="146">
        <v>158969.79999999999</v>
      </c>
      <c r="CC136" s="85">
        <f t="shared" si="153"/>
        <v>61</v>
      </c>
      <c r="CE136" s="189"/>
    </row>
    <row r="137" spans="1:83">
      <c r="A137" s="113" t="s">
        <v>302</v>
      </c>
      <c r="B137" s="83" t="s">
        <v>187</v>
      </c>
      <c r="C137" s="83" t="s">
        <v>188</v>
      </c>
      <c r="D137" s="84"/>
      <c r="E137" s="85" t="e">
        <f t="shared" si="155"/>
        <v>#N/A</v>
      </c>
      <c r="F137" s="84"/>
      <c r="G137" s="85" t="e">
        <f t="shared" si="156"/>
        <v>#N/A</v>
      </c>
      <c r="H137" s="84"/>
      <c r="I137" s="85" t="e">
        <f t="shared" si="157"/>
        <v>#N/A</v>
      </c>
      <c r="J137" s="84"/>
      <c r="K137" s="85" t="e">
        <f t="shared" si="158"/>
        <v>#N/A</v>
      </c>
      <c r="L137" s="84"/>
      <c r="M137" s="85" t="e">
        <f t="shared" si="159"/>
        <v>#N/A</v>
      </c>
      <c r="N137" s="84">
        <v>34720</v>
      </c>
      <c r="O137" s="85">
        <f t="shared" si="160"/>
        <v>55</v>
      </c>
      <c r="P137" s="84">
        <v>42674</v>
      </c>
      <c r="Q137" s="85">
        <f t="shared" si="161"/>
        <v>48</v>
      </c>
      <c r="R137" s="84">
        <v>44286</v>
      </c>
      <c r="S137" s="85">
        <f t="shared" si="162"/>
        <v>54</v>
      </c>
      <c r="T137" s="84">
        <v>45365</v>
      </c>
      <c r="U137" s="85">
        <f t="shared" si="163"/>
        <v>54</v>
      </c>
      <c r="V137" s="84">
        <v>47037</v>
      </c>
      <c r="W137" s="85">
        <f t="shared" si="164"/>
        <v>55</v>
      </c>
      <c r="X137" s="84">
        <v>50474</v>
      </c>
      <c r="Y137" s="85">
        <f t="shared" si="165"/>
        <v>55</v>
      </c>
      <c r="Z137" s="84">
        <v>51233</v>
      </c>
      <c r="AA137" s="85">
        <f t="shared" ref="AA137:AA144" si="190">RANK(Z137,$Z$17:$Z$159)</f>
        <v>59</v>
      </c>
      <c r="AB137" s="84">
        <v>55524</v>
      </c>
      <c r="AC137" s="85">
        <f t="shared" ref="AC137:AC144" si="191">RANK(AB137,$AB$17:$AB$159)</f>
        <v>58</v>
      </c>
      <c r="AD137" s="84">
        <v>59871</v>
      </c>
      <c r="AE137" s="85">
        <f t="shared" ref="AE137:AE144" si="192">RANK(AD137,$AD$17:$AD$159)</f>
        <v>58</v>
      </c>
      <c r="AF137" s="84">
        <v>62041</v>
      </c>
      <c r="AG137" s="85">
        <f t="shared" ref="AG137:AG144" si="193">RANK(AF137,$AF$17:$AF$159)</f>
        <v>57</v>
      </c>
      <c r="AH137" s="84">
        <v>71904</v>
      </c>
      <c r="AI137" s="85">
        <f t="shared" ref="AI137:AI144" si="194">RANK(AH137,$AH$17:$AH$159)</f>
        <v>52</v>
      </c>
      <c r="AJ137" s="84">
        <v>66968</v>
      </c>
      <c r="AK137" s="85">
        <f t="shared" ref="AK137:AK144" si="195">RANK(AJ137,$AJ$17:$AJ$159)</f>
        <v>56</v>
      </c>
      <c r="AL137" s="84">
        <v>71162</v>
      </c>
      <c r="AM137" s="85">
        <f t="shared" ref="AM137:AM144" si="196">RANK(AL137,$AL$17:$AL$159)</f>
        <v>56</v>
      </c>
      <c r="AN137" s="84">
        <v>77473</v>
      </c>
      <c r="AO137" s="85">
        <f t="shared" ref="AO137:AO144" si="197">RANK(AN137,$AN$17:$AN$159)</f>
        <v>59</v>
      </c>
      <c r="AP137" s="84">
        <v>77163</v>
      </c>
      <c r="AQ137" s="85">
        <f t="shared" ref="AQ137:AQ144" si="198">RANK(AP137,$AP$17:$AP$159)</f>
        <v>64</v>
      </c>
      <c r="AR137" s="84">
        <v>89318</v>
      </c>
      <c r="AS137" s="85">
        <f t="shared" ref="AS137:AS144" si="199">RANK(AR137,$AR$17:$AR$159)</f>
        <v>61</v>
      </c>
      <c r="AT137" s="84">
        <v>89721</v>
      </c>
      <c r="AU137" s="85">
        <f t="shared" ref="AU137:AU144" si="200">RANK(AT137,$AT$17:$AT$159)</f>
        <v>68</v>
      </c>
      <c r="AV137" s="84">
        <v>92152</v>
      </c>
      <c r="AW137" s="85">
        <f t="shared" ref="AW137:AW144" si="201">RANK(AV137,$AV$17:$AV$159)</f>
        <v>70</v>
      </c>
      <c r="AX137" s="84">
        <v>96289</v>
      </c>
      <c r="AY137" s="85">
        <f t="shared" ref="AY137:AY144" si="202">RANK(AX137,$AX$17:$AX$159)</f>
        <v>72</v>
      </c>
      <c r="AZ137" s="84">
        <v>100810</v>
      </c>
      <c r="BA137" s="85">
        <f t="shared" ref="BA137:BA144" si="203">RANK(AZ137,$AZ$17:$AZ$159)</f>
        <v>71</v>
      </c>
      <c r="BB137" s="84">
        <v>109214</v>
      </c>
      <c r="BC137" s="85">
        <f t="shared" ref="BC137:BC144" si="204">RANK(BB137,$BB$17:$BB$159)</f>
        <v>68</v>
      </c>
      <c r="BD137" s="84">
        <v>116834</v>
      </c>
      <c r="BE137" s="85">
        <f t="shared" ref="BE137:BE144" si="205">RANK(BD137,$BD$17:$BD$159)</f>
        <v>63</v>
      </c>
      <c r="BF137" s="84">
        <v>107472</v>
      </c>
      <c r="BG137" s="85">
        <f t="shared" ref="BG137:BG144" si="206">RANK(BF137,$BF$17:$BF$159)</f>
        <v>65</v>
      </c>
      <c r="BH137" s="84">
        <v>123139</v>
      </c>
      <c r="BI137" s="85">
        <f t="shared" ref="BI137:BI144" si="207">RANK(BH137,$BH$17:$BH$159)</f>
        <v>60</v>
      </c>
      <c r="BJ137" s="84">
        <v>156393</v>
      </c>
      <c r="BK137" s="85">
        <f t="shared" ref="BK137:BK144" si="208">RANK(BJ137,$BJ$17:$BJ$159)</f>
        <v>62</v>
      </c>
      <c r="BL137" s="99">
        <v>142607.1</v>
      </c>
      <c r="BM137" s="85">
        <f t="shared" ref="BM137:BM144" si="209">RANK(BL137,$BL$17:$BL$159)</f>
        <v>62</v>
      </c>
      <c r="BN137" s="140">
        <v>130310.39999999999</v>
      </c>
      <c r="BO137" s="85">
        <f t="shared" ref="BO137:BO144" si="210">RANK(BN137,$BN$17:$BN$159)</f>
        <v>62</v>
      </c>
      <c r="BP137" s="140">
        <v>142303.29999999999</v>
      </c>
      <c r="BQ137" s="85">
        <f t="shared" ref="BQ137:BQ144" si="211">RANK(BP137,$BP$17:$BP$159)</f>
        <v>61</v>
      </c>
      <c r="BR137" s="146">
        <v>123187.3</v>
      </c>
      <c r="BS137" s="85">
        <f t="shared" ref="BS137:BS144" si="212">RANK(BR137,$BR$17:$BR$159)</f>
        <v>63</v>
      </c>
      <c r="BT137" s="146">
        <v>147487</v>
      </c>
      <c r="BU137" s="85">
        <f t="shared" ref="BU137:BU144" si="213">RANK(BT137,$BT$17:$BT$159)</f>
        <v>55</v>
      </c>
      <c r="BV137" s="146">
        <v>134494.9</v>
      </c>
      <c r="BW137" s="85">
        <f t="shared" ref="BW137:BW144" si="214">RANK(BV137,$BV$17:$BV$159)</f>
        <v>61</v>
      </c>
      <c r="BX137" s="146">
        <v>144144.79999999999</v>
      </c>
      <c r="BY137" s="146">
        <f t="shared" si="152"/>
        <v>59</v>
      </c>
      <c r="BZ137" s="172">
        <v>132136.5</v>
      </c>
      <c r="CA137" s="85">
        <f t="shared" si="154"/>
        <v>66</v>
      </c>
      <c r="CB137" s="146">
        <v>151205.1</v>
      </c>
      <c r="CC137" s="85">
        <f t="shared" si="153"/>
        <v>63</v>
      </c>
      <c r="CE137" s="189"/>
    </row>
    <row r="138" spans="1:83">
      <c r="A138" s="113" t="s">
        <v>303</v>
      </c>
      <c r="B138" s="83" t="s">
        <v>187</v>
      </c>
      <c r="C138" s="83" t="s">
        <v>188</v>
      </c>
      <c r="D138" s="84"/>
      <c r="E138" s="85" t="e">
        <f t="shared" si="155"/>
        <v>#N/A</v>
      </c>
      <c r="F138" s="84"/>
      <c r="G138" s="85" t="e">
        <f t="shared" si="156"/>
        <v>#N/A</v>
      </c>
      <c r="H138" s="84"/>
      <c r="I138" s="85" t="e">
        <f t="shared" si="157"/>
        <v>#N/A</v>
      </c>
      <c r="J138" s="84"/>
      <c r="K138" s="85" t="e">
        <f t="shared" si="158"/>
        <v>#N/A</v>
      </c>
      <c r="L138" s="84"/>
      <c r="M138" s="85" t="e">
        <f t="shared" si="159"/>
        <v>#N/A</v>
      </c>
      <c r="N138" s="84">
        <v>19127</v>
      </c>
      <c r="O138" s="85">
        <f t="shared" si="160"/>
        <v>91</v>
      </c>
      <c r="P138" s="84">
        <v>19699</v>
      </c>
      <c r="Q138" s="85">
        <f t="shared" si="161"/>
        <v>91</v>
      </c>
      <c r="R138" s="84">
        <v>57926</v>
      </c>
      <c r="S138" s="85">
        <f t="shared" si="162"/>
        <v>35</v>
      </c>
      <c r="T138" s="84">
        <v>62300</v>
      </c>
      <c r="U138" s="85">
        <f t="shared" si="163"/>
        <v>37</v>
      </c>
      <c r="V138" s="84">
        <v>67183</v>
      </c>
      <c r="W138" s="85">
        <f t="shared" si="164"/>
        <v>38</v>
      </c>
      <c r="X138" s="84">
        <v>66811</v>
      </c>
      <c r="Y138" s="85">
        <f t="shared" si="165"/>
        <v>39</v>
      </c>
      <c r="Z138" s="84">
        <v>76630</v>
      </c>
      <c r="AA138" s="85">
        <f t="shared" si="190"/>
        <v>37</v>
      </c>
      <c r="AB138" s="84">
        <v>37937</v>
      </c>
      <c r="AC138" s="85">
        <f t="shared" si="191"/>
        <v>85</v>
      </c>
      <c r="AD138" s="84">
        <v>34574</v>
      </c>
      <c r="AE138" s="85">
        <f t="shared" si="192"/>
        <v>94</v>
      </c>
      <c r="AF138" s="84">
        <v>37460</v>
      </c>
      <c r="AG138" s="85">
        <f t="shared" si="193"/>
        <v>94</v>
      </c>
      <c r="AH138" s="84">
        <v>36544</v>
      </c>
      <c r="AI138" s="85">
        <f t="shared" si="194"/>
        <v>91</v>
      </c>
      <c r="AJ138" s="84">
        <v>44834</v>
      </c>
      <c r="AK138" s="85">
        <f t="shared" si="195"/>
        <v>83</v>
      </c>
      <c r="AL138" s="84">
        <v>49424</v>
      </c>
      <c r="AM138" s="85">
        <f t="shared" si="196"/>
        <v>82</v>
      </c>
      <c r="AN138" s="84">
        <v>52561</v>
      </c>
      <c r="AO138" s="85">
        <f t="shared" si="197"/>
        <v>83</v>
      </c>
      <c r="AP138" s="84">
        <v>60675</v>
      </c>
      <c r="AQ138" s="85">
        <f t="shared" si="198"/>
        <v>82</v>
      </c>
      <c r="AR138" s="84">
        <v>75055</v>
      </c>
      <c r="AS138" s="85">
        <f t="shared" si="199"/>
        <v>72</v>
      </c>
      <c r="AT138" s="84">
        <v>80203</v>
      </c>
      <c r="AU138" s="85">
        <f t="shared" si="200"/>
        <v>76</v>
      </c>
      <c r="AV138" s="84">
        <v>92354</v>
      </c>
      <c r="AW138" s="85">
        <f t="shared" si="201"/>
        <v>69</v>
      </c>
      <c r="AX138" s="84">
        <v>99346</v>
      </c>
      <c r="AY138" s="85">
        <f t="shared" si="202"/>
        <v>71</v>
      </c>
      <c r="AZ138" s="84">
        <v>104928</v>
      </c>
      <c r="BA138" s="85">
        <f t="shared" si="203"/>
        <v>68</v>
      </c>
      <c r="BB138" s="84">
        <v>120150</v>
      </c>
      <c r="BC138" s="85">
        <f t="shared" si="204"/>
        <v>61</v>
      </c>
      <c r="BD138" s="84">
        <v>108237</v>
      </c>
      <c r="BE138" s="85">
        <f t="shared" si="205"/>
        <v>67</v>
      </c>
      <c r="BF138" s="84">
        <v>121898</v>
      </c>
      <c r="BG138" s="85">
        <f t="shared" si="206"/>
        <v>59</v>
      </c>
      <c r="BH138" s="84">
        <v>124277</v>
      </c>
      <c r="BI138" s="85">
        <f t="shared" si="207"/>
        <v>59</v>
      </c>
      <c r="BJ138" s="84">
        <v>157621</v>
      </c>
      <c r="BK138" s="85">
        <f t="shared" si="208"/>
        <v>61</v>
      </c>
      <c r="BL138" s="99">
        <v>173125</v>
      </c>
      <c r="BM138" s="85">
        <f t="shared" si="209"/>
        <v>57</v>
      </c>
      <c r="BN138" s="140">
        <v>160673.20000000001</v>
      </c>
      <c r="BO138" s="85">
        <f t="shared" si="210"/>
        <v>56</v>
      </c>
      <c r="BP138" s="140">
        <v>145670.39999999999</v>
      </c>
      <c r="BQ138" s="85">
        <f t="shared" si="211"/>
        <v>60</v>
      </c>
      <c r="BR138" s="146">
        <v>139010.6</v>
      </c>
      <c r="BS138" s="85">
        <f t="shared" si="212"/>
        <v>59</v>
      </c>
      <c r="BT138" s="146">
        <v>132231.6</v>
      </c>
      <c r="BU138" s="85">
        <f t="shared" si="213"/>
        <v>59</v>
      </c>
      <c r="BV138" s="146">
        <v>126477.3</v>
      </c>
      <c r="BW138" s="85">
        <f t="shared" si="214"/>
        <v>65</v>
      </c>
      <c r="BX138" s="146">
        <v>149018.4</v>
      </c>
      <c r="BY138" s="146">
        <f t="shared" si="152"/>
        <v>57</v>
      </c>
      <c r="BZ138" s="172">
        <v>147492.4</v>
      </c>
      <c r="CA138" s="85">
        <f t="shared" si="154"/>
        <v>60</v>
      </c>
      <c r="CB138" s="146">
        <v>150484.20000000001</v>
      </c>
      <c r="CC138" s="85">
        <f t="shared" si="153"/>
        <v>64</v>
      </c>
      <c r="CE138" s="189"/>
    </row>
    <row r="139" spans="1:83">
      <c r="A139" s="113" t="s">
        <v>304</v>
      </c>
      <c r="B139" s="83" t="s">
        <v>187</v>
      </c>
      <c r="C139" s="83" t="s">
        <v>188</v>
      </c>
      <c r="D139" s="84"/>
      <c r="E139" s="85" t="e">
        <f t="shared" si="155"/>
        <v>#N/A</v>
      </c>
      <c r="F139" s="84"/>
      <c r="G139" s="85" t="e">
        <f t="shared" si="156"/>
        <v>#N/A</v>
      </c>
      <c r="H139" s="84"/>
      <c r="I139" s="85" t="e">
        <f t="shared" si="157"/>
        <v>#N/A</v>
      </c>
      <c r="J139" s="84"/>
      <c r="K139" s="85" t="e">
        <f t="shared" si="158"/>
        <v>#N/A</v>
      </c>
      <c r="L139" s="84"/>
      <c r="M139" s="85" t="e">
        <f t="shared" si="159"/>
        <v>#N/A</v>
      </c>
      <c r="N139" s="84">
        <v>31392</v>
      </c>
      <c r="O139" s="85">
        <f t="shared" si="160"/>
        <v>62</v>
      </c>
      <c r="P139" s="84">
        <v>36300</v>
      </c>
      <c r="Q139" s="85">
        <f t="shared" si="161"/>
        <v>56</v>
      </c>
      <c r="R139" s="84">
        <v>34711</v>
      </c>
      <c r="S139" s="85">
        <f t="shared" si="162"/>
        <v>65</v>
      </c>
      <c r="T139" s="84">
        <v>35285</v>
      </c>
      <c r="U139" s="85">
        <f t="shared" si="163"/>
        <v>66</v>
      </c>
      <c r="V139" s="84">
        <v>67289</v>
      </c>
      <c r="W139" s="85">
        <f t="shared" si="164"/>
        <v>37</v>
      </c>
      <c r="X139" s="84">
        <v>50751</v>
      </c>
      <c r="Y139" s="85">
        <f t="shared" si="165"/>
        <v>53</v>
      </c>
      <c r="Z139" s="84">
        <v>50891</v>
      </c>
      <c r="AA139" s="85">
        <f t="shared" si="190"/>
        <v>61</v>
      </c>
      <c r="AB139" s="84">
        <v>72601</v>
      </c>
      <c r="AC139" s="85">
        <f t="shared" si="191"/>
        <v>45</v>
      </c>
      <c r="AD139" s="84">
        <v>61399</v>
      </c>
      <c r="AE139" s="85">
        <f t="shared" si="192"/>
        <v>55</v>
      </c>
      <c r="AF139" s="84">
        <v>66791</v>
      </c>
      <c r="AG139" s="85">
        <f t="shared" si="193"/>
        <v>53</v>
      </c>
      <c r="AH139" s="84">
        <v>67124</v>
      </c>
      <c r="AI139" s="85">
        <f t="shared" si="194"/>
        <v>57</v>
      </c>
      <c r="AJ139" s="84">
        <v>57968</v>
      </c>
      <c r="AK139" s="85">
        <f t="shared" si="195"/>
        <v>65</v>
      </c>
      <c r="AL139" s="84">
        <v>55476</v>
      </c>
      <c r="AM139" s="85">
        <f t="shared" si="196"/>
        <v>75</v>
      </c>
      <c r="AN139" s="84">
        <v>50211</v>
      </c>
      <c r="AO139" s="85">
        <f t="shared" si="197"/>
        <v>84</v>
      </c>
      <c r="AP139" s="84">
        <v>58737</v>
      </c>
      <c r="AQ139" s="85">
        <f t="shared" si="198"/>
        <v>83</v>
      </c>
      <c r="AR139" s="84">
        <v>56569</v>
      </c>
      <c r="AS139" s="85">
        <f t="shared" si="199"/>
        <v>93</v>
      </c>
      <c r="AT139" s="84">
        <v>63183</v>
      </c>
      <c r="AU139" s="85">
        <f t="shared" si="200"/>
        <v>98</v>
      </c>
      <c r="AV139" s="84">
        <v>64503</v>
      </c>
      <c r="AW139" s="85">
        <f t="shared" si="201"/>
        <v>99</v>
      </c>
      <c r="AX139" s="84">
        <v>68463</v>
      </c>
      <c r="AY139" s="85">
        <f t="shared" si="202"/>
        <v>101</v>
      </c>
      <c r="AZ139" s="84">
        <v>69626</v>
      </c>
      <c r="BA139" s="85">
        <f t="shared" si="203"/>
        <v>98</v>
      </c>
      <c r="BB139" s="84">
        <v>65836</v>
      </c>
      <c r="BC139" s="85">
        <f t="shared" si="204"/>
        <v>107</v>
      </c>
      <c r="BD139" s="84">
        <v>59343</v>
      </c>
      <c r="BE139" s="85">
        <f t="shared" si="205"/>
        <v>110</v>
      </c>
      <c r="BF139" s="84">
        <v>70770</v>
      </c>
      <c r="BG139" s="85">
        <f t="shared" si="206"/>
        <v>103</v>
      </c>
      <c r="BH139" s="84">
        <v>97478</v>
      </c>
      <c r="BI139" s="85">
        <f t="shared" si="207"/>
        <v>77</v>
      </c>
      <c r="BJ139" s="84">
        <v>102181</v>
      </c>
      <c r="BK139" s="85">
        <f t="shared" si="208"/>
        <v>95</v>
      </c>
      <c r="BL139" s="99">
        <v>101691</v>
      </c>
      <c r="BM139" s="85">
        <f t="shared" si="209"/>
        <v>87</v>
      </c>
      <c r="BN139" s="140">
        <v>107762.3</v>
      </c>
      <c r="BO139" s="85">
        <f t="shared" si="210"/>
        <v>71</v>
      </c>
      <c r="BP139" s="140">
        <v>105363.8</v>
      </c>
      <c r="BQ139" s="85">
        <f t="shared" si="211"/>
        <v>69</v>
      </c>
      <c r="BR139" s="146">
        <v>97837.1</v>
      </c>
      <c r="BS139" s="85">
        <f t="shared" si="212"/>
        <v>71</v>
      </c>
      <c r="BT139" s="146">
        <v>100943.7</v>
      </c>
      <c r="BU139" s="85">
        <f t="shared" si="213"/>
        <v>70</v>
      </c>
      <c r="BV139" s="146">
        <v>97728</v>
      </c>
      <c r="BW139" s="85">
        <f t="shared" si="214"/>
        <v>78</v>
      </c>
      <c r="BX139" s="146">
        <v>92257.5</v>
      </c>
      <c r="BY139" s="146">
        <f t="shared" si="152"/>
        <v>84</v>
      </c>
      <c r="BZ139" s="172">
        <v>118811.3</v>
      </c>
      <c r="CA139" s="85">
        <f t="shared" si="154"/>
        <v>71</v>
      </c>
      <c r="CB139" s="146">
        <v>143192.20000000001</v>
      </c>
      <c r="CC139" s="85">
        <f t="shared" si="153"/>
        <v>67</v>
      </c>
      <c r="CE139" s="189"/>
    </row>
    <row r="140" spans="1:83">
      <c r="A140" s="113" t="s">
        <v>305</v>
      </c>
      <c r="B140" s="83" t="s">
        <v>187</v>
      </c>
      <c r="C140" s="83" t="s">
        <v>188</v>
      </c>
      <c r="D140" s="84"/>
      <c r="E140" s="85" t="e">
        <f t="shared" si="155"/>
        <v>#N/A</v>
      </c>
      <c r="F140" s="84"/>
      <c r="G140" s="85" t="e">
        <f t="shared" si="156"/>
        <v>#N/A</v>
      </c>
      <c r="H140" s="84"/>
      <c r="I140" s="85" t="e">
        <f t="shared" si="157"/>
        <v>#N/A</v>
      </c>
      <c r="J140" s="84"/>
      <c r="K140" s="85" t="e">
        <f t="shared" si="158"/>
        <v>#N/A</v>
      </c>
      <c r="L140" s="84"/>
      <c r="M140" s="85" t="e">
        <f t="shared" si="159"/>
        <v>#N/A</v>
      </c>
      <c r="N140" s="84">
        <v>26079</v>
      </c>
      <c r="O140" s="85">
        <f t="shared" si="160"/>
        <v>71</v>
      </c>
      <c r="P140" s="84">
        <v>29987</v>
      </c>
      <c r="Q140" s="85">
        <f t="shared" si="161"/>
        <v>67</v>
      </c>
      <c r="R140" s="84">
        <v>27710</v>
      </c>
      <c r="S140" s="85">
        <f t="shared" si="162"/>
        <v>74</v>
      </c>
      <c r="T140" s="84">
        <v>31367</v>
      </c>
      <c r="U140" s="85">
        <f t="shared" si="163"/>
        <v>75</v>
      </c>
      <c r="V140" s="84">
        <v>33000</v>
      </c>
      <c r="W140" s="85">
        <f t="shared" si="164"/>
        <v>81</v>
      </c>
      <c r="X140" s="84">
        <v>33342</v>
      </c>
      <c r="Y140" s="85">
        <f t="shared" si="165"/>
        <v>80</v>
      </c>
      <c r="Z140" s="84">
        <v>36015</v>
      </c>
      <c r="AA140" s="85">
        <f t="shared" si="190"/>
        <v>88</v>
      </c>
      <c r="AB140" s="84">
        <v>35819</v>
      </c>
      <c r="AC140" s="85">
        <f t="shared" si="191"/>
        <v>91</v>
      </c>
      <c r="AD140" s="84">
        <v>34483</v>
      </c>
      <c r="AE140" s="85">
        <f t="shared" si="192"/>
        <v>95</v>
      </c>
      <c r="AF140" s="84">
        <v>36998</v>
      </c>
      <c r="AG140" s="85">
        <f t="shared" si="193"/>
        <v>96</v>
      </c>
      <c r="AH140" s="84">
        <v>42065</v>
      </c>
      <c r="AI140" s="85">
        <f t="shared" si="194"/>
        <v>84</v>
      </c>
      <c r="AJ140" s="84">
        <v>40026</v>
      </c>
      <c r="AK140" s="85">
        <f t="shared" si="195"/>
        <v>93</v>
      </c>
      <c r="AL140" s="84">
        <v>44119</v>
      </c>
      <c r="AM140" s="85">
        <f t="shared" si="196"/>
        <v>88</v>
      </c>
      <c r="AN140" s="84">
        <v>40398</v>
      </c>
      <c r="AO140" s="85">
        <f t="shared" si="197"/>
        <v>100</v>
      </c>
      <c r="AP140" s="84">
        <v>44042</v>
      </c>
      <c r="AQ140" s="85">
        <f t="shared" si="198"/>
        <v>102</v>
      </c>
      <c r="AR140" s="84">
        <v>57283</v>
      </c>
      <c r="AS140" s="85">
        <f t="shared" si="199"/>
        <v>92</v>
      </c>
      <c r="AT140" s="84">
        <v>65207</v>
      </c>
      <c r="AU140" s="85">
        <f t="shared" si="200"/>
        <v>97</v>
      </c>
      <c r="AV140" s="84">
        <v>72569</v>
      </c>
      <c r="AW140" s="85">
        <f t="shared" si="201"/>
        <v>92</v>
      </c>
      <c r="AX140" s="84">
        <v>82991</v>
      </c>
      <c r="AY140" s="85">
        <f t="shared" si="202"/>
        <v>86</v>
      </c>
      <c r="AZ140" s="84">
        <v>83241</v>
      </c>
      <c r="BA140" s="85">
        <f t="shared" si="203"/>
        <v>85</v>
      </c>
      <c r="BB140" s="84">
        <v>77184</v>
      </c>
      <c r="BC140" s="85">
        <f t="shared" si="204"/>
        <v>94</v>
      </c>
      <c r="BD140" s="84">
        <v>88722</v>
      </c>
      <c r="BE140" s="85">
        <f t="shared" si="205"/>
        <v>81</v>
      </c>
      <c r="BF140" s="84">
        <v>92839</v>
      </c>
      <c r="BG140" s="85">
        <f t="shared" si="206"/>
        <v>78</v>
      </c>
      <c r="BH140" s="84">
        <v>90641</v>
      </c>
      <c r="BI140" s="85">
        <f t="shared" si="207"/>
        <v>87</v>
      </c>
      <c r="BJ140" s="84">
        <v>118784</v>
      </c>
      <c r="BK140" s="85">
        <f t="shared" si="208"/>
        <v>78</v>
      </c>
      <c r="BL140" s="99">
        <v>111234.2</v>
      </c>
      <c r="BM140" s="85">
        <f t="shared" si="209"/>
        <v>77</v>
      </c>
      <c r="BN140" s="140">
        <v>100395.1</v>
      </c>
      <c r="BO140" s="85">
        <f t="shared" si="210"/>
        <v>78</v>
      </c>
      <c r="BP140" s="140">
        <v>95063.6</v>
      </c>
      <c r="BQ140" s="85">
        <f t="shared" si="211"/>
        <v>77</v>
      </c>
      <c r="BR140" s="146">
        <v>89596.7</v>
      </c>
      <c r="BS140" s="85">
        <f t="shared" si="212"/>
        <v>77</v>
      </c>
      <c r="BT140" s="146">
        <v>96239.1</v>
      </c>
      <c r="BU140" s="85">
        <f t="shared" si="213"/>
        <v>76</v>
      </c>
      <c r="BV140" s="146">
        <v>97075.7</v>
      </c>
      <c r="BW140" s="85">
        <f t="shared" si="214"/>
        <v>79</v>
      </c>
      <c r="BX140" s="146">
        <v>108874.4</v>
      </c>
      <c r="BY140" s="146">
        <f t="shared" si="152"/>
        <v>73</v>
      </c>
      <c r="BZ140" s="172">
        <v>124446.5</v>
      </c>
      <c r="CA140" s="85">
        <f t="shared" si="154"/>
        <v>67</v>
      </c>
      <c r="CB140" s="146">
        <v>131955.29999999999</v>
      </c>
      <c r="CC140" s="85">
        <f t="shared" si="153"/>
        <v>71</v>
      </c>
      <c r="CE140" s="189"/>
    </row>
    <row r="141" spans="1:83">
      <c r="A141" s="113" t="s">
        <v>306</v>
      </c>
      <c r="B141" s="83" t="s">
        <v>187</v>
      </c>
      <c r="C141" s="83" t="s">
        <v>188</v>
      </c>
      <c r="D141" s="84"/>
      <c r="E141" s="85" t="e">
        <f t="shared" si="155"/>
        <v>#N/A</v>
      </c>
      <c r="F141" s="84"/>
      <c r="G141" s="85" t="e">
        <f t="shared" si="156"/>
        <v>#N/A</v>
      </c>
      <c r="H141" s="84"/>
      <c r="I141" s="85" t="e">
        <f t="shared" si="157"/>
        <v>#N/A</v>
      </c>
      <c r="J141" s="84"/>
      <c r="K141" s="85" t="e">
        <f t="shared" si="158"/>
        <v>#N/A</v>
      </c>
      <c r="L141" s="84"/>
      <c r="M141" s="85" t="e">
        <f t="shared" si="159"/>
        <v>#N/A</v>
      </c>
      <c r="N141" s="84">
        <v>32805</v>
      </c>
      <c r="O141" s="85">
        <f t="shared" si="160"/>
        <v>60</v>
      </c>
      <c r="P141" s="84">
        <v>32604</v>
      </c>
      <c r="Q141" s="85">
        <f t="shared" si="161"/>
        <v>62</v>
      </c>
      <c r="R141" s="84">
        <v>38806</v>
      </c>
      <c r="S141" s="85">
        <f t="shared" si="162"/>
        <v>57</v>
      </c>
      <c r="T141" s="84">
        <v>38167</v>
      </c>
      <c r="U141" s="85">
        <f t="shared" si="163"/>
        <v>61</v>
      </c>
      <c r="V141" s="84">
        <v>39761</v>
      </c>
      <c r="W141" s="85">
        <f t="shared" si="164"/>
        <v>69</v>
      </c>
      <c r="X141" s="84">
        <v>43589</v>
      </c>
      <c r="Y141" s="85">
        <f t="shared" si="165"/>
        <v>66</v>
      </c>
      <c r="Z141" s="84">
        <v>42860</v>
      </c>
      <c r="AA141" s="85">
        <f t="shared" si="190"/>
        <v>76</v>
      </c>
      <c r="AB141" s="84">
        <v>43477</v>
      </c>
      <c r="AC141" s="85">
        <f t="shared" si="191"/>
        <v>75</v>
      </c>
      <c r="AD141" s="84">
        <v>43027</v>
      </c>
      <c r="AE141" s="85">
        <f t="shared" si="192"/>
        <v>78</v>
      </c>
      <c r="AF141" s="84">
        <v>44821</v>
      </c>
      <c r="AG141" s="85">
        <f t="shared" si="193"/>
        <v>85</v>
      </c>
      <c r="AH141" s="84">
        <v>46956</v>
      </c>
      <c r="AI141" s="85">
        <f t="shared" si="194"/>
        <v>79</v>
      </c>
      <c r="AJ141" s="84">
        <v>43725</v>
      </c>
      <c r="AK141" s="85">
        <f t="shared" si="195"/>
        <v>86</v>
      </c>
      <c r="AL141" s="84">
        <v>48255</v>
      </c>
      <c r="AM141" s="85">
        <f t="shared" si="196"/>
        <v>83</v>
      </c>
      <c r="AN141" s="84">
        <v>46921</v>
      </c>
      <c r="AO141" s="85">
        <f t="shared" si="197"/>
        <v>88</v>
      </c>
      <c r="AP141" s="84">
        <v>51801</v>
      </c>
      <c r="AQ141" s="85">
        <f t="shared" si="198"/>
        <v>90</v>
      </c>
      <c r="AR141" s="84">
        <v>65653</v>
      </c>
      <c r="AS141" s="85">
        <f t="shared" si="199"/>
        <v>81</v>
      </c>
      <c r="AT141" s="84">
        <v>79483</v>
      </c>
      <c r="AU141" s="85">
        <f t="shared" si="200"/>
        <v>77</v>
      </c>
      <c r="AV141" s="84">
        <v>91613</v>
      </c>
      <c r="AW141" s="85">
        <f t="shared" si="201"/>
        <v>71</v>
      </c>
      <c r="AX141" s="84">
        <v>110054</v>
      </c>
      <c r="AY141" s="85">
        <f t="shared" si="202"/>
        <v>63</v>
      </c>
      <c r="AZ141" s="84">
        <v>109772</v>
      </c>
      <c r="BA141" s="85">
        <f t="shared" si="203"/>
        <v>61</v>
      </c>
      <c r="BB141" s="84">
        <v>112792</v>
      </c>
      <c r="BC141" s="85">
        <f t="shared" si="204"/>
        <v>66</v>
      </c>
      <c r="BD141" s="84">
        <v>109717</v>
      </c>
      <c r="BE141" s="85">
        <f t="shared" si="205"/>
        <v>66</v>
      </c>
      <c r="BF141" s="84">
        <v>102501</v>
      </c>
      <c r="BG141" s="85">
        <f t="shared" si="206"/>
        <v>68</v>
      </c>
      <c r="BH141" s="84">
        <v>105821</v>
      </c>
      <c r="BI141" s="85">
        <f t="shared" si="207"/>
        <v>70</v>
      </c>
      <c r="BJ141" s="84">
        <v>122864</v>
      </c>
      <c r="BK141" s="85">
        <f t="shared" si="208"/>
        <v>76</v>
      </c>
      <c r="BL141" s="99">
        <v>117226.9</v>
      </c>
      <c r="BM141" s="85">
        <f t="shared" si="209"/>
        <v>73</v>
      </c>
      <c r="BN141" s="140">
        <v>105945.60000000001</v>
      </c>
      <c r="BO141" s="85">
        <f t="shared" si="210"/>
        <v>72</v>
      </c>
      <c r="BP141" s="140">
        <v>98796.7</v>
      </c>
      <c r="BQ141" s="85">
        <f t="shared" si="211"/>
        <v>73</v>
      </c>
      <c r="BR141" s="146">
        <v>97523.199999999997</v>
      </c>
      <c r="BS141" s="85">
        <f t="shared" si="212"/>
        <v>72</v>
      </c>
      <c r="BT141" s="146">
        <v>98455.4</v>
      </c>
      <c r="BU141" s="85">
        <f t="shared" si="213"/>
        <v>74</v>
      </c>
      <c r="BV141" s="146">
        <v>105372</v>
      </c>
      <c r="BW141" s="85">
        <f t="shared" si="214"/>
        <v>71</v>
      </c>
      <c r="BX141" s="146">
        <v>106800</v>
      </c>
      <c r="BY141" s="146">
        <f t="shared" si="152"/>
        <v>74</v>
      </c>
      <c r="BZ141" s="172">
        <v>110037.2</v>
      </c>
      <c r="CA141" s="85">
        <f t="shared" si="154"/>
        <v>75</v>
      </c>
      <c r="CB141" s="146">
        <v>120491.7</v>
      </c>
      <c r="CC141" s="85">
        <f t="shared" si="153"/>
        <v>77</v>
      </c>
      <c r="CE141" s="189"/>
    </row>
    <row r="142" spans="1:83">
      <c r="A142" s="113" t="s">
        <v>307</v>
      </c>
      <c r="B142" s="83" t="s">
        <v>187</v>
      </c>
      <c r="C142" s="83" t="s">
        <v>188</v>
      </c>
      <c r="D142" s="84"/>
      <c r="E142" s="85" t="e">
        <f t="shared" si="155"/>
        <v>#N/A</v>
      </c>
      <c r="F142" s="84"/>
      <c r="G142" s="85" t="e">
        <f t="shared" si="156"/>
        <v>#N/A</v>
      </c>
      <c r="H142" s="84"/>
      <c r="I142" s="85" t="e">
        <f t="shared" si="157"/>
        <v>#N/A</v>
      </c>
      <c r="J142" s="84"/>
      <c r="K142" s="85" t="e">
        <f t="shared" si="158"/>
        <v>#N/A</v>
      </c>
      <c r="L142" s="84"/>
      <c r="M142" s="85" t="e">
        <f t="shared" si="159"/>
        <v>#N/A</v>
      </c>
      <c r="N142" s="84">
        <v>16380</v>
      </c>
      <c r="O142" s="85">
        <f t="shared" si="160"/>
        <v>101</v>
      </c>
      <c r="P142" s="84">
        <v>19306</v>
      </c>
      <c r="Q142" s="85">
        <f t="shared" si="161"/>
        <v>92</v>
      </c>
      <c r="R142" s="84">
        <v>21489</v>
      </c>
      <c r="S142" s="85">
        <f t="shared" si="162"/>
        <v>91</v>
      </c>
      <c r="T142" s="84">
        <v>24095</v>
      </c>
      <c r="U142" s="85">
        <f t="shared" si="163"/>
        <v>91</v>
      </c>
      <c r="V142" s="84">
        <v>24065</v>
      </c>
      <c r="W142" s="85">
        <f t="shared" si="164"/>
        <v>94</v>
      </c>
      <c r="X142" s="84">
        <v>31409</v>
      </c>
      <c r="Y142" s="85">
        <f t="shared" si="165"/>
        <v>83</v>
      </c>
      <c r="Z142" s="84">
        <v>36042</v>
      </c>
      <c r="AA142" s="85">
        <f t="shared" si="190"/>
        <v>87</v>
      </c>
      <c r="AB142" s="84">
        <v>40035</v>
      </c>
      <c r="AC142" s="85">
        <f t="shared" si="191"/>
        <v>82</v>
      </c>
      <c r="AD142" s="84">
        <v>41349</v>
      </c>
      <c r="AE142" s="85">
        <f t="shared" si="192"/>
        <v>82</v>
      </c>
      <c r="AF142" s="84">
        <v>40051</v>
      </c>
      <c r="AG142" s="85">
        <f t="shared" si="193"/>
        <v>90</v>
      </c>
      <c r="AH142" s="84">
        <v>40684</v>
      </c>
      <c r="AI142" s="85">
        <f t="shared" si="194"/>
        <v>86</v>
      </c>
      <c r="AJ142" s="84">
        <v>44900</v>
      </c>
      <c r="AK142" s="85">
        <f t="shared" si="195"/>
        <v>82</v>
      </c>
      <c r="AL142" s="84">
        <v>45771</v>
      </c>
      <c r="AM142" s="85">
        <f t="shared" si="196"/>
        <v>87</v>
      </c>
      <c r="AN142" s="84">
        <v>43893</v>
      </c>
      <c r="AO142" s="85">
        <f t="shared" si="197"/>
        <v>93</v>
      </c>
      <c r="AP142" s="84">
        <v>54321</v>
      </c>
      <c r="AQ142" s="85">
        <f t="shared" si="198"/>
        <v>84</v>
      </c>
      <c r="AR142" s="84">
        <v>64884</v>
      </c>
      <c r="AS142" s="85">
        <f t="shared" si="199"/>
        <v>83</v>
      </c>
      <c r="AT142" s="84">
        <v>74132</v>
      </c>
      <c r="AU142" s="85">
        <f t="shared" si="200"/>
        <v>84</v>
      </c>
      <c r="AV142" s="84">
        <v>86096</v>
      </c>
      <c r="AW142" s="85">
        <f t="shared" si="201"/>
        <v>76</v>
      </c>
      <c r="AX142" s="84">
        <v>96011</v>
      </c>
      <c r="AY142" s="85">
        <f t="shared" si="202"/>
        <v>73</v>
      </c>
      <c r="AZ142" s="84">
        <v>97339</v>
      </c>
      <c r="BA142" s="85">
        <f t="shared" si="203"/>
        <v>74</v>
      </c>
      <c r="BB142" s="84">
        <v>101366</v>
      </c>
      <c r="BC142" s="85">
        <f t="shared" si="204"/>
        <v>71</v>
      </c>
      <c r="BD142" s="84">
        <v>96747</v>
      </c>
      <c r="BE142" s="85">
        <f t="shared" si="205"/>
        <v>74</v>
      </c>
      <c r="BF142" s="84">
        <v>99116</v>
      </c>
      <c r="BG142" s="85">
        <f t="shared" si="206"/>
        <v>72</v>
      </c>
      <c r="BH142" s="84">
        <v>97316</v>
      </c>
      <c r="BI142" s="85">
        <f t="shared" si="207"/>
        <v>78</v>
      </c>
      <c r="BJ142" s="84">
        <v>126070</v>
      </c>
      <c r="BK142" s="85">
        <f t="shared" si="208"/>
        <v>75</v>
      </c>
      <c r="BL142" s="99">
        <v>116691.2</v>
      </c>
      <c r="BM142" s="85">
        <f t="shared" si="209"/>
        <v>74</v>
      </c>
      <c r="BN142" s="140">
        <v>98036.800000000003</v>
      </c>
      <c r="BO142" s="85">
        <f t="shared" si="210"/>
        <v>81</v>
      </c>
      <c r="BP142" s="140">
        <v>94755.8</v>
      </c>
      <c r="BQ142" s="85">
        <f t="shared" si="211"/>
        <v>79</v>
      </c>
      <c r="BR142" s="146">
        <v>101874.6</v>
      </c>
      <c r="BS142" s="85">
        <f t="shared" si="212"/>
        <v>69</v>
      </c>
      <c r="BT142" s="146">
        <v>110153.7</v>
      </c>
      <c r="BU142" s="85">
        <f t="shared" si="213"/>
        <v>67</v>
      </c>
      <c r="BV142" s="146">
        <v>105581</v>
      </c>
      <c r="BW142" s="85">
        <f t="shared" si="214"/>
        <v>70</v>
      </c>
      <c r="BX142" s="146">
        <v>116331.2</v>
      </c>
      <c r="BY142" s="146">
        <f t="shared" si="152"/>
        <v>68</v>
      </c>
      <c r="BZ142" s="172">
        <v>109803.3</v>
      </c>
      <c r="CA142" s="85">
        <f t="shared" si="154"/>
        <v>76</v>
      </c>
      <c r="CB142" s="146">
        <v>103967.2</v>
      </c>
      <c r="CC142" s="85">
        <f t="shared" si="153"/>
        <v>82</v>
      </c>
      <c r="CE142" s="189"/>
    </row>
    <row r="143" spans="1:83">
      <c r="A143" s="113" t="s">
        <v>308</v>
      </c>
      <c r="B143" s="83" t="s">
        <v>187</v>
      </c>
      <c r="C143" s="83" t="s">
        <v>188</v>
      </c>
      <c r="D143" s="84"/>
      <c r="E143" s="85" t="e">
        <f t="shared" si="155"/>
        <v>#N/A</v>
      </c>
      <c r="F143" s="84"/>
      <c r="G143" s="85" t="e">
        <f t="shared" si="156"/>
        <v>#N/A</v>
      </c>
      <c r="H143" s="84"/>
      <c r="I143" s="85" t="e">
        <f t="shared" si="157"/>
        <v>#N/A</v>
      </c>
      <c r="J143" s="84"/>
      <c r="K143" s="85" t="e">
        <f t="shared" si="158"/>
        <v>#N/A</v>
      </c>
      <c r="L143" s="84"/>
      <c r="M143" s="85" t="e">
        <f t="shared" si="159"/>
        <v>#N/A</v>
      </c>
      <c r="N143" s="84">
        <v>35059</v>
      </c>
      <c r="O143" s="85">
        <f t="shared" si="160"/>
        <v>54</v>
      </c>
      <c r="P143" s="84">
        <v>36102</v>
      </c>
      <c r="Q143" s="85">
        <f t="shared" si="161"/>
        <v>57</v>
      </c>
      <c r="R143" s="84">
        <v>38014</v>
      </c>
      <c r="S143" s="85">
        <f t="shared" si="162"/>
        <v>59</v>
      </c>
      <c r="T143" s="84">
        <v>41905</v>
      </c>
      <c r="U143" s="85">
        <f t="shared" si="163"/>
        <v>56</v>
      </c>
      <c r="V143" s="84">
        <v>41251</v>
      </c>
      <c r="W143" s="85">
        <f t="shared" si="164"/>
        <v>66</v>
      </c>
      <c r="X143" s="84">
        <v>45868</v>
      </c>
      <c r="Y143" s="85">
        <f t="shared" si="165"/>
        <v>59</v>
      </c>
      <c r="Z143" s="84">
        <v>50403</v>
      </c>
      <c r="AA143" s="85">
        <f t="shared" si="190"/>
        <v>62</v>
      </c>
      <c r="AB143" s="84">
        <v>57915</v>
      </c>
      <c r="AC143" s="85">
        <f t="shared" si="191"/>
        <v>56</v>
      </c>
      <c r="AD143" s="84">
        <v>58590</v>
      </c>
      <c r="AE143" s="85">
        <f t="shared" si="192"/>
        <v>59</v>
      </c>
      <c r="AF143" s="84">
        <v>61832</v>
      </c>
      <c r="AG143" s="85">
        <f t="shared" si="193"/>
        <v>58</v>
      </c>
      <c r="AH143" s="84">
        <v>70047</v>
      </c>
      <c r="AI143" s="85">
        <f t="shared" si="194"/>
        <v>55</v>
      </c>
      <c r="AJ143" s="84">
        <v>75718</v>
      </c>
      <c r="AK143" s="85">
        <f t="shared" si="195"/>
        <v>50</v>
      </c>
      <c r="AL143" s="84">
        <v>75920</v>
      </c>
      <c r="AM143" s="85">
        <f t="shared" si="196"/>
        <v>54</v>
      </c>
      <c r="AN143" s="84">
        <v>77176</v>
      </c>
      <c r="AO143" s="85">
        <f t="shared" si="197"/>
        <v>61</v>
      </c>
      <c r="AP143" s="84">
        <v>80538</v>
      </c>
      <c r="AQ143" s="85">
        <f t="shared" si="198"/>
        <v>63</v>
      </c>
      <c r="AR143" s="84">
        <v>84496</v>
      </c>
      <c r="AS143" s="85">
        <f t="shared" si="199"/>
        <v>69</v>
      </c>
      <c r="AT143" s="84">
        <v>97454</v>
      </c>
      <c r="AU143" s="85">
        <f t="shared" si="200"/>
        <v>59</v>
      </c>
      <c r="AV143" s="84">
        <v>87534</v>
      </c>
      <c r="AW143" s="85">
        <f t="shared" si="201"/>
        <v>74</v>
      </c>
      <c r="AX143" s="84">
        <v>101697</v>
      </c>
      <c r="AY143" s="85">
        <f t="shared" si="202"/>
        <v>70</v>
      </c>
      <c r="AZ143" s="84">
        <v>105169</v>
      </c>
      <c r="BA143" s="85">
        <f t="shared" si="203"/>
        <v>66</v>
      </c>
      <c r="BB143" s="84">
        <v>97553</v>
      </c>
      <c r="BC143" s="85">
        <f t="shared" si="204"/>
        <v>74</v>
      </c>
      <c r="BD143" s="84">
        <v>94042</v>
      </c>
      <c r="BE143" s="85">
        <f t="shared" si="205"/>
        <v>77</v>
      </c>
      <c r="BF143" s="84">
        <v>88990</v>
      </c>
      <c r="BG143" s="85">
        <f t="shared" si="206"/>
        <v>83</v>
      </c>
      <c r="BH143" s="84">
        <v>91272</v>
      </c>
      <c r="BI143" s="85">
        <f t="shared" si="207"/>
        <v>86</v>
      </c>
      <c r="BJ143" s="84">
        <v>116524</v>
      </c>
      <c r="BK143" s="85">
        <f t="shared" si="208"/>
        <v>80</v>
      </c>
      <c r="BL143" s="99">
        <v>103577.9</v>
      </c>
      <c r="BM143" s="85">
        <f t="shared" si="209"/>
        <v>85</v>
      </c>
      <c r="BN143" s="140">
        <v>91489.8</v>
      </c>
      <c r="BO143" s="85">
        <f t="shared" si="210"/>
        <v>86</v>
      </c>
      <c r="BP143" s="140">
        <v>88972.4</v>
      </c>
      <c r="BQ143" s="85">
        <f t="shared" si="211"/>
        <v>85</v>
      </c>
      <c r="BR143" s="146">
        <v>85834.1</v>
      </c>
      <c r="BS143" s="85">
        <f t="shared" si="212"/>
        <v>81</v>
      </c>
      <c r="BT143" s="146">
        <v>90955.5</v>
      </c>
      <c r="BU143" s="85">
        <f t="shared" si="213"/>
        <v>82</v>
      </c>
      <c r="BV143" s="146">
        <v>83413.2</v>
      </c>
      <c r="BW143" s="85">
        <f t="shared" si="214"/>
        <v>85</v>
      </c>
      <c r="BX143" s="146">
        <v>93112.3</v>
      </c>
      <c r="BY143" s="146">
        <f t="shared" si="152"/>
        <v>82</v>
      </c>
      <c r="BZ143" s="172">
        <v>100464.2</v>
      </c>
      <c r="CA143" s="85">
        <f t="shared" si="154"/>
        <v>80</v>
      </c>
      <c r="CB143" s="146">
        <v>101129.9</v>
      </c>
      <c r="CC143" s="85">
        <f t="shared" si="153"/>
        <v>84</v>
      </c>
      <c r="CE143" s="189"/>
    </row>
    <row r="144" spans="1:83">
      <c r="A144" s="113" t="s">
        <v>309</v>
      </c>
      <c r="B144" s="83" t="s">
        <v>187</v>
      </c>
      <c r="C144" s="83" t="s">
        <v>188</v>
      </c>
      <c r="D144" s="84"/>
      <c r="E144" s="85" t="e">
        <f t="shared" si="155"/>
        <v>#N/A</v>
      </c>
      <c r="F144" s="84"/>
      <c r="G144" s="85" t="e">
        <f t="shared" si="156"/>
        <v>#N/A</v>
      </c>
      <c r="H144" s="84"/>
      <c r="I144" s="85" t="e">
        <f t="shared" si="157"/>
        <v>#N/A</v>
      </c>
      <c r="J144" s="84"/>
      <c r="K144" s="85" t="e">
        <f t="shared" si="158"/>
        <v>#N/A</v>
      </c>
      <c r="L144" s="84"/>
      <c r="M144" s="85" t="e">
        <f t="shared" si="159"/>
        <v>#N/A</v>
      </c>
      <c r="N144" s="84">
        <v>18954</v>
      </c>
      <c r="O144" s="85">
        <f t="shared" si="160"/>
        <v>92</v>
      </c>
      <c r="P144" s="84">
        <v>17477</v>
      </c>
      <c r="Q144" s="85">
        <f t="shared" si="161"/>
        <v>95</v>
      </c>
      <c r="R144" s="84">
        <v>21361</v>
      </c>
      <c r="S144" s="85">
        <f t="shared" si="162"/>
        <v>92</v>
      </c>
      <c r="T144" s="84">
        <v>22557</v>
      </c>
      <c r="U144" s="85">
        <f t="shared" si="163"/>
        <v>93</v>
      </c>
      <c r="V144" s="84">
        <v>22929</v>
      </c>
      <c r="W144" s="85">
        <f t="shared" si="164"/>
        <v>99</v>
      </c>
      <c r="X144" s="84">
        <v>26098</v>
      </c>
      <c r="Y144" s="85">
        <f t="shared" si="165"/>
        <v>94</v>
      </c>
      <c r="Z144" s="84"/>
      <c r="AA144" s="85" t="e">
        <f t="shared" si="190"/>
        <v>#N/A</v>
      </c>
      <c r="AB144" s="84">
        <v>24590</v>
      </c>
      <c r="AC144" s="85">
        <f t="shared" si="191"/>
        <v>110</v>
      </c>
      <c r="AD144" s="84">
        <v>25097</v>
      </c>
      <c r="AE144" s="85">
        <f t="shared" si="192"/>
        <v>109</v>
      </c>
      <c r="AF144" s="84">
        <v>28280</v>
      </c>
      <c r="AG144" s="85">
        <f t="shared" si="193"/>
        <v>105</v>
      </c>
      <c r="AH144" s="84"/>
      <c r="AI144" s="85" t="e">
        <f t="shared" si="194"/>
        <v>#N/A</v>
      </c>
      <c r="AJ144" s="84"/>
      <c r="AK144" s="85" t="e">
        <f t="shared" si="195"/>
        <v>#N/A</v>
      </c>
      <c r="AL144" s="84"/>
      <c r="AM144" s="85" t="e">
        <f t="shared" si="196"/>
        <v>#N/A</v>
      </c>
      <c r="AN144" s="84"/>
      <c r="AO144" s="85" t="e">
        <f t="shared" si="197"/>
        <v>#N/A</v>
      </c>
      <c r="AP144" s="84"/>
      <c r="AQ144" s="85" t="e">
        <f t="shared" si="198"/>
        <v>#N/A</v>
      </c>
      <c r="AR144" s="84"/>
      <c r="AS144" s="85" t="e">
        <f t="shared" si="199"/>
        <v>#N/A</v>
      </c>
      <c r="AT144" s="84"/>
      <c r="AU144" s="85" t="e">
        <f t="shared" si="200"/>
        <v>#N/A</v>
      </c>
      <c r="AV144" s="84"/>
      <c r="AW144" s="85" t="e">
        <f t="shared" si="201"/>
        <v>#N/A</v>
      </c>
      <c r="AX144" s="84"/>
      <c r="AY144" s="85" t="e">
        <f t="shared" si="202"/>
        <v>#N/A</v>
      </c>
      <c r="AZ144" s="84">
        <v>44327</v>
      </c>
      <c r="BA144" s="85">
        <f t="shared" si="203"/>
        <v>119</v>
      </c>
      <c r="BB144" s="84">
        <v>43295</v>
      </c>
      <c r="BC144" s="85">
        <f t="shared" si="204"/>
        <v>121</v>
      </c>
      <c r="BD144" s="84">
        <v>54633</v>
      </c>
      <c r="BE144" s="85">
        <f t="shared" si="205"/>
        <v>113</v>
      </c>
      <c r="BF144" s="84">
        <v>49835</v>
      </c>
      <c r="BG144" s="85">
        <f t="shared" si="206"/>
        <v>119</v>
      </c>
      <c r="BH144" s="84">
        <v>59974</v>
      </c>
      <c r="BI144" s="85">
        <f t="shared" si="207"/>
        <v>117</v>
      </c>
      <c r="BJ144" s="84">
        <v>67239</v>
      </c>
      <c r="BK144" s="85">
        <f t="shared" si="208"/>
        <v>115</v>
      </c>
      <c r="BL144" s="102"/>
      <c r="BM144" s="85" t="e">
        <f t="shared" si="209"/>
        <v>#N/A</v>
      </c>
      <c r="BN144" s="140">
        <v>68239.8</v>
      </c>
      <c r="BO144" s="85">
        <f t="shared" si="210"/>
        <v>100</v>
      </c>
      <c r="BP144" s="140">
        <v>79057.7</v>
      </c>
      <c r="BQ144" s="85">
        <f t="shared" si="211"/>
        <v>96</v>
      </c>
      <c r="BR144" s="146">
        <v>73593.600000000006</v>
      </c>
      <c r="BS144" s="85">
        <f t="shared" si="212"/>
        <v>92</v>
      </c>
      <c r="BT144" s="146">
        <v>87319.1</v>
      </c>
      <c r="BU144" s="85">
        <f t="shared" si="213"/>
        <v>84</v>
      </c>
      <c r="BV144" s="146">
        <v>86565.3</v>
      </c>
      <c r="BW144" s="85">
        <f t="shared" si="214"/>
        <v>84</v>
      </c>
      <c r="BX144" s="146">
        <v>99396.3</v>
      </c>
      <c r="BY144" s="146">
        <f t="shared" si="152"/>
        <v>78</v>
      </c>
      <c r="BZ144" s="172">
        <v>98673.3</v>
      </c>
      <c r="CA144" s="85">
        <f t="shared" si="154"/>
        <v>84</v>
      </c>
      <c r="CB144" s="146">
        <v>97896.9</v>
      </c>
      <c r="CC144" s="85">
        <f t="shared" si="153"/>
        <v>87</v>
      </c>
      <c r="CE144" s="189"/>
    </row>
    <row r="145" spans="1:83">
      <c r="A145" s="113" t="s">
        <v>310</v>
      </c>
      <c r="B145" s="83" t="s">
        <v>187</v>
      </c>
      <c r="C145" s="83"/>
      <c r="D145" s="84"/>
      <c r="E145" s="85" t="e">
        <f t="shared" si="155"/>
        <v>#N/A</v>
      </c>
      <c r="F145" s="84"/>
      <c r="G145" s="85" t="e">
        <f t="shared" si="156"/>
        <v>#N/A</v>
      </c>
      <c r="H145" s="84"/>
      <c r="I145" s="85" t="e">
        <f t="shared" si="157"/>
        <v>#N/A</v>
      </c>
      <c r="J145" s="84"/>
      <c r="K145" s="85" t="e">
        <f t="shared" si="158"/>
        <v>#N/A</v>
      </c>
      <c r="L145" s="84"/>
      <c r="M145" s="85" t="e">
        <f t="shared" si="159"/>
        <v>#N/A</v>
      </c>
      <c r="N145" s="84"/>
      <c r="O145" s="85" t="e">
        <f t="shared" si="160"/>
        <v>#N/A</v>
      </c>
      <c r="P145" s="84"/>
      <c r="Q145" s="85" t="e">
        <f t="shared" si="161"/>
        <v>#N/A</v>
      </c>
      <c r="R145" s="84"/>
      <c r="S145" s="85" t="e">
        <f t="shared" si="162"/>
        <v>#N/A</v>
      </c>
      <c r="T145" s="84"/>
      <c r="U145" s="85" t="e">
        <f t="shared" si="163"/>
        <v>#N/A</v>
      </c>
      <c r="V145" s="84"/>
      <c r="W145" s="85" t="e">
        <f t="shared" si="164"/>
        <v>#N/A</v>
      </c>
      <c r="X145" s="84"/>
      <c r="Y145" s="85" t="e">
        <f t="shared" si="165"/>
        <v>#N/A</v>
      </c>
      <c r="Z145" s="84"/>
      <c r="AA145" s="85" t="e">
        <f>RANK(Z145,$X$17:$X$159)</f>
        <v>#N/A</v>
      </c>
      <c r="AB145" s="84"/>
      <c r="AC145" s="85" t="e">
        <f>RANK(AB145,$X$17:$X$159)</f>
        <v>#N/A</v>
      </c>
      <c r="AD145" s="84"/>
      <c r="AE145" s="85" t="e">
        <f>RANK(AD145,$X$17:$X$159)</f>
        <v>#N/A</v>
      </c>
      <c r="AF145" s="84"/>
      <c r="AG145" s="85" t="e">
        <f>RANK(AF145,$X$17:$X$159)</f>
        <v>#N/A</v>
      </c>
      <c r="AH145" s="84"/>
      <c r="AI145" s="85" t="e">
        <f>RANK(AH145,$X$17:$X$159)</f>
        <v>#N/A</v>
      </c>
      <c r="AJ145" s="84"/>
      <c r="AK145" s="85" t="e">
        <f>RANK(AJ145,$X$17:$X$159)</f>
        <v>#N/A</v>
      </c>
      <c r="AL145" s="84"/>
      <c r="AM145" s="85" t="e">
        <f>RANK(AL145,$X$17:$X$159)</f>
        <v>#N/A</v>
      </c>
      <c r="AN145" s="84"/>
      <c r="AO145" s="85" t="e">
        <f>RANK(AN145,$X$17:$X$159)</f>
        <v>#N/A</v>
      </c>
      <c r="AP145" s="84"/>
      <c r="AQ145" s="85" t="e">
        <f>RANK(AP145,$X$17:$X$159)</f>
        <v>#N/A</v>
      </c>
      <c r="AR145" s="84"/>
      <c r="AS145" s="85" t="e">
        <f>RANK(AR145,$X$17:$X$159)</f>
        <v>#N/A</v>
      </c>
      <c r="AT145" s="84"/>
      <c r="AU145" s="85" t="e">
        <f>RANK(AT145,$X$17:$X$159)</f>
        <v>#N/A</v>
      </c>
      <c r="AV145" s="84"/>
      <c r="AW145" s="85" t="e">
        <f>RANK(AV145,$X$17:$X$159)</f>
        <v>#N/A</v>
      </c>
      <c r="AX145" s="84"/>
      <c r="AY145" s="85" t="e">
        <f>RANK(AX145,$X$17:$X$159)</f>
        <v>#N/A</v>
      </c>
      <c r="AZ145" s="84"/>
      <c r="BA145" s="85" t="e">
        <f>RANK(AZ145,$X$17:$X$159)</f>
        <v>#N/A</v>
      </c>
      <c r="BB145" s="84"/>
      <c r="BC145" s="85" t="e">
        <f>RANK(BB145,$X$17:$X$159)</f>
        <v>#N/A</v>
      </c>
      <c r="BD145" s="84"/>
      <c r="BE145" s="85" t="e">
        <f>RANK(BD145,$X$17:$X$159)</f>
        <v>#N/A</v>
      </c>
      <c r="BF145" s="84"/>
      <c r="BG145" s="85" t="e">
        <f>RANK(BF145,$X$17:$X$159)</f>
        <v>#N/A</v>
      </c>
      <c r="BH145" s="84"/>
      <c r="BI145" s="85" t="e">
        <f>RANK(BH145,$X$17:$X$159)</f>
        <v>#N/A</v>
      </c>
      <c r="BJ145" s="84"/>
      <c r="BK145" s="85" t="e">
        <f>RANK(BJ145,$X$17:$X$159)</f>
        <v>#N/A</v>
      </c>
      <c r="BL145" s="179"/>
      <c r="BM145" s="85" t="e">
        <f>RANK(BL145,$X$17:$X$159)</f>
        <v>#N/A</v>
      </c>
      <c r="BN145" s="179"/>
      <c r="BO145" s="85" t="e">
        <f>RANK(BN145,$X$17:$X$159)</f>
        <v>#N/A</v>
      </c>
      <c r="BP145" s="179"/>
      <c r="BQ145" s="85" t="e">
        <f>RANK(BP145,$X$17:$X$159)</f>
        <v>#N/A</v>
      </c>
      <c r="BR145" s="179"/>
      <c r="BS145" s="85" t="e">
        <f>RANK(BR145,$X$17:$X$159)</f>
        <v>#N/A</v>
      </c>
      <c r="BT145" s="179"/>
      <c r="BU145" s="85" t="e">
        <f>RANK(BT145,$X$17:$X$159)</f>
        <v>#N/A</v>
      </c>
      <c r="BV145" s="179"/>
      <c r="BW145" s="85" t="e">
        <f>RANK(BV145,$X$17:$X$159)</f>
        <v>#N/A</v>
      </c>
      <c r="BX145" s="146">
        <v>74545.7</v>
      </c>
      <c r="BY145" s="146">
        <f t="shared" si="152"/>
        <v>99</v>
      </c>
      <c r="BZ145" s="196">
        <v>78956.899999999994</v>
      </c>
      <c r="CA145" s="85">
        <f t="shared" si="154"/>
        <v>97</v>
      </c>
      <c r="CB145" s="146">
        <v>97576.7</v>
      </c>
      <c r="CC145" s="85">
        <f t="shared" si="153"/>
        <v>88</v>
      </c>
      <c r="CE145" s="189"/>
    </row>
    <row r="146" spans="1:83">
      <c r="A146" s="113" t="s">
        <v>311</v>
      </c>
      <c r="B146" s="83" t="s">
        <v>187</v>
      </c>
      <c r="C146" s="83" t="s">
        <v>188</v>
      </c>
      <c r="D146" s="84"/>
      <c r="E146" s="85" t="e">
        <f t="shared" si="155"/>
        <v>#N/A</v>
      </c>
      <c r="F146" s="84"/>
      <c r="G146" s="85" t="e">
        <f t="shared" si="156"/>
        <v>#N/A</v>
      </c>
      <c r="H146" s="84"/>
      <c r="I146" s="85" t="e">
        <f t="shared" si="157"/>
        <v>#N/A</v>
      </c>
      <c r="J146" s="84"/>
      <c r="K146" s="85" t="e">
        <f t="shared" si="158"/>
        <v>#N/A</v>
      </c>
      <c r="L146" s="84"/>
      <c r="M146" s="85" t="e">
        <f t="shared" si="159"/>
        <v>#N/A</v>
      </c>
      <c r="N146" s="84">
        <v>34495</v>
      </c>
      <c r="O146" s="85">
        <f t="shared" si="160"/>
        <v>56</v>
      </c>
      <c r="P146" s="84">
        <v>37242</v>
      </c>
      <c r="Q146" s="85">
        <f t="shared" si="161"/>
        <v>54</v>
      </c>
      <c r="R146" s="84">
        <v>36241</v>
      </c>
      <c r="S146" s="85">
        <f t="shared" si="162"/>
        <v>63</v>
      </c>
      <c r="T146" s="84">
        <v>35341</v>
      </c>
      <c r="U146" s="85">
        <f t="shared" si="163"/>
        <v>65</v>
      </c>
      <c r="V146" s="84">
        <v>38566</v>
      </c>
      <c r="W146" s="85">
        <f t="shared" si="164"/>
        <v>71</v>
      </c>
      <c r="X146" s="84">
        <v>39142</v>
      </c>
      <c r="Y146" s="85">
        <f t="shared" si="165"/>
        <v>75</v>
      </c>
      <c r="Z146" s="84">
        <v>41585</v>
      </c>
      <c r="AA146" s="85">
        <f t="shared" ref="AA146:AA155" si="215">RANK(Z146,$Z$17:$Z$159)</f>
        <v>78</v>
      </c>
      <c r="AB146" s="84">
        <v>44355</v>
      </c>
      <c r="AC146" s="85">
        <f t="shared" ref="AC146:AC155" si="216">RANK(AB146,$AB$17:$AB$159)</f>
        <v>73</v>
      </c>
      <c r="AD146" s="84">
        <v>45015</v>
      </c>
      <c r="AE146" s="85">
        <f t="shared" ref="AE146:AE155" si="217">RANK(AD146,$AD$17:$AD$159)</f>
        <v>75</v>
      </c>
      <c r="AF146" s="84">
        <v>45144</v>
      </c>
      <c r="AG146" s="85">
        <f t="shared" ref="AG146:AG155" si="218">RANK(AF146,$AF$17:$AF$159)</f>
        <v>82</v>
      </c>
      <c r="AH146" s="84"/>
      <c r="AI146" s="85" t="e">
        <f t="shared" ref="AI146:AI155" si="219">RANK(AH146,$AH$17:$AH$159)</f>
        <v>#N/A</v>
      </c>
      <c r="AJ146" s="84"/>
      <c r="AK146" s="85" t="e">
        <f t="shared" ref="AK146:AK155" si="220">RANK(AJ146,$AJ$17:$AJ$159)</f>
        <v>#N/A</v>
      </c>
      <c r="AL146" s="84">
        <v>43300</v>
      </c>
      <c r="AM146" s="85">
        <f t="shared" ref="AM146:AM155" si="221">RANK(AL146,$AL$17:$AL$159)</f>
        <v>93</v>
      </c>
      <c r="AN146" s="84">
        <v>42181</v>
      </c>
      <c r="AO146" s="85">
        <f t="shared" ref="AO146:AO155" si="222">RANK(AN146,$AN$17:$AN$159)</f>
        <v>98</v>
      </c>
      <c r="AP146" s="84">
        <v>46754</v>
      </c>
      <c r="AQ146" s="85">
        <f t="shared" ref="AQ146:AQ155" si="223">RANK(AP146,$AP$17:$AP$159)</f>
        <v>96</v>
      </c>
      <c r="AR146" s="84">
        <v>47820</v>
      </c>
      <c r="AS146" s="85">
        <f t="shared" ref="AS146:AS155" si="224">RANK(AR146,$AR$17:$AR$159)</f>
        <v>103</v>
      </c>
      <c r="AT146" s="84">
        <v>48158</v>
      </c>
      <c r="AU146" s="85">
        <f t="shared" ref="AU146:AU155" si="225">RANK(AT146,$AT$17:$AT$159)</f>
        <v>108</v>
      </c>
      <c r="AV146" s="84">
        <v>56971</v>
      </c>
      <c r="AW146" s="85">
        <f t="shared" ref="AW146:AW155" si="226">RANK(AV146,$AV$17:$AV$159)</f>
        <v>108</v>
      </c>
      <c r="AX146" s="84">
        <v>66097</v>
      </c>
      <c r="AY146" s="85">
        <f t="shared" ref="AY146:AY155" si="227">RANK(AX146,$AX$17:$AX$159)</f>
        <v>105</v>
      </c>
      <c r="AZ146" s="84">
        <v>69594</v>
      </c>
      <c r="BA146" s="85">
        <f t="shared" ref="BA146:BA155" si="228">RANK(AZ146,$AZ$17:$AZ$159)</f>
        <v>99</v>
      </c>
      <c r="BB146" s="84">
        <v>67049</v>
      </c>
      <c r="BC146" s="85">
        <f t="shared" ref="BC146:BC155" si="229">RANK(BB146,$BB$17:$BB$159)</f>
        <v>106</v>
      </c>
      <c r="BD146" s="84">
        <v>89539</v>
      </c>
      <c r="BE146" s="85">
        <f t="shared" ref="BE146:BE155" si="230">RANK(BD146,$BD$17:$BD$159)</f>
        <v>80</v>
      </c>
      <c r="BF146" s="84">
        <v>79336</v>
      </c>
      <c r="BG146" s="85">
        <f t="shared" ref="BG146:BG155" si="231">RANK(BF146,$BF$17:$BF$159)</f>
        <v>89</v>
      </c>
      <c r="BH146" s="84">
        <v>81256</v>
      </c>
      <c r="BI146" s="85">
        <f t="shared" ref="BI146:BI155" si="232">RANK(BH146,$BH$17:$BH$159)</f>
        <v>99</v>
      </c>
      <c r="BJ146" s="84">
        <v>104558</v>
      </c>
      <c r="BK146" s="85">
        <f t="shared" ref="BK146:BK155" si="233">RANK(BJ146,$BJ$17:$BJ$159)</f>
        <v>92</v>
      </c>
      <c r="BL146" s="99">
        <v>95970.8</v>
      </c>
      <c r="BM146" s="85">
        <f t="shared" ref="BM146:BM155" si="234">RANK(BL146,$BL$17:$BL$159)</f>
        <v>92</v>
      </c>
      <c r="BN146" s="140">
        <v>75202.100000000006</v>
      </c>
      <c r="BO146" s="85">
        <f t="shared" ref="BO146:BO155" si="235">RANK(BN146,$BN$17:$BN$159)</f>
        <v>95</v>
      </c>
      <c r="BP146" s="140">
        <v>84193.1</v>
      </c>
      <c r="BQ146" s="85">
        <f t="shared" ref="BQ146:BQ155" si="236">RANK(BP146,$BP$17:$BP$159)</f>
        <v>92</v>
      </c>
      <c r="BR146" s="146">
        <v>82621.8</v>
      </c>
      <c r="BS146" s="85">
        <f t="shared" ref="BS146:BS155" si="237">RANK(BR146,$BR$17:$BR$159)</f>
        <v>85</v>
      </c>
      <c r="BT146" s="146">
        <v>75551.399999999994</v>
      </c>
      <c r="BU146" s="85">
        <f t="shared" ref="BU146:BU155" si="238">RANK(BT146,$BT$17:$BT$159)</f>
        <v>95</v>
      </c>
      <c r="BV146" s="146">
        <v>75574.2</v>
      </c>
      <c r="BW146" s="85">
        <f t="shared" ref="BW146:BW159" si="239">RANK(BV146,$BV$17:$BV$159)</f>
        <v>90</v>
      </c>
      <c r="BX146" s="146">
        <v>86563.7</v>
      </c>
      <c r="BY146" s="146">
        <f t="shared" si="152"/>
        <v>88</v>
      </c>
      <c r="BZ146" s="172">
        <v>97276.800000000003</v>
      </c>
      <c r="CA146" s="85">
        <f t="shared" si="154"/>
        <v>85</v>
      </c>
      <c r="CB146" s="146">
        <v>94633.4</v>
      </c>
      <c r="CC146" s="85">
        <f t="shared" si="153"/>
        <v>89</v>
      </c>
      <c r="CE146" s="189"/>
    </row>
    <row r="147" spans="1:83">
      <c r="A147" s="113" t="s">
        <v>312</v>
      </c>
      <c r="B147" s="83" t="s">
        <v>187</v>
      </c>
      <c r="C147" s="83" t="s">
        <v>188</v>
      </c>
      <c r="D147" s="84"/>
      <c r="E147" s="85" t="e">
        <f t="shared" si="155"/>
        <v>#N/A</v>
      </c>
      <c r="F147" s="84"/>
      <c r="G147" s="85" t="e">
        <f t="shared" si="156"/>
        <v>#N/A</v>
      </c>
      <c r="H147" s="84"/>
      <c r="I147" s="85" t="e">
        <f t="shared" si="157"/>
        <v>#N/A</v>
      </c>
      <c r="J147" s="84"/>
      <c r="K147" s="85" t="e">
        <f t="shared" si="158"/>
        <v>#N/A</v>
      </c>
      <c r="L147" s="84"/>
      <c r="M147" s="85" t="e">
        <f t="shared" si="159"/>
        <v>#N/A</v>
      </c>
      <c r="N147" s="84">
        <v>25780</v>
      </c>
      <c r="O147" s="85">
        <f t="shared" si="160"/>
        <v>72</v>
      </c>
      <c r="P147" s="84">
        <v>26190</v>
      </c>
      <c r="Q147" s="85">
        <f t="shared" si="161"/>
        <v>75</v>
      </c>
      <c r="R147" s="84"/>
      <c r="S147" s="85" t="e">
        <f t="shared" si="162"/>
        <v>#N/A</v>
      </c>
      <c r="T147" s="84"/>
      <c r="U147" s="85" t="e">
        <f t="shared" si="163"/>
        <v>#N/A</v>
      </c>
      <c r="V147" s="84"/>
      <c r="W147" s="85" t="e">
        <f t="shared" si="164"/>
        <v>#N/A</v>
      </c>
      <c r="X147" s="84"/>
      <c r="Y147" s="85" t="e">
        <f t="shared" si="165"/>
        <v>#N/A</v>
      </c>
      <c r="Z147" s="84"/>
      <c r="AA147" s="85" t="e">
        <f t="shared" si="215"/>
        <v>#N/A</v>
      </c>
      <c r="AB147" s="84">
        <v>31174</v>
      </c>
      <c r="AC147" s="85">
        <f t="shared" si="216"/>
        <v>99</v>
      </c>
      <c r="AD147" s="84">
        <v>35227</v>
      </c>
      <c r="AE147" s="85">
        <f t="shared" si="217"/>
        <v>92</v>
      </c>
      <c r="AF147" s="84">
        <v>33628</v>
      </c>
      <c r="AG147" s="85">
        <f t="shared" si="218"/>
        <v>99</v>
      </c>
      <c r="AH147" s="84"/>
      <c r="AI147" s="85" t="e">
        <f t="shared" si="219"/>
        <v>#N/A</v>
      </c>
      <c r="AJ147" s="84">
        <v>33780</v>
      </c>
      <c r="AK147" s="85">
        <f t="shared" si="220"/>
        <v>99</v>
      </c>
      <c r="AL147" s="84">
        <v>40194</v>
      </c>
      <c r="AM147" s="85">
        <f t="shared" si="221"/>
        <v>96</v>
      </c>
      <c r="AN147" s="84">
        <v>34398</v>
      </c>
      <c r="AO147" s="85">
        <f t="shared" si="222"/>
        <v>106</v>
      </c>
      <c r="AP147" s="84">
        <v>45094</v>
      </c>
      <c r="AQ147" s="85">
        <f t="shared" si="223"/>
        <v>99</v>
      </c>
      <c r="AR147" s="84">
        <v>42258</v>
      </c>
      <c r="AS147" s="85">
        <f t="shared" si="224"/>
        <v>109</v>
      </c>
      <c r="AT147" s="84">
        <v>54936</v>
      </c>
      <c r="AU147" s="85">
        <f t="shared" si="225"/>
        <v>102</v>
      </c>
      <c r="AV147" s="84">
        <v>51621</v>
      </c>
      <c r="AW147" s="85">
        <f t="shared" si="226"/>
        <v>111</v>
      </c>
      <c r="AX147" s="84">
        <v>68146</v>
      </c>
      <c r="AY147" s="85">
        <f t="shared" si="227"/>
        <v>102</v>
      </c>
      <c r="AZ147" s="84">
        <v>59420</v>
      </c>
      <c r="BA147" s="85">
        <f t="shared" si="228"/>
        <v>109</v>
      </c>
      <c r="BB147" s="84">
        <v>57853</v>
      </c>
      <c r="BC147" s="85">
        <f t="shared" si="229"/>
        <v>110</v>
      </c>
      <c r="BD147" s="84">
        <v>72800</v>
      </c>
      <c r="BE147" s="85">
        <f t="shared" si="230"/>
        <v>99</v>
      </c>
      <c r="BF147" s="84">
        <v>75039</v>
      </c>
      <c r="BG147" s="85">
        <f t="shared" si="231"/>
        <v>96</v>
      </c>
      <c r="BH147" s="84">
        <v>79607</v>
      </c>
      <c r="BI147" s="85">
        <f t="shared" si="232"/>
        <v>102</v>
      </c>
      <c r="BJ147" s="84">
        <v>108946</v>
      </c>
      <c r="BK147" s="85">
        <f t="shared" si="233"/>
        <v>87</v>
      </c>
      <c r="BL147" s="102"/>
      <c r="BM147" s="85" t="e">
        <f t="shared" si="234"/>
        <v>#N/A</v>
      </c>
      <c r="BN147" s="140">
        <v>73194</v>
      </c>
      <c r="BO147" s="85">
        <f t="shared" si="235"/>
        <v>96</v>
      </c>
      <c r="BP147" s="140">
        <v>74215.899999999994</v>
      </c>
      <c r="BQ147" s="85">
        <f t="shared" si="236"/>
        <v>100</v>
      </c>
      <c r="BR147" s="146">
        <v>72567</v>
      </c>
      <c r="BS147" s="85">
        <f t="shared" si="237"/>
        <v>94</v>
      </c>
      <c r="BT147" s="146">
        <v>75548.800000000003</v>
      </c>
      <c r="BU147" s="85">
        <f t="shared" si="238"/>
        <v>96</v>
      </c>
      <c r="BV147" s="146">
        <v>73993.100000000006</v>
      </c>
      <c r="BW147" s="85">
        <f t="shared" si="239"/>
        <v>95</v>
      </c>
      <c r="BX147" s="146"/>
      <c r="BY147" s="146" t="e">
        <f t="shared" si="152"/>
        <v>#N/A</v>
      </c>
      <c r="BZ147" s="172">
        <v>81847.100000000006</v>
      </c>
      <c r="CA147" s="85">
        <f t="shared" si="154"/>
        <v>92</v>
      </c>
      <c r="CB147" s="146">
        <v>84527.9</v>
      </c>
      <c r="CC147" s="85">
        <f t="shared" si="153"/>
        <v>98</v>
      </c>
      <c r="CE147" s="189"/>
    </row>
    <row r="148" spans="1:83">
      <c r="A148" s="113" t="s">
        <v>313</v>
      </c>
      <c r="B148" s="83" t="s">
        <v>187</v>
      </c>
      <c r="C148" s="83" t="s">
        <v>188</v>
      </c>
      <c r="D148" s="84"/>
      <c r="E148" s="85" t="e">
        <f t="shared" si="155"/>
        <v>#N/A</v>
      </c>
      <c r="F148" s="84"/>
      <c r="G148" s="85" t="e">
        <f t="shared" si="156"/>
        <v>#N/A</v>
      </c>
      <c r="H148" s="84"/>
      <c r="I148" s="85" t="e">
        <f t="shared" si="157"/>
        <v>#N/A</v>
      </c>
      <c r="J148" s="84"/>
      <c r="K148" s="85" t="e">
        <f t="shared" si="158"/>
        <v>#N/A</v>
      </c>
      <c r="L148" s="84"/>
      <c r="M148" s="85" t="e">
        <f t="shared" si="159"/>
        <v>#N/A</v>
      </c>
      <c r="N148" s="84">
        <v>56988</v>
      </c>
      <c r="O148" s="85">
        <f t="shared" si="160"/>
        <v>29</v>
      </c>
      <c r="P148" s="84">
        <v>58518</v>
      </c>
      <c r="Q148" s="85">
        <f t="shared" si="161"/>
        <v>31</v>
      </c>
      <c r="R148" s="84">
        <v>65028</v>
      </c>
      <c r="S148" s="85">
        <f t="shared" si="162"/>
        <v>30</v>
      </c>
      <c r="T148" s="84">
        <v>67096</v>
      </c>
      <c r="U148" s="85">
        <f t="shared" si="163"/>
        <v>31</v>
      </c>
      <c r="V148" s="84">
        <v>68553</v>
      </c>
      <c r="W148" s="85">
        <f t="shared" si="164"/>
        <v>36</v>
      </c>
      <c r="X148" s="84">
        <v>67045</v>
      </c>
      <c r="Y148" s="85">
        <f t="shared" si="165"/>
        <v>38</v>
      </c>
      <c r="Z148" s="84">
        <v>72115</v>
      </c>
      <c r="AA148" s="85">
        <f t="shared" si="215"/>
        <v>39</v>
      </c>
      <c r="AB148" s="84">
        <v>73413</v>
      </c>
      <c r="AC148" s="85">
        <f t="shared" si="216"/>
        <v>44</v>
      </c>
      <c r="AD148" s="84">
        <v>64627</v>
      </c>
      <c r="AE148" s="85">
        <f t="shared" si="217"/>
        <v>52</v>
      </c>
      <c r="AF148" s="84">
        <v>71337</v>
      </c>
      <c r="AG148" s="85">
        <f t="shared" si="218"/>
        <v>50</v>
      </c>
      <c r="AH148" s="84">
        <v>64692</v>
      </c>
      <c r="AI148" s="85">
        <f t="shared" si="219"/>
        <v>60</v>
      </c>
      <c r="AJ148" s="84">
        <v>73438</v>
      </c>
      <c r="AK148" s="85">
        <f t="shared" si="220"/>
        <v>52</v>
      </c>
      <c r="AL148" s="84">
        <v>80171</v>
      </c>
      <c r="AM148" s="85">
        <f t="shared" si="221"/>
        <v>52</v>
      </c>
      <c r="AN148" s="84">
        <v>94939</v>
      </c>
      <c r="AO148" s="85">
        <f t="shared" si="222"/>
        <v>49</v>
      </c>
      <c r="AP148" s="84">
        <v>97956</v>
      </c>
      <c r="AQ148" s="85">
        <f t="shared" si="223"/>
        <v>51</v>
      </c>
      <c r="AR148" s="84">
        <v>109107</v>
      </c>
      <c r="AS148" s="85">
        <f t="shared" si="224"/>
        <v>53</v>
      </c>
      <c r="AT148" s="84">
        <v>117712</v>
      </c>
      <c r="AU148" s="85">
        <f t="shared" si="225"/>
        <v>53</v>
      </c>
      <c r="AV148" s="84">
        <v>130903</v>
      </c>
      <c r="AW148" s="85">
        <f t="shared" si="226"/>
        <v>54</v>
      </c>
      <c r="AX148" s="84">
        <v>149099</v>
      </c>
      <c r="AY148" s="85">
        <f t="shared" si="227"/>
        <v>51</v>
      </c>
      <c r="AZ148" s="84">
        <v>162430</v>
      </c>
      <c r="BA148" s="85">
        <f t="shared" si="228"/>
        <v>45</v>
      </c>
      <c r="BB148" s="84">
        <v>147929</v>
      </c>
      <c r="BC148" s="85">
        <f t="shared" si="229"/>
        <v>51</v>
      </c>
      <c r="BD148" s="84">
        <v>138873</v>
      </c>
      <c r="BE148" s="85">
        <f t="shared" si="230"/>
        <v>51</v>
      </c>
      <c r="BF148" s="84">
        <v>128547</v>
      </c>
      <c r="BG148" s="85">
        <f t="shared" si="231"/>
        <v>57</v>
      </c>
      <c r="BH148" s="84">
        <v>133546</v>
      </c>
      <c r="BI148" s="85">
        <f t="shared" si="232"/>
        <v>57</v>
      </c>
      <c r="BJ148" s="84">
        <v>145094</v>
      </c>
      <c r="BK148" s="85">
        <f t="shared" si="233"/>
        <v>65</v>
      </c>
      <c r="BL148" s="99">
        <v>180336.6</v>
      </c>
      <c r="BM148" s="85">
        <f t="shared" si="234"/>
        <v>54</v>
      </c>
      <c r="BN148" s="140">
        <v>164567.29999999999</v>
      </c>
      <c r="BO148" s="85">
        <f t="shared" si="235"/>
        <v>54</v>
      </c>
      <c r="BP148" s="140">
        <v>157953.79999999999</v>
      </c>
      <c r="BQ148" s="85">
        <f t="shared" si="236"/>
        <v>56</v>
      </c>
      <c r="BR148" s="146">
        <v>154570.29999999999</v>
      </c>
      <c r="BS148" s="85">
        <f t="shared" si="237"/>
        <v>54</v>
      </c>
      <c r="BT148" s="146">
        <v>156080.79999999999</v>
      </c>
      <c r="BU148" s="85">
        <f t="shared" si="238"/>
        <v>50</v>
      </c>
      <c r="BV148" s="146">
        <v>142556.5</v>
      </c>
      <c r="BW148" s="85">
        <f t="shared" si="239"/>
        <v>54</v>
      </c>
      <c r="BX148" s="146"/>
      <c r="BY148" s="146" t="e">
        <f t="shared" si="152"/>
        <v>#N/A</v>
      </c>
      <c r="BZ148" s="172"/>
      <c r="CA148" s="85" t="e">
        <f t="shared" si="154"/>
        <v>#N/A</v>
      </c>
      <c r="CB148" s="146"/>
      <c r="CC148" s="85" t="e">
        <f t="shared" si="153"/>
        <v>#N/A</v>
      </c>
    </row>
    <row r="149" spans="1:83">
      <c r="A149" s="113" t="s">
        <v>314</v>
      </c>
      <c r="B149" s="83" t="s">
        <v>187</v>
      </c>
      <c r="C149" s="83" t="s">
        <v>188</v>
      </c>
      <c r="D149" s="84"/>
      <c r="E149" s="85" t="e">
        <f t="shared" si="155"/>
        <v>#N/A</v>
      </c>
      <c r="F149" s="84"/>
      <c r="G149" s="85" t="e">
        <f t="shared" si="156"/>
        <v>#N/A</v>
      </c>
      <c r="H149" s="84"/>
      <c r="I149" s="85" t="e">
        <f t="shared" si="157"/>
        <v>#N/A</v>
      </c>
      <c r="J149" s="84"/>
      <c r="K149" s="85" t="e">
        <f t="shared" si="158"/>
        <v>#N/A</v>
      </c>
      <c r="L149" s="84"/>
      <c r="M149" s="85" t="e">
        <f t="shared" si="159"/>
        <v>#N/A</v>
      </c>
      <c r="N149" s="84">
        <v>35285</v>
      </c>
      <c r="O149" s="85">
        <f t="shared" si="160"/>
        <v>53</v>
      </c>
      <c r="P149" s="84">
        <v>33940</v>
      </c>
      <c r="Q149" s="85">
        <f t="shared" si="161"/>
        <v>60</v>
      </c>
      <c r="R149" s="84">
        <v>37051</v>
      </c>
      <c r="S149" s="85">
        <f t="shared" si="162"/>
        <v>60</v>
      </c>
      <c r="T149" s="84">
        <v>37317</v>
      </c>
      <c r="U149" s="85">
        <f t="shared" si="163"/>
        <v>63</v>
      </c>
      <c r="V149" s="84">
        <v>35586</v>
      </c>
      <c r="W149" s="85">
        <f t="shared" si="164"/>
        <v>77</v>
      </c>
      <c r="X149" s="84">
        <v>35423</v>
      </c>
      <c r="Y149" s="85">
        <f t="shared" si="165"/>
        <v>79</v>
      </c>
      <c r="Z149" s="84">
        <v>39718</v>
      </c>
      <c r="AA149" s="85">
        <f t="shared" si="215"/>
        <v>81</v>
      </c>
      <c r="AB149" s="84">
        <v>37512</v>
      </c>
      <c r="AC149" s="85">
        <f t="shared" si="216"/>
        <v>86</v>
      </c>
      <c r="AD149" s="84">
        <v>35184</v>
      </c>
      <c r="AE149" s="85">
        <f t="shared" si="217"/>
        <v>93</v>
      </c>
      <c r="AF149" s="84">
        <v>42406</v>
      </c>
      <c r="AG149" s="85">
        <f t="shared" si="218"/>
        <v>87</v>
      </c>
      <c r="AH149" s="84">
        <v>42702</v>
      </c>
      <c r="AI149" s="85">
        <f t="shared" si="219"/>
        <v>83</v>
      </c>
      <c r="AJ149" s="84">
        <v>46029</v>
      </c>
      <c r="AK149" s="85">
        <f t="shared" si="220"/>
        <v>80</v>
      </c>
      <c r="AL149" s="84">
        <v>43820</v>
      </c>
      <c r="AM149" s="85">
        <f t="shared" si="221"/>
        <v>90</v>
      </c>
      <c r="AN149" s="84">
        <v>43843</v>
      </c>
      <c r="AO149" s="85">
        <f t="shared" si="222"/>
        <v>94</v>
      </c>
      <c r="AP149" s="84">
        <v>51038</v>
      </c>
      <c r="AQ149" s="85">
        <f t="shared" si="223"/>
        <v>91</v>
      </c>
      <c r="AR149" s="84">
        <v>56264</v>
      </c>
      <c r="AS149" s="85">
        <f t="shared" si="224"/>
        <v>94</v>
      </c>
      <c r="AT149" s="84">
        <v>65285</v>
      </c>
      <c r="AU149" s="85">
        <f t="shared" si="225"/>
        <v>96</v>
      </c>
      <c r="AV149" s="84">
        <v>70731</v>
      </c>
      <c r="AW149" s="85">
        <f t="shared" si="226"/>
        <v>95</v>
      </c>
      <c r="AX149" s="84">
        <v>72340</v>
      </c>
      <c r="AY149" s="85">
        <f t="shared" si="227"/>
        <v>96</v>
      </c>
      <c r="AZ149" s="84">
        <v>72367</v>
      </c>
      <c r="BA149" s="85">
        <f t="shared" si="228"/>
        <v>95</v>
      </c>
      <c r="BB149" s="84">
        <v>80434</v>
      </c>
      <c r="BC149" s="85">
        <f t="shared" si="229"/>
        <v>90</v>
      </c>
      <c r="BD149" s="84">
        <v>79394</v>
      </c>
      <c r="BE149" s="85">
        <f t="shared" si="230"/>
        <v>93</v>
      </c>
      <c r="BF149" s="84">
        <v>73667</v>
      </c>
      <c r="BG149" s="85">
        <f t="shared" si="231"/>
        <v>99</v>
      </c>
      <c r="BH149" s="84">
        <v>69647</v>
      </c>
      <c r="BI149" s="85">
        <f t="shared" si="232"/>
        <v>108</v>
      </c>
      <c r="BJ149" s="84">
        <v>91701</v>
      </c>
      <c r="BK149" s="85">
        <f t="shared" si="233"/>
        <v>102</v>
      </c>
      <c r="BL149" s="102"/>
      <c r="BM149" s="85" t="e">
        <f t="shared" si="234"/>
        <v>#N/A</v>
      </c>
      <c r="BN149" s="140">
        <v>68708.2</v>
      </c>
      <c r="BO149" s="85">
        <f t="shared" si="235"/>
        <v>98</v>
      </c>
      <c r="BP149" s="140">
        <v>77571.5</v>
      </c>
      <c r="BQ149" s="85">
        <f t="shared" si="236"/>
        <v>97</v>
      </c>
      <c r="BR149" s="146">
        <v>69578.100000000006</v>
      </c>
      <c r="BS149" s="85">
        <f t="shared" si="237"/>
        <v>97</v>
      </c>
      <c r="BT149" s="146">
        <v>77850.7</v>
      </c>
      <c r="BU149" s="85">
        <f t="shared" si="238"/>
        <v>92</v>
      </c>
      <c r="BV149" s="146"/>
      <c r="BW149" s="85" t="e">
        <f t="shared" si="239"/>
        <v>#N/A</v>
      </c>
      <c r="BX149" s="146"/>
      <c r="BY149" s="146" t="e">
        <f t="shared" si="152"/>
        <v>#N/A</v>
      </c>
      <c r="BZ149" s="172"/>
      <c r="CA149" s="85" t="e">
        <f t="shared" si="154"/>
        <v>#N/A</v>
      </c>
      <c r="CB149" s="146"/>
      <c r="CC149" s="85" t="e">
        <f t="shared" si="153"/>
        <v>#N/A</v>
      </c>
    </row>
    <row r="150" spans="1:83">
      <c r="A150" s="113" t="s">
        <v>315</v>
      </c>
      <c r="B150" s="83" t="s">
        <v>187</v>
      </c>
      <c r="C150" s="83" t="s">
        <v>188</v>
      </c>
      <c r="D150" s="84"/>
      <c r="E150" s="85" t="e">
        <f t="shared" si="155"/>
        <v>#N/A</v>
      </c>
      <c r="F150" s="84"/>
      <c r="G150" s="85" t="e">
        <f t="shared" si="156"/>
        <v>#N/A</v>
      </c>
      <c r="H150" s="84"/>
      <c r="I150" s="85" t="e">
        <f t="shared" si="157"/>
        <v>#N/A</v>
      </c>
      <c r="J150" s="84"/>
      <c r="K150" s="85" t="e">
        <f t="shared" si="158"/>
        <v>#N/A</v>
      </c>
      <c r="L150" s="84"/>
      <c r="M150" s="85" t="e">
        <f t="shared" si="159"/>
        <v>#N/A</v>
      </c>
      <c r="N150" s="84">
        <v>19180</v>
      </c>
      <c r="O150" s="85">
        <f t="shared" si="160"/>
        <v>90</v>
      </c>
      <c r="P150" s="84">
        <v>21967</v>
      </c>
      <c r="Q150" s="85">
        <f t="shared" si="161"/>
        <v>84</v>
      </c>
      <c r="R150" s="84">
        <v>23922</v>
      </c>
      <c r="S150" s="85">
        <f t="shared" si="162"/>
        <v>84</v>
      </c>
      <c r="T150" s="84">
        <v>27914</v>
      </c>
      <c r="U150" s="85">
        <f t="shared" si="163"/>
        <v>81</v>
      </c>
      <c r="V150" s="84">
        <v>28157</v>
      </c>
      <c r="W150" s="85">
        <f t="shared" si="164"/>
        <v>86</v>
      </c>
      <c r="X150" s="84">
        <v>31402</v>
      </c>
      <c r="Y150" s="85">
        <f t="shared" si="165"/>
        <v>84</v>
      </c>
      <c r="Z150" s="84">
        <v>37294</v>
      </c>
      <c r="AA150" s="85">
        <f t="shared" si="215"/>
        <v>84</v>
      </c>
      <c r="AB150" s="84">
        <v>32272</v>
      </c>
      <c r="AC150" s="85">
        <f t="shared" si="216"/>
        <v>98</v>
      </c>
      <c r="AD150" s="84">
        <v>34002</v>
      </c>
      <c r="AE150" s="85">
        <f t="shared" si="217"/>
        <v>96</v>
      </c>
      <c r="AF150" s="84">
        <v>34968</v>
      </c>
      <c r="AG150" s="85">
        <f t="shared" si="218"/>
        <v>97</v>
      </c>
      <c r="AH150" s="84">
        <v>33902</v>
      </c>
      <c r="AI150" s="85">
        <f t="shared" si="219"/>
        <v>94</v>
      </c>
      <c r="AJ150" s="84">
        <v>34749</v>
      </c>
      <c r="AK150" s="85">
        <f t="shared" si="220"/>
        <v>98</v>
      </c>
      <c r="AL150" s="84">
        <v>33417</v>
      </c>
      <c r="AM150" s="85">
        <f t="shared" si="221"/>
        <v>106</v>
      </c>
      <c r="AN150" s="84">
        <v>38435</v>
      </c>
      <c r="AO150" s="85">
        <f t="shared" si="222"/>
        <v>102</v>
      </c>
      <c r="AP150" s="84">
        <v>45082</v>
      </c>
      <c r="AQ150" s="85">
        <f t="shared" si="223"/>
        <v>100</v>
      </c>
      <c r="AR150" s="84">
        <v>55620</v>
      </c>
      <c r="AS150" s="85">
        <f t="shared" si="224"/>
        <v>95</v>
      </c>
      <c r="AT150" s="84">
        <v>67918</v>
      </c>
      <c r="AU150" s="85">
        <f t="shared" si="225"/>
        <v>92</v>
      </c>
      <c r="AV150" s="84">
        <v>72132</v>
      </c>
      <c r="AW150" s="85">
        <f t="shared" si="226"/>
        <v>93</v>
      </c>
      <c r="AX150" s="84">
        <v>82266</v>
      </c>
      <c r="AY150" s="85">
        <f t="shared" si="227"/>
        <v>89</v>
      </c>
      <c r="AZ150" s="84">
        <v>80311</v>
      </c>
      <c r="BA150" s="85">
        <f t="shared" si="228"/>
        <v>88</v>
      </c>
      <c r="BB150" s="84">
        <v>81782</v>
      </c>
      <c r="BC150" s="85">
        <f t="shared" si="229"/>
        <v>87</v>
      </c>
      <c r="BD150" s="84">
        <v>77871</v>
      </c>
      <c r="BE150" s="85">
        <f t="shared" si="230"/>
        <v>96</v>
      </c>
      <c r="BF150" s="84">
        <v>77296</v>
      </c>
      <c r="BG150" s="85">
        <f t="shared" si="231"/>
        <v>93</v>
      </c>
      <c r="BH150" s="84">
        <v>80238</v>
      </c>
      <c r="BI150" s="85">
        <f t="shared" si="232"/>
        <v>101</v>
      </c>
      <c r="BJ150" s="84">
        <v>93022</v>
      </c>
      <c r="BK150" s="85">
        <f t="shared" si="233"/>
        <v>101</v>
      </c>
      <c r="BL150" s="99">
        <v>85731.7</v>
      </c>
      <c r="BM150" s="85">
        <f t="shared" si="234"/>
        <v>100</v>
      </c>
      <c r="BN150" s="102"/>
      <c r="BO150" s="85" t="e">
        <f t="shared" si="235"/>
        <v>#N/A</v>
      </c>
      <c r="BP150" s="102"/>
      <c r="BQ150" s="85" t="e">
        <f t="shared" si="236"/>
        <v>#N/A</v>
      </c>
      <c r="BR150" s="146">
        <v>68818.2</v>
      </c>
      <c r="BS150" s="85">
        <f t="shared" si="237"/>
        <v>98</v>
      </c>
      <c r="BT150" s="146">
        <v>73277</v>
      </c>
      <c r="BU150" s="85">
        <f t="shared" si="238"/>
        <v>100</v>
      </c>
      <c r="BV150" s="146"/>
      <c r="BW150" s="85" t="e">
        <f t="shared" si="239"/>
        <v>#N/A</v>
      </c>
      <c r="BX150" s="146"/>
      <c r="BY150" s="146" t="e">
        <f t="shared" si="152"/>
        <v>#N/A</v>
      </c>
      <c r="BZ150" s="172"/>
      <c r="CA150" s="85" t="e">
        <f t="shared" si="154"/>
        <v>#N/A</v>
      </c>
      <c r="CB150" s="146"/>
      <c r="CC150" s="85" t="e">
        <f t="shared" si="153"/>
        <v>#N/A</v>
      </c>
    </row>
    <row r="151" spans="1:83">
      <c r="A151" s="113" t="s">
        <v>316</v>
      </c>
      <c r="B151" s="83" t="s">
        <v>187</v>
      </c>
      <c r="C151" s="83" t="s">
        <v>188</v>
      </c>
      <c r="D151" s="84"/>
      <c r="E151" s="85" t="e">
        <f t="shared" si="155"/>
        <v>#N/A</v>
      </c>
      <c r="F151" s="84"/>
      <c r="G151" s="85" t="e">
        <f t="shared" si="156"/>
        <v>#N/A</v>
      </c>
      <c r="H151" s="84"/>
      <c r="I151" s="85" t="e">
        <f t="shared" si="157"/>
        <v>#N/A</v>
      </c>
      <c r="J151" s="84"/>
      <c r="K151" s="85" t="e">
        <f t="shared" si="158"/>
        <v>#N/A</v>
      </c>
      <c r="L151" s="84"/>
      <c r="M151" s="85" t="e">
        <f t="shared" si="159"/>
        <v>#N/A</v>
      </c>
      <c r="N151" s="84">
        <v>16746</v>
      </c>
      <c r="O151" s="85">
        <f t="shared" si="160"/>
        <v>99</v>
      </c>
      <c r="P151" s="84">
        <v>15223</v>
      </c>
      <c r="Q151" s="85">
        <f t="shared" si="161"/>
        <v>99</v>
      </c>
      <c r="R151" s="84">
        <v>22239</v>
      </c>
      <c r="S151" s="85">
        <f t="shared" si="162"/>
        <v>89</v>
      </c>
      <c r="T151" s="84">
        <v>25647</v>
      </c>
      <c r="U151" s="85">
        <f t="shared" si="163"/>
        <v>86</v>
      </c>
      <c r="V151" s="84">
        <v>32369</v>
      </c>
      <c r="W151" s="85">
        <f t="shared" si="164"/>
        <v>82</v>
      </c>
      <c r="X151" s="84">
        <v>38066</v>
      </c>
      <c r="Y151" s="85">
        <f t="shared" si="165"/>
        <v>77</v>
      </c>
      <c r="Z151" s="84">
        <v>41465</v>
      </c>
      <c r="AA151" s="85">
        <f t="shared" si="215"/>
        <v>79</v>
      </c>
      <c r="AB151" s="84">
        <v>41046</v>
      </c>
      <c r="AC151" s="85">
        <f t="shared" si="216"/>
        <v>78</v>
      </c>
      <c r="AD151" s="84">
        <v>41788</v>
      </c>
      <c r="AE151" s="85">
        <f t="shared" si="217"/>
        <v>80</v>
      </c>
      <c r="AF151" s="84">
        <v>52020</v>
      </c>
      <c r="AG151" s="85">
        <f t="shared" si="218"/>
        <v>70</v>
      </c>
      <c r="AH151" s="84">
        <v>46067</v>
      </c>
      <c r="AI151" s="85">
        <f t="shared" si="219"/>
        <v>80</v>
      </c>
      <c r="AJ151" s="84">
        <v>53851</v>
      </c>
      <c r="AK151" s="85">
        <f t="shared" si="220"/>
        <v>71</v>
      </c>
      <c r="AL151" s="84">
        <v>57085</v>
      </c>
      <c r="AM151" s="85">
        <f t="shared" si="221"/>
        <v>74</v>
      </c>
      <c r="AN151" s="84">
        <v>60402</v>
      </c>
      <c r="AO151" s="85">
        <f t="shared" si="222"/>
        <v>74</v>
      </c>
      <c r="AP151" s="84">
        <v>70134</v>
      </c>
      <c r="AQ151" s="85">
        <f t="shared" si="223"/>
        <v>68</v>
      </c>
      <c r="AR151" s="84">
        <v>90495</v>
      </c>
      <c r="AS151" s="85">
        <f t="shared" si="224"/>
        <v>60</v>
      </c>
      <c r="AT151" s="84">
        <v>91846</v>
      </c>
      <c r="AU151" s="85">
        <f t="shared" si="225"/>
        <v>65</v>
      </c>
      <c r="AV151" s="84">
        <v>106805</v>
      </c>
      <c r="AW151" s="85">
        <f t="shared" si="226"/>
        <v>60</v>
      </c>
      <c r="AX151" s="84">
        <v>116239</v>
      </c>
      <c r="AY151" s="85">
        <f t="shared" si="227"/>
        <v>61</v>
      </c>
      <c r="AZ151" s="84">
        <v>56647</v>
      </c>
      <c r="BA151" s="85">
        <f t="shared" si="228"/>
        <v>113</v>
      </c>
      <c r="BB151" s="84">
        <v>127113</v>
      </c>
      <c r="BC151" s="85">
        <f t="shared" si="229"/>
        <v>57</v>
      </c>
      <c r="BD151" s="84">
        <v>119608</v>
      </c>
      <c r="BE151" s="85">
        <f t="shared" si="230"/>
        <v>60</v>
      </c>
      <c r="BF151" s="84">
        <v>70780</v>
      </c>
      <c r="BG151" s="85">
        <f t="shared" si="231"/>
        <v>102</v>
      </c>
      <c r="BH151" s="84">
        <v>104913</v>
      </c>
      <c r="BI151" s="85">
        <f t="shared" si="232"/>
        <v>71</v>
      </c>
      <c r="BJ151" s="84">
        <v>128178</v>
      </c>
      <c r="BK151" s="85">
        <f t="shared" si="233"/>
        <v>74</v>
      </c>
      <c r="BL151" s="99">
        <v>127737.3</v>
      </c>
      <c r="BM151" s="85">
        <f t="shared" si="234"/>
        <v>68</v>
      </c>
      <c r="BN151" s="140">
        <v>100021.3</v>
      </c>
      <c r="BO151" s="85">
        <f t="shared" si="235"/>
        <v>80</v>
      </c>
      <c r="BP151" s="140">
        <v>92867.1</v>
      </c>
      <c r="BQ151" s="85">
        <f t="shared" si="236"/>
        <v>80</v>
      </c>
      <c r="BR151" s="146"/>
      <c r="BS151" s="85" t="e">
        <f t="shared" si="237"/>
        <v>#N/A</v>
      </c>
      <c r="BT151" s="146"/>
      <c r="BU151" s="85" t="e">
        <f t="shared" si="238"/>
        <v>#N/A</v>
      </c>
      <c r="BV151" s="146"/>
      <c r="BW151" s="85" t="e">
        <f t="shared" si="239"/>
        <v>#N/A</v>
      </c>
      <c r="BX151" s="146"/>
      <c r="BY151" s="146" t="e">
        <f t="shared" si="152"/>
        <v>#N/A</v>
      </c>
      <c r="BZ151" s="172"/>
      <c r="CA151" s="85" t="e">
        <f t="shared" si="154"/>
        <v>#N/A</v>
      </c>
      <c r="CB151" s="146"/>
      <c r="CC151" s="85" t="e">
        <f t="shared" si="153"/>
        <v>#N/A</v>
      </c>
    </row>
    <row r="152" spans="1:83">
      <c r="A152" s="113" t="s">
        <v>317</v>
      </c>
      <c r="B152" s="83" t="s">
        <v>187</v>
      </c>
      <c r="C152" s="83" t="s">
        <v>188</v>
      </c>
      <c r="D152" s="84"/>
      <c r="E152" s="85" t="e">
        <f t="shared" si="155"/>
        <v>#N/A</v>
      </c>
      <c r="F152" s="84"/>
      <c r="G152" s="85" t="e">
        <f t="shared" si="156"/>
        <v>#N/A</v>
      </c>
      <c r="H152" s="84"/>
      <c r="I152" s="85" t="e">
        <f t="shared" si="157"/>
        <v>#N/A</v>
      </c>
      <c r="J152" s="84"/>
      <c r="K152" s="85" t="e">
        <f t="shared" si="158"/>
        <v>#N/A</v>
      </c>
      <c r="L152" s="84"/>
      <c r="M152" s="85" t="e">
        <f t="shared" si="159"/>
        <v>#N/A</v>
      </c>
      <c r="N152" s="84">
        <v>23051</v>
      </c>
      <c r="O152" s="85">
        <f t="shared" si="160"/>
        <v>80</v>
      </c>
      <c r="P152" s="84">
        <v>22668</v>
      </c>
      <c r="Q152" s="85">
        <f t="shared" si="161"/>
        <v>79</v>
      </c>
      <c r="R152" s="84">
        <v>27255</v>
      </c>
      <c r="S152" s="85">
        <f t="shared" si="162"/>
        <v>76</v>
      </c>
      <c r="T152" s="84">
        <v>29884</v>
      </c>
      <c r="U152" s="85">
        <f t="shared" si="163"/>
        <v>77</v>
      </c>
      <c r="V152" s="84">
        <v>33934</v>
      </c>
      <c r="W152" s="85">
        <f t="shared" si="164"/>
        <v>80</v>
      </c>
      <c r="X152" s="84">
        <v>36291</v>
      </c>
      <c r="Y152" s="85">
        <f t="shared" si="165"/>
        <v>78</v>
      </c>
      <c r="Z152" s="84">
        <v>39895</v>
      </c>
      <c r="AA152" s="85">
        <f t="shared" si="215"/>
        <v>80</v>
      </c>
      <c r="AB152" s="84">
        <v>40128</v>
      </c>
      <c r="AC152" s="85">
        <f t="shared" si="216"/>
        <v>81</v>
      </c>
      <c r="AD152" s="84">
        <v>31355</v>
      </c>
      <c r="AE152" s="85">
        <f t="shared" si="217"/>
        <v>99</v>
      </c>
      <c r="AF152" s="84">
        <v>37932</v>
      </c>
      <c r="AG152" s="85">
        <f t="shared" si="218"/>
        <v>92</v>
      </c>
      <c r="AH152" s="84">
        <v>34243</v>
      </c>
      <c r="AI152" s="85">
        <f t="shared" si="219"/>
        <v>93</v>
      </c>
      <c r="AJ152" s="84">
        <v>37772</v>
      </c>
      <c r="AK152" s="85">
        <f t="shared" si="220"/>
        <v>96</v>
      </c>
      <c r="AL152" s="84">
        <v>35350</v>
      </c>
      <c r="AM152" s="85">
        <f t="shared" si="221"/>
        <v>101</v>
      </c>
      <c r="AN152" s="84">
        <v>32716</v>
      </c>
      <c r="AO152" s="85">
        <f t="shared" si="222"/>
        <v>107</v>
      </c>
      <c r="AP152" s="84">
        <v>34293</v>
      </c>
      <c r="AQ152" s="85">
        <f t="shared" si="223"/>
        <v>110</v>
      </c>
      <c r="AR152" s="84">
        <v>44776</v>
      </c>
      <c r="AS152" s="85">
        <f t="shared" si="224"/>
        <v>106</v>
      </c>
      <c r="AT152" s="84">
        <v>57722</v>
      </c>
      <c r="AU152" s="85">
        <f t="shared" si="225"/>
        <v>100</v>
      </c>
      <c r="AV152" s="84">
        <v>64319</v>
      </c>
      <c r="AW152" s="85">
        <f t="shared" si="226"/>
        <v>100</v>
      </c>
      <c r="AX152" s="84">
        <v>67936</v>
      </c>
      <c r="AY152" s="85">
        <f t="shared" si="227"/>
        <v>103</v>
      </c>
      <c r="AZ152" s="84">
        <v>69524</v>
      </c>
      <c r="BA152" s="85">
        <f t="shared" si="228"/>
        <v>100</v>
      </c>
      <c r="BB152" s="84">
        <v>67542</v>
      </c>
      <c r="BC152" s="85">
        <f t="shared" si="229"/>
        <v>105</v>
      </c>
      <c r="BD152" s="84">
        <v>59709</v>
      </c>
      <c r="BE152" s="85">
        <f t="shared" si="230"/>
        <v>109</v>
      </c>
      <c r="BF152" s="84">
        <v>57487</v>
      </c>
      <c r="BG152" s="85">
        <f t="shared" si="231"/>
        <v>112</v>
      </c>
      <c r="BH152" s="84">
        <v>70105</v>
      </c>
      <c r="BI152" s="85">
        <f t="shared" si="232"/>
        <v>107</v>
      </c>
      <c r="BJ152" s="84">
        <v>77558</v>
      </c>
      <c r="BK152" s="85">
        <f t="shared" si="233"/>
        <v>109</v>
      </c>
      <c r="BL152" s="102"/>
      <c r="BM152" s="85" t="e">
        <f t="shared" si="234"/>
        <v>#N/A</v>
      </c>
      <c r="BN152" s="102"/>
      <c r="BO152" s="85" t="e">
        <f t="shared" si="235"/>
        <v>#N/A</v>
      </c>
      <c r="BP152" s="102"/>
      <c r="BQ152" s="85" t="e">
        <f t="shared" si="236"/>
        <v>#N/A</v>
      </c>
      <c r="BR152" s="146"/>
      <c r="BS152" s="85" t="e">
        <f t="shared" si="237"/>
        <v>#N/A</v>
      </c>
      <c r="BT152" s="146"/>
      <c r="BU152" s="85" t="e">
        <f t="shared" si="238"/>
        <v>#N/A</v>
      </c>
      <c r="BV152" s="146"/>
      <c r="BW152" s="85" t="e">
        <f t="shared" si="239"/>
        <v>#N/A</v>
      </c>
      <c r="BX152" s="146"/>
      <c r="BY152" s="146" t="e">
        <f t="shared" si="152"/>
        <v>#N/A</v>
      </c>
      <c r="BZ152" s="172"/>
      <c r="CA152" s="85" t="e">
        <f t="shared" si="154"/>
        <v>#N/A</v>
      </c>
      <c r="CB152" s="146"/>
      <c r="CC152" s="85" t="e">
        <f t="shared" si="153"/>
        <v>#N/A</v>
      </c>
    </row>
    <row r="153" spans="1:83">
      <c r="A153" s="113" t="s">
        <v>318</v>
      </c>
      <c r="B153" s="83" t="s">
        <v>187</v>
      </c>
      <c r="C153" s="83" t="s">
        <v>188</v>
      </c>
      <c r="D153" s="84"/>
      <c r="E153" s="85" t="e">
        <f t="shared" si="155"/>
        <v>#N/A</v>
      </c>
      <c r="F153" s="84"/>
      <c r="G153" s="85" t="e">
        <f t="shared" si="156"/>
        <v>#N/A</v>
      </c>
      <c r="H153" s="84"/>
      <c r="I153" s="85" t="e">
        <f t="shared" si="157"/>
        <v>#N/A</v>
      </c>
      <c r="J153" s="84"/>
      <c r="K153" s="85" t="e">
        <f t="shared" si="158"/>
        <v>#N/A</v>
      </c>
      <c r="L153" s="84"/>
      <c r="M153" s="85" t="e">
        <f t="shared" si="159"/>
        <v>#N/A</v>
      </c>
      <c r="N153" s="84">
        <v>6039</v>
      </c>
      <c r="O153" s="85">
        <f t="shared" si="160"/>
        <v>106</v>
      </c>
      <c r="P153" s="84">
        <v>11115</v>
      </c>
      <c r="Q153" s="85">
        <f t="shared" si="161"/>
        <v>111</v>
      </c>
      <c r="R153" s="84">
        <v>15076</v>
      </c>
      <c r="S153" s="85">
        <f t="shared" si="162"/>
        <v>105</v>
      </c>
      <c r="T153" s="84">
        <v>17529</v>
      </c>
      <c r="U153" s="85">
        <f t="shared" si="163"/>
        <v>101</v>
      </c>
      <c r="V153" s="84">
        <v>19583</v>
      </c>
      <c r="W153" s="85">
        <f t="shared" si="164"/>
        <v>103</v>
      </c>
      <c r="X153" s="84">
        <v>22195</v>
      </c>
      <c r="Y153" s="85">
        <f t="shared" si="165"/>
        <v>99</v>
      </c>
      <c r="Z153" s="84">
        <v>26068</v>
      </c>
      <c r="AA153" s="85">
        <f t="shared" si="215"/>
        <v>101</v>
      </c>
      <c r="AB153" s="84">
        <v>33405</v>
      </c>
      <c r="AC153" s="85">
        <f t="shared" si="216"/>
        <v>96</v>
      </c>
      <c r="AD153" s="84">
        <v>38180</v>
      </c>
      <c r="AE153" s="85">
        <f t="shared" si="217"/>
        <v>86</v>
      </c>
      <c r="AF153" s="84">
        <v>45066</v>
      </c>
      <c r="AG153" s="85">
        <f t="shared" si="218"/>
        <v>83</v>
      </c>
      <c r="AH153" s="84">
        <v>47843</v>
      </c>
      <c r="AI153" s="85">
        <f t="shared" si="219"/>
        <v>76</v>
      </c>
      <c r="AJ153" s="84">
        <v>50212</v>
      </c>
      <c r="AK153" s="85">
        <f t="shared" si="220"/>
        <v>76</v>
      </c>
      <c r="AL153" s="84">
        <v>50263</v>
      </c>
      <c r="AM153" s="85">
        <f t="shared" si="221"/>
        <v>81</v>
      </c>
      <c r="AN153" s="84">
        <v>55172</v>
      </c>
      <c r="AO153" s="85">
        <f t="shared" si="222"/>
        <v>79</v>
      </c>
      <c r="AP153" s="84">
        <v>60941</v>
      </c>
      <c r="AQ153" s="85">
        <f t="shared" si="223"/>
        <v>80</v>
      </c>
      <c r="AR153" s="84">
        <v>66348</v>
      </c>
      <c r="AS153" s="85">
        <f t="shared" si="224"/>
        <v>78</v>
      </c>
      <c r="AT153" s="84">
        <v>75753</v>
      </c>
      <c r="AU153" s="85">
        <f t="shared" si="225"/>
        <v>80</v>
      </c>
      <c r="AV153" s="84">
        <v>77282</v>
      </c>
      <c r="AW153" s="85">
        <f t="shared" si="226"/>
        <v>84</v>
      </c>
      <c r="AX153" s="84">
        <v>84457</v>
      </c>
      <c r="AY153" s="85">
        <f t="shared" si="227"/>
        <v>82</v>
      </c>
      <c r="AZ153" s="84">
        <v>78163</v>
      </c>
      <c r="BA153" s="85">
        <f t="shared" si="228"/>
        <v>91</v>
      </c>
      <c r="BB153" s="84">
        <v>73007</v>
      </c>
      <c r="BC153" s="85">
        <f t="shared" si="229"/>
        <v>99</v>
      </c>
      <c r="BD153" s="84">
        <v>69577</v>
      </c>
      <c r="BE153" s="85">
        <f t="shared" si="230"/>
        <v>103</v>
      </c>
      <c r="BF153" s="84">
        <v>69042</v>
      </c>
      <c r="BG153" s="85">
        <f t="shared" si="231"/>
        <v>104</v>
      </c>
      <c r="BH153" s="84">
        <v>66473</v>
      </c>
      <c r="BI153" s="85">
        <f t="shared" si="232"/>
        <v>112</v>
      </c>
      <c r="BJ153" s="84">
        <v>74914</v>
      </c>
      <c r="BK153" s="85">
        <f t="shared" si="233"/>
        <v>111</v>
      </c>
      <c r="BL153" s="102"/>
      <c r="BM153" s="85" t="e">
        <f t="shared" si="234"/>
        <v>#N/A</v>
      </c>
      <c r="BN153" s="102"/>
      <c r="BO153" s="85" t="e">
        <f t="shared" si="235"/>
        <v>#N/A</v>
      </c>
      <c r="BP153" s="102"/>
      <c r="BQ153" s="85" t="e">
        <f t="shared" si="236"/>
        <v>#N/A</v>
      </c>
      <c r="BR153" s="146"/>
      <c r="BS153" s="85" t="e">
        <f t="shared" si="237"/>
        <v>#N/A</v>
      </c>
      <c r="BT153" s="146"/>
      <c r="BU153" s="85" t="e">
        <f t="shared" si="238"/>
        <v>#N/A</v>
      </c>
      <c r="BV153" s="146"/>
      <c r="BW153" s="85" t="e">
        <f t="shared" si="239"/>
        <v>#N/A</v>
      </c>
      <c r="BX153" s="146"/>
      <c r="BY153" s="146" t="e">
        <f t="shared" si="152"/>
        <v>#N/A</v>
      </c>
      <c r="BZ153" s="172"/>
      <c r="CA153" s="85" t="e">
        <f t="shared" si="154"/>
        <v>#N/A</v>
      </c>
      <c r="CB153" s="146"/>
      <c r="CC153" s="85" t="e">
        <f t="shared" si="153"/>
        <v>#N/A</v>
      </c>
    </row>
    <row r="154" spans="1:83">
      <c r="A154" s="113" t="s">
        <v>319</v>
      </c>
      <c r="B154" s="83" t="s">
        <v>187</v>
      </c>
      <c r="C154" s="83" t="s">
        <v>188</v>
      </c>
      <c r="D154" s="84"/>
      <c r="E154" s="85" t="e">
        <f t="shared" si="155"/>
        <v>#N/A</v>
      </c>
      <c r="F154" s="84"/>
      <c r="G154" s="85" t="e">
        <f t="shared" si="156"/>
        <v>#N/A</v>
      </c>
      <c r="H154" s="84"/>
      <c r="I154" s="85" t="e">
        <f t="shared" si="157"/>
        <v>#N/A</v>
      </c>
      <c r="J154" s="84"/>
      <c r="K154" s="85" t="e">
        <f t="shared" si="158"/>
        <v>#N/A</v>
      </c>
      <c r="L154" s="84"/>
      <c r="M154" s="85" t="e">
        <f t="shared" si="159"/>
        <v>#N/A</v>
      </c>
      <c r="N154" s="84">
        <v>17035</v>
      </c>
      <c r="O154" s="85">
        <f t="shared" si="160"/>
        <v>97</v>
      </c>
      <c r="P154" s="84"/>
      <c r="Q154" s="85" t="e">
        <f t="shared" si="161"/>
        <v>#N/A</v>
      </c>
      <c r="R154" s="84"/>
      <c r="S154" s="85" t="e">
        <f t="shared" si="162"/>
        <v>#N/A</v>
      </c>
      <c r="T154" s="84"/>
      <c r="U154" s="85" t="e">
        <f t="shared" si="163"/>
        <v>#N/A</v>
      </c>
      <c r="V154" s="84"/>
      <c r="W154" s="85" t="e">
        <f t="shared" si="164"/>
        <v>#N/A</v>
      </c>
      <c r="X154" s="84"/>
      <c r="Y154" s="85" t="e">
        <f t="shared" si="165"/>
        <v>#N/A</v>
      </c>
      <c r="Z154" s="84"/>
      <c r="AA154" s="85" t="e">
        <f t="shared" si="215"/>
        <v>#N/A</v>
      </c>
      <c r="AB154" s="84">
        <v>14581</v>
      </c>
      <c r="AC154" s="85">
        <f t="shared" si="216"/>
        <v>125</v>
      </c>
      <c r="AD154" s="84">
        <v>14010</v>
      </c>
      <c r="AE154" s="85">
        <f t="shared" si="217"/>
        <v>129</v>
      </c>
      <c r="AF154" s="84">
        <v>16695</v>
      </c>
      <c r="AG154" s="85">
        <f t="shared" si="218"/>
        <v>126</v>
      </c>
      <c r="AH154" s="84"/>
      <c r="AI154" s="85" t="e">
        <f t="shared" si="219"/>
        <v>#N/A</v>
      </c>
      <c r="AJ154" s="84">
        <v>15159</v>
      </c>
      <c r="AK154" s="85">
        <f t="shared" si="220"/>
        <v>123</v>
      </c>
      <c r="AL154" s="84">
        <v>14293</v>
      </c>
      <c r="AM154" s="85">
        <f t="shared" si="221"/>
        <v>127</v>
      </c>
      <c r="AN154" s="84">
        <v>16690</v>
      </c>
      <c r="AO154" s="85">
        <f t="shared" si="222"/>
        <v>124</v>
      </c>
      <c r="AP154" s="84">
        <v>16627</v>
      </c>
      <c r="AQ154" s="85">
        <f t="shared" si="223"/>
        <v>126</v>
      </c>
      <c r="AR154" s="84">
        <v>15798</v>
      </c>
      <c r="AS154" s="85">
        <f t="shared" si="224"/>
        <v>128</v>
      </c>
      <c r="AT154" s="84"/>
      <c r="AU154" s="85" t="e">
        <f t="shared" si="225"/>
        <v>#N/A</v>
      </c>
      <c r="AV154" s="84"/>
      <c r="AW154" s="85" t="e">
        <f t="shared" si="226"/>
        <v>#N/A</v>
      </c>
      <c r="AX154" s="84"/>
      <c r="AY154" s="85" t="e">
        <f t="shared" si="227"/>
        <v>#N/A</v>
      </c>
      <c r="AZ154" s="84">
        <v>26227</v>
      </c>
      <c r="BA154" s="85">
        <f t="shared" si="228"/>
        <v>128</v>
      </c>
      <c r="BB154" s="84">
        <v>34857</v>
      </c>
      <c r="BC154" s="85">
        <f t="shared" si="229"/>
        <v>125</v>
      </c>
      <c r="BD154" s="84">
        <v>17660</v>
      </c>
      <c r="BE154" s="85">
        <f t="shared" si="230"/>
        <v>134</v>
      </c>
      <c r="BF154" s="84">
        <v>15792</v>
      </c>
      <c r="BG154" s="85">
        <f t="shared" si="231"/>
        <v>133</v>
      </c>
      <c r="BH154" s="84">
        <v>16923</v>
      </c>
      <c r="BI154" s="85">
        <f t="shared" si="232"/>
        <v>134</v>
      </c>
      <c r="BJ154" s="84">
        <v>23435</v>
      </c>
      <c r="BK154" s="85">
        <f t="shared" si="233"/>
        <v>132</v>
      </c>
      <c r="BL154" s="181"/>
      <c r="BM154" s="85" t="e">
        <f t="shared" si="234"/>
        <v>#N/A</v>
      </c>
      <c r="BN154" s="181"/>
      <c r="BO154" s="85" t="e">
        <f t="shared" si="235"/>
        <v>#N/A</v>
      </c>
      <c r="BP154" s="181"/>
      <c r="BQ154" s="85" t="e">
        <f t="shared" si="236"/>
        <v>#N/A</v>
      </c>
      <c r="BR154" s="182"/>
      <c r="BS154" s="85" t="e">
        <f t="shared" si="237"/>
        <v>#N/A</v>
      </c>
      <c r="BT154" s="182"/>
      <c r="BU154" s="85" t="e">
        <f t="shared" si="238"/>
        <v>#N/A</v>
      </c>
      <c r="BV154" s="182"/>
      <c r="BW154" s="85" t="e">
        <f t="shared" si="239"/>
        <v>#N/A</v>
      </c>
      <c r="BX154" s="146"/>
      <c r="BY154" s="146" t="e">
        <f t="shared" si="152"/>
        <v>#N/A</v>
      </c>
      <c r="BZ154" s="172"/>
      <c r="CA154" s="85" t="e">
        <f t="shared" si="154"/>
        <v>#N/A</v>
      </c>
      <c r="CB154" s="146"/>
      <c r="CC154" s="85" t="e">
        <f t="shared" si="153"/>
        <v>#N/A</v>
      </c>
    </row>
    <row r="155" spans="1:83">
      <c r="A155" s="113" t="s">
        <v>320</v>
      </c>
      <c r="B155" s="83" t="s">
        <v>187</v>
      </c>
      <c r="C155" s="83" t="s">
        <v>188</v>
      </c>
      <c r="D155" s="84"/>
      <c r="E155" s="85" t="e">
        <f t="shared" si="155"/>
        <v>#N/A</v>
      </c>
      <c r="F155" s="84"/>
      <c r="G155" s="85" t="e">
        <f t="shared" si="156"/>
        <v>#N/A</v>
      </c>
      <c r="H155" s="84"/>
      <c r="I155" s="85" t="e">
        <f t="shared" si="157"/>
        <v>#N/A</v>
      </c>
      <c r="J155" s="84"/>
      <c r="K155" s="85" t="e">
        <f t="shared" si="158"/>
        <v>#N/A</v>
      </c>
      <c r="L155" s="84"/>
      <c r="M155" s="85" t="e">
        <f t="shared" si="159"/>
        <v>#N/A</v>
      </c>
      <c r="N155" s="84"/>
      <c r="O155" s="85" t="e">
        <f t="shared" si="160"/>
        <v>#N/A</v>
      </c>
      <c r="P155" s="84"/>
      <c r="Q155" s="85" t="e">
        <f t="shared" si="161"/>
        <v>#N/A</v>
      </c>
      <c r="R155" s="84"/>
      <c r="S155" s="85" t="e">
        <f t="shared" si="162"/>
        <v>#N/A</v>
      </c>
      <c r="T155" s="84"/>
      <c r="U155" s="85" t="e">
        <f t="shared" si="163"/>
        <v>#N/A</v>
      </c>
      <c r="V155" s="84"/>
      <c r="W155" s="85" t="e">
        <f t="shared" si="164"/>
        <v>#N/A</v>
      </c>
      <c r="X155" s="84"/>
      <c r="Y155" s="85" t="e">
        <f t="shared" si="165"/>
        <v>#N/A</v>
      </c>
      <c r="Z155" s="84">
        <v>36265</v>
      </c>
      <c r="AA155" s="85">
        <f t="shared" si="215"/>
        <v>86</v>
      </c>
      <c r="AB155" s="84">
        <v>12798</v>
      </c>
      <c r="AC155" s="85">
        <f t="shared" si="216"/>
        <v>128</v>
      </c>
      <c r="AD155" s="84">
        <v>16247</v>
      </c>
      <c r="AE155" s="85">
        <f t="shared" si="217"/>
        <v>123</v>
      </c>
      <c r="AF155" s="84">
        <v>12917</v>
      </c>
      <c r="AG155" s="85">
        <f t="shared" si="218"/>
        <v>130</v>
      </c>
      <c r="AH155" s="84"/>
      <c r="AI155" s="85" t="e">
        <f t="shared" si="219"/>
        <v>#N/A</v>
      </c>
      <c r="AJ155" s="84">
        <v>12887</v>
      </c>
      <c r="AK155" s="85">
        <f t="shared" si="220"/>
        <v>127</v>
      </c>
      <c r="AL155" s="84">
        <v>9946</v>
      </c>
      <c r="AM155" s="85">
        <f t="shared" si="221"/>
        <v>130</v>
      </c>
      <c r="AN155" s="84">
        <v>10393</v>
      </c>
      <c r="AO155" s="85">
        <f t="shared" si="222"/>
        <v>130</v>
      </c>
      <c r="AP155" s="84">
        <v>13499</v>
      </c>
      <c r="AQ155" s="85">
        <f t="shared" si="223"/>
        <v>128</v>
      </c>
      <c r="AR155" s="84">
        <v>14320</v>
      </c>
      <c r="AS155" s="85">
        <f t="shared" si="224"/>
        <v>129</v>
      </c>
      <c r="AT155" s="84"/>
      <c r="AU155" s="85" t="e">
        <f t="shared" si="225"/>
        <v>#N/A</v>
      </c>
      <c r="AV155" s="84"/>
      <c r="AW155" s="85" t="e">
        <f t="shared" si="226"/>
        <v>#N/A</v>
      </c>
      <c r="AX155" s="84"/>
      <c r="AY155" s="85" t="e">
        <f t="shared" si="227"/>
        <v>#N/A</v>
      </c>
      <c r="AZ155" s="84">
        <v>17716</v>
      </c>
      <c r="BA155" s="85">
        <f t="shared" si="228"/>
        <v>132</v>
      </c>
      <c r="BB155" s="84">
        <v>15496</v>
      </c>
      <c r="BC155" s="85">
        <f t="shared" si="229"/>
        <v>134</v>
      </c>
      <c r="BD155" s="84">
        <v>23729</v>
      </c>
      <c r="BE155" s="85">
        <f t="shared" si="230"/>
        <v>132</v>
      </c>
      <c r="BF155" s="84">
        <v>15297</v>
      </c>
      <c r="BG155" s="85">
        <f t="shared" si="231"/>
        <v>134</v>
      </c>
      <c r="BH155" s="84">
        <v>16923</v>
      </c>
      <c r="BI155" s="85">
        <f t="shared" si="232"/>
        <v>134</v>
      </c>
      <c r="BJ155" s="84">
        <v>18972</v>
      </c>
      <c r="BK155" s="85">
        <f t="shared" si="233"/>
        <v>133</v>
      </c>
      <c r="BL155" s="181"/>
      <c r="BM155" s="85" t="e">
        <f t="shared" si="234"/>
        <v>#N/A</v>
      </c>
      <c r="BN155" s="181"/>
      <c r="BO155" s="85" t="e">
        <f t="shared" si="235"/>
        <v>#N/A</v>
      </c>
      <c r="BP155" s="181"/>
      <c r="BQ155" s="85" t="e">
        <f t="shared" si="236"/>
        <v>#N/A</v>
      </c>
      <c r="BR155" s="182"/>
      <c r="BS155" s="85" t="e">
        <f t="shared" si="237"/>
        <v>#N/A</v>
      </c>
      <c r="BT155" s="182"/>
      <c r="BU155" s="85" t="e">
        <f t="shared" si="238"/>
        <v>#N/A</v>
      </c>
      <c r="BV155" s="182"/>
      <c r="BW155" s="85" t="e">
        <f t="shared" si="239"/>
        <v>#N/A</v>
      </c>
      <c r="BX155" s="146"/>
      <c r="BY155" s="146" t="e">
        <f t="shared" si="152"/>
        <v>#N/A</v>
      </c>
      <c r="BZ155" s="172"/>
      <c r="CA155" s="85" t="e">
        <f t="shared" si="154"/>
        <v>#N/A</v>
      </c>
      <c r="CB155" s="146"/>
      <c r="CC155" s="85" t="e">
        <f t="shared" si="153"/>
        <v>#N/A</v>
      </c>
    </row>
    <row r="156" spans="1:83">
      <c r="A156" s="120" t="s">
        <v>321</v>
      </c>
      <c r="B156" s="121" t="s">
        <v>322</v>
      </c>
      <c r="C156" s="121"/>
      <c r="D156" s="127"/>
      <c r="E156" s="128"/>
      <c r="F156" s="127"/>
      <c r="G156" s="128"/>
      <c r="H156" s="127"/>
      <c r="I156" s="128"/>
      <c r="J156" s="127"/>
      <c r="K156" s="128"/>
      <c r="L156" s="127"/>
      <c r="M156" s="128"/>
      <c r="N156" s="127"/>
      <c r="O156" s="128"/>
      <c r="P156" s="127"/>
      <c r="Q156" s="128"/>
      <c r="R156" s="127"/>
      <c r="S156" s="128"/>
      <c r="T156" s="127"/>
      <c r="U156" s="128"/>
      <c r="V156" s="127"/>
      <c r="W156" s="128"/>
      <c r="X156" s="127"/>
      <c r="Y156" s="128"/>
      <c r="Z156" s="127"/>
      <c r="AA156" s="128"/>
      <c r="AB156" s="127"/>
      <c r="AC156" s="128"/>
      <c r="AD156" s="127"/>
      <c r="AE156" s="128"/>
      <c r="AF156" s="127"/>
      <c r="AG156" s="128"/>
      <c r="AH156" s="127"/>
      <c r="AI156" s="128"/>
      <c r="AJ156" s="127"/>
      <c r="AK156" s="128"/>
      <c r="AL156" s="127"/>
      <c r="AM156" s="128"/>
      <c r="AN156" s="127"/>
      <c r="AO156" s="128"/>
      <c r="AP156" s="127"/>
      <c r="AQ156" s="128"/>
      <c r="AR156" s="127"/>
      <c r="AS156" s="128"/>
      <c r="AT156" s="127"/>
      <c r="AU156" s="128"/>
      <c r="AV156" s="127"/>
      <c r="AW156" s="128"/>
      <c r="AX156" s="127"/>
      <c r="AY156" s="128"/>
      <c r="AZ156" s="127"/>
      <c r="BA156" s="128"/>
      <c r="BB156" s="127"/>
      <c r="BC156" s="128"/>
      <c r="BD156" s="127"/>
      <c r="BE156" s="128"/>
      <c r="BF156" s="127"/>
      <c r="BG156" s="128"/>
      <c r="BH156" s="127"/>
      <c r="BI156" s="128"/>
      <c r="BJ156" s="138"/>
      <c r="BK156" s="128"/>
      <c r="BL156" s="129"/>
      <c r="BM156" s="128"/>
      <c r="BN156" s="141"/>
      <c r="BO156" s="128"/>
      <c r="BP156" s="141"/>
      <c r="BQ156" s="128"/>
      <c r="BR156" s="147"/>
      <c r="BS156" s="128"/>
      <c r="BT156" s="147"/>
      <c r="BU156" s="128"/>
      <c r="BV156" s="147">
        <v>162697.1</v>
      </c>
      <c r="BW156" s="128">
        <f t="shared" si="239"/>
        <v>49</v>
      </c>
      <c r="BX156" s="147">
        <v>177343.9</v>
      </c>
      <c r="BY156" s="147">
        <f t="shared" si="152"/>
        <v>45</v>
      </c>
      <c r="BZ156" s="197">
        <v>200697.8</v>
      </c>
      <c r="CA156" s="128">
        <f t="shared" si="154"/>
        <v>47</v>
      </c>
      <c r="CB156" s="147">
        <v>259583.9</v>
      </c>
      <c r="CC156" s="128">
        <f t="shared" si="153"/>
        <v>39</v>
      </c>
    </row>
    <row r="157" spans="1:83">
      <c r="A157" s="120" t="s">
        <v>323</v>
      </c>
      <c r="B157" s="121" t="s">
        <v>322</v>
      </c>
      <c r="C157" s="121" t="s">
        <v>324</v>
      </c>
      <c r="D157" s="127"/>
      <c r="E157" s="128" t="e">
        <f>RANK(D157,$D$17:$D$159)</f>
        <v>#N/A</v>
      </c>
      <c r="F157" s="127"/>
      <c r="G157" s="128" t="e">
        <f>RANK(F157,$F$17:$F$159)</f>
        <v>#N/A</v>
      </c>
      <c r="H157" s="127"/>
      <c r="I157" s="128" t="e">
        <f>RANK(H157,$H$17:$H$159)</f>
        <v>#N/A</v>
      </c>
      <c r="J157" s="127"/>
      <c r="K157" s="128" t="e">
        <f>RANK(J157,$J$17:$J$159)</f>
        <v>#N/A</v>
      </c>
      <c r="L157" s="127"/>
      <c r="M157" s="128" t="e">
        <f>RANK(L157,$L$17:$L$159)</f>
        <v>#N/A</v>
      </c>
      <c r="N157" s="127"/>
      <c r="O157" s="128" t="e">
        <f>RANK(N157,$N$17:$N$159)</f>
        <v>#N/A</v>
      </c>
      <c r="P157" s="127">
        <v>16359</v>
      </c>
      <c r="Q157" s="128">
        <f>RANK(P157,$P$17:$P$159)</f>
        <v>97</v>
      </c>
      <c r="R157" s="127">
        <v>23640</v>
      </c>
      <c r="S157" s="128">
        <f>RANK(R157,$R$17:$R$159)</f>
        <v>86</v>
      </c>
      <c r="T157" s="127">
        <v>33431</v>
      </c>
      <c r="U157" s="128">
        <f>RANK(T157,$T$17:$T$159)</f>
        <v>68</v>
      </c>
      <c r="V157" s="127">
        <v>22730</v>
      </c>
      <c r="W157" s="128">
        <f>RANK(V157,$V$17:$V$159)</f>
        <v>100</v>
      </c>
      <c r="X157" s="127">
        <v>23387</v>
      </c>
      <c r="Y157" s="128">
        <f>RANK(X157,$X$17:$X$159)</f>
        <v>98</v>
      </c>
      <c r="Z157" s="127"/>
      <c r="AA157" s="128" t="e">
        <f>RANK(Z157,$Z$17:$Z$159)</f>
        <v>#N/A</v>
      </c>
      <c r="AB157" s="127">
        <v>19828</v>
      </c>
      <c r="AC157" s="128">
        <f>RANK(AB157,$AB$17:$AB$159)</f>
        <v>120</v>
      </c>
      <c r="AD157" s="127">
        <v>27524</v>
      </c>
      <c r="AE157" s="128">
        <f>RANK(AD157,$AD$17:$AD$159)</f>
        <v>104</v>
      </c>
      <c r="AF157" s="127">
        <v>23291</v>
      </c>
      <c r="AG157" s="128">
        <f>RANK(AF157,$AF$17:$AF$159)</f>
        <v>113</v>
      </c>
      <c r="AH157" s="127">
        <v>25335</v>
      </c>
      <c r="AI157" s="128">
        <f>RANK(AH157,$AH$17:$AH$159)</f>
        <v>103</v>
      </c>
      <c r="AJ157" s="127">
        <v>30473</v>
      </c>
      <c r="AK157" s="128">
        <f>RANK(AJ157,$AJ$17:$AJ$159)</f>
        <v>101</v>
      </c>
      <c r="AL157" s="127">
        <v>34873</v>
      </c>
      <c r="AM157" s="128">
        <f>RANK(AL157,$AL$17:$AL$159)</f>
        <v>103</v>
      </c>
      <c r="AN157" s="127">
        <v>32641</v>
      </c>
      <c r="AO157" s="128">
        <f>RANK(AN157,$AN$17:$AN$159)</f>
        <v>108</v>
      </c>
      <c r="AP157" s="127">
        <v>40041</v>
      </c>
      <c r="AQ157" s="128">
        <f>RANK(AP157,$AP$17:$AP$159)</f>
        <v>106</v>
      </c>
      <c r="AR157" s="127">
        <v>45930</v>
      </c>
      <c r="AS157" s="128">
        <f>RANK(AR157,$AR$17:$AR$159)</f>
        <v>104</v>
      </c>
      <c r="AT157" s="127">
        <v>73585</v>
      </c>
      <c r="AU157" s="128">
        <f>RANK(AT157,$AT$17:$AT$159)</f>
        <v>85</v>
      </c>
      <c r="AV157" s="127">
        <v>90968</v>
      </c>
      <c r="AW157" s="128">
        <f>RANK(AV157,$AV$17:$AV$159)</f>
        <v>72</v>
      </c>
      <c r="AX157" s="127">
        <v>66161</v>
      </c>
      <c r="AY157" s="128">
        <f>RANK(AX157,$AX$17:$AX$159)</f>
        <v>104</v>
      </c>
      <c r="AZ157" s="127">
        <v>65402</v>
      </c>
      <c r="BA157" s="128">
        <f>RANK(AZ157,$AZ$17:$AZ$159)</f>
        <v>104</v>
      </c>
      <c r="BB157" s="127">
        <v>70856</v>
      </c>
      <c r="BC157" s="128">
        <f>RANK(BB157,$BB$17:$BB$159)</f>
        <v>102</v>
      </c>
      <c r="BD157" s="127">
        <v>57675</v>
      </c>
      <c r="BE157" s="128">
        <f>RANK(BD157,$BD$17:$BD$159)</f>
        <v>111</v>
      </c>
      <c r="BF157" s="127">
        <v>77659</v>
      </c>
      <c r="BG157" s="128">
        <f>RANK(BF157,$BF$17:$BF$159)</f>
        <v>92</v>
      </c>
      <c r="BH157" s="127">
        <v>85674</v>
      </c>
      <c r="BI157" s="128">
        <f>RANK(BH157,$BH$17:$BH$159)</f>
        <v>93</v>
      </c>
      <c r="BJ157" s="127">
        <v>108688</v>
      </c>
      <c r="BK157" s="128">
        <f>RANK(BJ157,$BJ$17:$BJ$159)</f>
        <v>88</v>
      </c>
      <c r="BL157" s="129">
        <v>87709.6</v>
      </c>
      <c r="BM157" s="128">
        <f>RANK(BL157,$BL$17:$BL$159)</f>
        <v>97</v>
      </c>
      <c r="BN157" s="141">
        <v>69697.399999999994</v>
      </c>
      <c r="BO157" s="128">
        <f>RANK(BN157,$BN$17:$BN$159)</f>
        <v>97</v>
      </c>
      <c r="BP157" s="141">
        <v>97782.7</v>
      </c>
      <c r="BQ157" s="128">
        <f>RANK(BP157,$BP$17:$BP$159)</f>
        <v>74</v>
      </c>
      <c r="BR157" s="147">
        <v>88054.1</v>
      </c>
      <c r="BS157" s="128">
        <f>RANK(BR157,$BR$17:$BR$159)</f>
        <v>79</v>
      </c>
      <c r="BT157" s="147">
        <v>92523.9</v>
      </c>
      <c r="BU157" s="128">
        <f>RANK(BT157,$BT$17:$BT$159)</f>
        <v>80</v>
      </c>
      <c r="BV157" s="147">
        <v>96242.9</v>
      </c>
      <c r="BW157" s="128">
        <f t="shared" si="239"/>
        <v>82</v>
      </c>
      <c r="BX157" s="147">
        <v>119907</v>
      </c>
      <c r="BY157" s="147">
        <f t="shared" si="152"/>
        <v>65</v>
      </c>
      <c r="BZ157" s="197">
        <v>121272</v>
      </c>
      <c r="CA157" s="128">
        <f t="shared" si="154"/>
        <v>69</v>
      </c>
      <c r="CB157" s="147">
        <v>125850.2</v>
      </c>
      <c r="CC157" s="128">
        <f t="shared" si="153"/>
        <v>75</v>
      </c>
    </row>
    <row r="158" spans="1:83">
      <c r="A158" s="120" t="s">
        <v>325</v>
      </c>
      <c r="B158" s="121" t="s">
        <v>322</v>
      </c>
      <c r="C158" s="121" t="s">
        <v>324</v>
      </c>
      <c r="D158" s="127"/>
      <c r="E158" s="128" t="e">
        <f>RANK(D158,$D$17:$D$159)</f>
        <v>#N/A</v>
      </c>
      <c r="F158" s="127"/>
      <c r="G158" s="128" t="e">
        <f>RANK(F158,$F$17:$F$159)</f>
        <v>#N/A</v>
      </c>
      <c r="H158" s="127"/>
      <c r="I158" s="128" t="e">
        <f>RANK(H158,$H$17:$H$159)</f>
        <v>#N/A</v>
      </c>
      <c r="J158" s="127"/>
      <c r="K158" s="128" t="e">
        <f>RANK(J158,$J$17:$J$159)</f>
        <v>#N/A</v>
      </c>
      <c r="L158" s="127"/>
      <c r="M158" s="128" t="e">
        <f>RANK(L158,$L$17:$L$159)</f>
        <v>#N/A</v>
      </c>
      <c r="N158" s="127">
        <v>18194</v>
      </c>
      <c r="O158" s="128">
        <f>RANK(N158,$N$17:$N$159)</f>
        <v>93</v>
      </c>
      <c r="P158" s="127">
        <v>15023</v>
      </c>
      <c r="Q158" s="128">
        <f>RANK(P158,$P$17:$P$159)</f>
        <v>100</v>
      </c>
      <c r="R158" s="127">
        <v>20046</v>
      </c>
      <c r="S158" s="128">
        <f>RANK(R158,$R$17:$R$159)</f>
        <v>95</v>
      </c>
      <c r="T158" s="127">
        <v>25230</v>
      </c>
      <c r="U158" s="128">
        <f>RANK(T158,$T$17:$T$159)</f>
        <v>87</v>
      </c>
      <c r="V158" s="127">
        <v>24728</v>
      </c>
      <c r="W158" s="128">
        <f>RANK(V158,$V$17:$V$159)</f>
        <v>93</v>
      </c>
      <c r="X158" s="127">
        <v>28740</v>
      </c>
      <c r="Y158" s="128">
        <f>RANK(X158,$X$17:$X$159)</f>
        <v>90</v>
      </c>
      <c r="Z158" s="127">
        <v>37668</v>
      </c>
      <c r="AA158" s="128">
        <f>RANK(Z158,$Z$17:$Z$159)</f>
        <v>83</v>
      </c>
      <c r="AB158" s="127">
        <v>36516</v>
      </c>
      <c r="AC158" s="128">
        <f>RANK(AB158,$AB$17:$AB$159)</f>
        <v>90</v>
      </c>
      <c r="AD158" s="127">
        <v>56523</v>
      </c>
      <c r="AE158" s="128">
        <f>RANK(AD158,$AD$17:$AD$159)</f>
        <v>62</v>
      </c>
      <c r="AF158" s="127">
        <v>61119</v>
      </c>
      <c r="AG158" s="128">
        <f>RANK(AF158,$AF$17:$AF$159)</f>
        <v>59</v>
      </c>
      <c r="AH158" s="127">
        <v>88469</v>
      </c>
      <c r="AI158" s="128">
        <f>RANK(AH158,$AH$17:$AH$159)</f>
        <v>40</v>
      </c>
      <c r="AJ158" s="127">
        <v>73604</v>
      </c>
      <c r="AK158" s="128">
        <f>RANK(AJ158,$AJ$17:$AJ$159)</f>
        <v>51</v>
      </c>
      <c r="AL158" s="127">
        <v>59782</v>
      </c>
      <c r="AM158" s="128">
        <f>RANK(AL158,$AL$17:$AL$159)</f>
        <v>68</v>
      </c>
      <c r="AN158" s="127">
        <v>63442</v>
      </c>
      <c r="AO158" s="128">
        <f>RANK(AN158,$AN$17:$AN$159)</f>
        <v>70</v>
      </c>
      <c r="AP158" s="127">
        <v>92039</v>
      </c>
      <c r="AQ158" s="128">
        <f>RANK(AP158,$AP$17:$AP$159)</f>
        <v>54</v>
      </c>
      <c r="AR158" s="127">
        <v>86848</v>
      </c>
      <c r="AS158" s="128">
        <f>RANK(AR158,$AR$17:$AR$159)</f>
        <v>65</v>
      </c>
      <c r="AT158" s="127">
        <v>90830</v>
      </c>
      <c r="AU158" s="128">
        <f>RANK(AT158,$AT$17:$AT$159)</f>
        <v>66</v>
      </c>
      <c r="AV158" s="127">
        <v>70933</v>
      </c>
      <c r="AW158" s="128">
        <f>RANK(AV158,$AV$17:$AV$159)</f>
        <v>94</v>
      </c>
      <c r="AX158" s="127">
        <v>72061</v>
      </c>
      <c r="AY158" s="128">
        <f>RANK(AX158,$AX$17:$AX$159)</f>
        <v>97</v>
      </c>
      <c r="AZ158" s="127">
        <v>86152</v>
      </c>
      <c r="BA158" s="128">
        <f>RANK(AZ158,$AZ$17:$AZ$159)</f>
        <v>79</v>
      </c>
      <c r="BB158" s="127">
        <v>86339</v>
      </c>
      <c r="BC158" s="128">
        <f>RANK(BB158,$BB$17:$BB$159)</f>
        <v>80</v>
      </c>
      <c r="BD158" s="127">
        <v>87999</v>
      </c>
      <c r="BE158" s="128">
        <f>RANK(BD158,$BD$17:$BD$159)</f>
        <v>83</v>
      </c>
      <c r="BF158" s="127">
        <v>84416</v>
      </c>
      <c r="BG158" s="128">
        <f>RANK(BF158,$BF$17:$BF$159)</f>
        <v>86</v>
      </c>
      <c r="BH158" s="127">
        <v>90614</v>
      </c>
      <c r="BI158" s="128">
        <f>RANK(BH158,$BH$17:$BH$159)</f>
        <v>88</v>
      </c>
      <c r="BJ158" s="127">
        <v>90061</v>
      </c>
      <c r="BK158" s="128">
        <f>RANK(BJ158,$BJ$17:$BJ$159)</f>
        <v>105</v>
      </c>
      <c r="BL158" s="129">
        <v>109263.6</v>
      </c>
      <c r="BM158" s="128">
        <f>RANK(BL158,$BL$17:$BL$159)</f>
        <v>79</v>
      </c>
      <c r="BN158" s="141">
        <v>91183.9</v>
      </c>
      <c r="BO158" s="128">
        <f>RANK(BN158,$BN$17:$BN$159)</f>
        <v>87</v>
      </c>
      <c r="BP158" s="141">
        <v>95710.9</v>
      </c>
      <c r="BQ158" s="128">
        <f>RANK(BP158,$BP$17:$BP$159)</f>
        <v>76</v>
      </c>
      <c r="BR158" s="147"/>
      <c r="BS158" s="128" t="e">
        <f>RANK(BR158,$BR$17:$BR$159)</f>
        <v>#N/A</v>
      </c>
      <c r="BT158" s="147"/>
      <c r="BU158" s="128" t="e">
        <f>RANK(BT158,$BT$17:$BT$159)</f>
        <v>#N/A</v>
      </c>
      <c r="BV158" s="147"/>
      <c r="BW158" s="128" t="e">
        <f t="shared" si="239"/>
        <v>#N/A</v>
      </c>
      <c r="BX158" s="147">
        <v>84970.2</v>
      </c>
      <c r="BY158" s="147">
        <f t="shared" si="152"/>
        <v>89</v>
      </c>
      <c r="BZ158" s="197"/>
      <c r="CA158" s="128" t="e">
        <f t="shared" si="154"/>
        <v>#N/A</v>
      </c>
      <c r="CB158" s="147"/>
      <c r="CC158" s="128" t="e">
        <f t="shared" si="153"/>
        <v>#N/A</v>
      </c>
    </row>
    <row r="159" spans="1:83">
      <c r="A159" s="120" t="s">
        <v>326</v>
      </c>
      <c r="B159" s="121" t="s">
        <v>322</v>
      </c>
      <c r="C159" s="121" t="s">
        <v>324</v>
      </c>
      <c r="D159" s="127"/>
      <c r="E159" s="128"/>
      <c r="F159" s="127"/>
      <c r="G159" s="128"/>
      <c r="H159" s="127"/>
      <c r="I159" s="128"/>
      <c r="J159" s="127"/>
      <c r="K159" s="128"/>
      <c r="L159" s="127"/>
      <c r="M159" s="128"/>
      <c r="N159" s="127"/>
      <c r="O159" s="128"/>
      <c r="P159" s="127"/>
      <c r="Q159" s="128"/>
      <c r="R159" s="127"/>
      <c r="S159" s="128"/>
      <c r="T159" s="127"/>
      <c r="U159" s="128"/>
      <c r="V159" s="127"/>
      <c r="W159" s="128"/>
      <c r="X159" s="127"/>
      <c r="Y159" s="128"/>
      <c r="Z159" s="127"/>
      <c r="AA159" s="128"/>
      <c r="AB159" s="127"/>
      <c r="AC159" s="128"/>
      <c r="AD159" s="127"/>
      <c r="AE159" s="128"/>
      <c r="AF159" s="127"/>
      <c r="AG159" s="128"/>
      <c r="AH159" s="127"/>
      <c r="AI159" s="128"/>
      <c r="AJ159" s="127"/>
      <c r="AK159" s="128"/>
      <c r="AL159" s="127"/>
      <c r="AM159" s="128"/>
      <c r="AN159" s="127"/>
      <c r="AO159" s="128"/>
      <c r="AP159" s="127"/>
      <c r="AQ159" s="128"/>
      <c r="AR159" s="127"/>
      <c r="AS159" s="128"/>
      <c r="AT159" s="127">
        <v>1115</v>
      </c>
      <c r="AU159" s="128">
        <f>RANK(AT159,$AT$17:$AT$159)</f>
        <v>127</v>
      </c>
      <c r="AV159" s="127">
        <v>1110</v>
      </c>
      <c r="AW159" s="128">
        <f>RANK(AV159,$AV$17:$AV$159)</f>
        <v>127</v>
      </c>
      <c r="AX159" s="127">
        <v>1227</v>
      </c>
      <c r="AY159" s="128">
        <f>RANK(AX159,$AX$17:$AX$159)</f>
        <v>127</v>
      </c>
      <c r="AZ159" s="127">
        <v>831</v>
      </c>
      <c r="BA159" s="128">
        <f>RANK(AZ159,$AZ$17:$AZ$159)</f>
        <v>135</v>
      </c>
      <c r="BB159" s="127">
        <v>767</v>
      </c>
      <c r="BC159" s="128">
        <f>RANK(BB159,$BB$17:$BB$159)</f>
        <v>136</v>
      </c>
      <c r="BD159" s="127">
        <v>51</v>
      </c>
      <c r="BE159" s="128">
        <f>RANK(BD159,$BD$17:$BD$159)</f>
        <v>137</v>
      </c>
      <c r="BF159" s="127">
        <v>9190</v>
      </c>
      <c r="BG159" s="128">
        <f>RANK(BF159,$BF$17:$BF$159)</f>
        <v>136</v>
      </c>
      <c r="BH159" s="127">
        <v>38817</v>
      </c>
      <c r="BI159" s="128">
        <f>RANK(BH159,$BH$17:$BH$159)</f>
        <v>128</v>
      </c>
      <c r="BJ159" s="138">
        <v>97018</v>
      </c>
      <c r="BK159" s="128">
        <f>RANK(BJ159,$BJ$17:$BJ$159)</f>
        <v>99</v>
      </c>
      <c r="BL159" s="117"/>
      <c r="BM159" s="128" t="e">
        <f>RANK(BL159,$BL$17:$BL$159)</f>
        <v>#N/A</v>
      </c>
      <c r="BN159" s="141">
        <v>75582.899999999994</v>
      </c>
      <c r="BO159" s="128">
        <f>RANK(BN159,$BN$17:$BN$159)</f>
        <v>94</v>
      </c>
      <c r="BP159" s="141">
        <v>85972.800000000003</v>
      </c>
      <c r="BQ159" s="128">
        <f>RANK(BP159,$BP$17:$BP$159)</f>
        <v>89</v>
      </c>
      <c r="BR159" s="147">
        <v>90425</v>
      </c>
      <c r="BS159" s="128">
        <f>RANK(BR159,$BR$17:$BR$159)</f>
        <v>76</v>
      </c>
      <c r="BT159" s="147">
        <v>100482.2</v>
      </c>
      <c r="BU159" s="128">
        <f>RANK(BT159,$BT$17:$BT$159)</f>
        <v>71</v>
      </c>
      <c r="BV159" s="147"/>
      <c r="BW159" s="128" t="e">
        <f t="shared" si="239"/>
        <v>#N/A</v>
      </c>
      <c r="BX159" s="147"/>
      <c r="BY159" s="147" t="e">
        <f t="shared" si="152"/>
        <v>#N/A</v>
      </c>
      <c r="BZ159" s="197"/>
      <c r="CA159" s="128" t="e">
        <f t="shared" si="154"/>
        <v>#N/A</v>
      </c>
      <c r="CB159" s="147"/>
      <c r="CC159" s="128" t="e">
        <f t="shared" si="153"/>
        <v>#N/A</v>
      </c>
    </row>
    <row r="160" spans="1:83" ht="11.25" customHeight="1">
      <c r="A160" s="122" t="s">
        <v>327</v>
      </c>
      <c r="B160" s="123"/>
      <c r="C160" s="123"/>
      <c r="D160" s="124"/>
      <c r="E160" s="125"/>
      <c r="F160" s="124"/>
      <c r="G160" s="125"/>
      <c r="H160" s="124"/>
      <c r="I160" s="125"/>
      <c r="J160" s="124"/>
      <c r="K160" s="125"/>
      <c r="L160" s="124"/>
      <c r="M160" s="125"/>
      <c r="N160" s="124"/>
      <c r="O160" s="125"/>
      <c r="P160" s="124"/>
      <c r="Q160" s="125"/>
      <c r="R160" s="124"/>
      <c r="S160" s="125"/>
      <c r="T160" s="124"/>
      <c r="U160" s="125"/>
      <c r="V160" s="124"/>
      <c r="W160" s="125"/>
      <c r="X160" s="124"/>
      <c r="Y160" s="125"/>
      <c r="Z160" s="124"/>
      <c r="AA160" s="125"/>
      <c r="AB160" s="124"/>
      <c r="AC160" s="125"/>
      <c r="AD160" s="124"/>
      <c r="AE160" s="125"/>
      <c r="AF160" s="124"/>
      <c r="AG160" s="125"/>
      <c r="AH160" s="124"/>
      <c r="AI160" s="125"/>
      <c r="AJ160" s="124"/>
      <c r="AK160" s="125"/>
      <c r="AL160" s="124"/>
      <c r="AM160" s="125"/>
      <c r="AN160" s="124"/>
      <c r="AO160" s="125"/>
      <c r="AP160" s="124"/>
      <c r="AQ160" s="125"/>
      <c r="AR160" s="124"/>
      <c r="AS160" s="125"/>
      <c r="AT160" s="124"/>
      <c r="AU160" s="125"/>
      <c r="AV160" s="124"/>
      <c r="AW160" s="125"/>
      <c r="AX160" s="124"/>
      <c r="AY160" s="125"/>
      <c r="AZ160" s="124"/>
      <c r="BA160" s="125"/>
      <c r="BB160" s="124"/>
      <c r="BC160" s="125"/>
      <c r="BD160" s="124"/>
      <c r="BE160" s="125"/>
      <c r="BF160" s="124"/>
      <c r="BG160" s="125"/>
      <c r="BH160" s="124"/>
      <c r="BI160" s="125"/>
      <c r="BJ160" s="124"/>
      <c r="BK160" s="125"/>
      <c r="BL160" s="126"/>
      <c r="BM160" s="126"/>
      <c r="BN160" s="142">
        <v>4853501</v>
      </c>
      <c r="BO160" s="139"/>
      <c r="BP160" s="142">
        <v>4472696.3</v>
      </c>
      <c r="BQ160" s="126"/>
      <c r="BR160" s="155">
        <v>4294552.4000000004</v>
      </c>
      <c r="BS160" s="155"/>
      <c r="BT160" s="155">
        <v>4501664</v>
      </c>
      <c r="BU160" s="126"/>
      <c r="BV160" s="126">
        <v>4735579.8</v>
      </c>
      <c r="BW160" s="126"/>
      <c r="BX160" s="126">
        <v>5018733.3</v>
      </c>
      <c r="BY160" s="126"/>
      <c r="BZ160" s="198">
        <v>5001502.4000000004</v>
      </c>
      <c r="CA160" s="126"/>
      <c r="CB160" s="126">
        <v>5480466.5</v>
      </c>
      <c r="CC160" s="126"/>
    </row>
    <row r="161" spans="1:120" ht="11.25" customHeight="1">
      <c r="A161" s="114"/>
      <c r="B161" s="16"/>
      <c r="C161" s="16"/>
      <c r="D161" s="17" t="s">
        <v>328</v>
      </c>
      <c r="E161" s="16"/>
      <c r="F161" s="17" t="s">
        <v>328</v>
      </c>
      <c r="G161" s="16"/>
      <c r="H161" s="17" t="s">
        <v>328</v>
      </c>
      <c r="I161" s="16"/>
      <c r="J161" s="17" t="s">
        <v>328</v>
      </c>
      <c r="K161" s="16"/>
      <c r="L161" s="17" t="s">
        <v>328</v>
      </c>
      <c r="M161" s="16"/>
      <c r="N161" s="17" t="s">
        <v>112</v>
      </c>
      <c r="O161" s="16"/>
      <c r="P161" s="17" t="s">
        <v>112</v>
      </c>
      <c r="Q161" s="16"/>
      <c r="R161" s="17" t="s">
        <v>112</v>
      </c>
      <c r="S161" s="16"/>
      <c r="T161" s="17" t="s">
        <v>112</v>
      </c>
      <c r="U161" s="16"/>
      <c r="V161" s="17" t="s">
        <v>112</v>
      </c>
      <c r="W161" s="16"/>
      <c r="X161" s="17" t="s">
        <v>112</v>
      </c>
      <c r="Y161" s="16"/>
      <c r="Z161" s="17"/>
      <c r="AA161" s="16"/>
      <c r="AB161" s="17"/>
      <c r="AC161" s="16"/>
      <c r="AD161" s="30" t="s">
        <v>328</v>
      </c>
      <c r="AE161" s="6"/>
      <c r="AF161" s="30"/>
      <c r="AG161" s="6"/>
      <c r="AH161" s="30" t="s">
        <v>328</v>
      </c>
      <c r="AI161" s="6"/>
      <c r="AJ161" s="30" t="s">
        <v>328</v>
      </c>
      <c r="AK161" s="6"/>
      <c r="AL161" s="30" t="s">
        <v>328</v>
      </c>
      <c r="AM161" s="6"/>
      <c r="AN161" s="30" t="s">
        <v>328</v>
      </c>
      <c r="AO161" s="6"/>
      <c r="AP161" s="30" t="s">
        <v>328</v>
      </c>
      <c r="AQ161" s="6"/>
      <c r="AR161" s="30" t="s">
        <v>328</v>
      </c>
      <c r="AS161" s="6"/>
      <c r="AT161" s="30"/>
      <c r="AU161" s="6"/>
      <c r="AV161" s="30"/>
      <c r="AW161" s="6"/>
      <c r="AX161" s="30"/>
      <c r="AY161" s="6"/>
      <c r="AZ161" s="30" t="s">
        <v>328</v>
      </c>
      <c r="BA161" s="6"/>
      <c r="BB161" s="30" t="s">
        <v>328</v>
      </c>
      <c r="BC161" s="6"/>
      <c r="BD161" s="30"/>
      <c r="BE161" s="6"/>
      <c r="BF161" s="30"/>
      <c r="BG161" s="6"/>
      <c r="BH161" s="30"/>
      <c r="BI161" s="6"/>
      <c r="BJ161" s="30" t="s">
        <v>328</v>
      </c>
      <c r="BK161" s="6"/>
      <c r="BN161" s="30" t="s">
        <v>329</v>
      </c>
      <c r="BR161" s="30" t="s">
        <v>329</v>
      </c>
      <c r="BX161" s="30" t="s">
        <v>329</v>
      </c>
      <c r="BZ161" s="30" t="s">
        <v>329</v>
      </c>
      <c r="CB161" s="30" t="s">
        <v>329</v>
      </c>
    </row>
    <row r="162" spans="1:120">
      <c r="D162" s="17" t="s">
        <v>330</v>
      </c>
      <c r="F162" s="17" t="s">
        <v>330</v>
      </c>
      <c r="H162" s="17" t="s">
        <v>330</v>
      </c>
      <c r="J162" s="17" t="s">
        <v>330</v>
      </c>
      <c r="L162" s="17" t="s">
        <v>330</v>
      </c>
      <c r="N162" s="17" t="s">
        <v>331</v>
      </c>
      <c r="P162" s="17" t="s">
        <v>331</v>
      </c>
      <c r="R162" s="17" t="s">
        <v>332</v>
      </c>
      <c r="T162" s="17" t="s">
        <v>332</v>
      </c>
      <c r="V162" s="17" t="s">
        <v>332</v>
      </c>
      <c r="X162" s="17" t="s">
        <v>332</v>
      </c>
      <c r="Z162" s="17"/>
      <c r="AB162" s="17"/>
      <c r="AD162" s="17" t="s">
        <v>117</v>
      </c>
      <c r="AE162" s="16"/>
      <c r="AF162" s="17"/>
      <c r="AG162" s="16"/>
      <c r="AH162" s="17" t="s">
        <v>117</v>
      </c>
      <c r="AI162" s="16"/>
      <c r="AJ162" s="17" t="s">
        <v>117</v>
      </c>
      <c r="AK162" s="16"/>
      <c r="AL162" s="17" t="s">
        <v>117</v>
      </c>
      <c r="AM162" s="16"/>
      <c r="AN162" s="17" t="s">
        <v>117</v>
      </c>
      <c r="AO162" s="16"/>
      <c r="AP162" s="17" t="s">
        <v>117</v>
      </c>
      <c r="AQ162" s="16"/>
      <c r="AR162" s="17" t="s">
        <v>117</v>
      </c>
      <c r="AS162" s="16"/>
      <c r="AT162" s="17"/>
      <c r="AU162" s="16"/>
      <c r="AV162" s="17"/>
      <c r="AW162" s="16"/>
      <c r="AX162" s="17"/>
      <c r="AY162" s="16"/>
      <c r="AZ162" s="17" t="s">
        <v>117</v>
      </c>
      <c r="BA162" s="16"/>
      <c r="BB162" s="17" t="s">
        <v>117</v>
      </c>
      <c r="BC162" s="16"/>
      <c r="BD162" s="17"/>
      <c r="BE162" s="16"/>
      <c r="BF162" s="17"/>
      <c r="BG162" s="16"/>
      <c r="BH162" s="17"/>
      <c r="BI162" s="16"/>
      <c r="BJ162" s="17" t="s">
        <v>117</v>
      </c>
      <c r="BK162" s="16"/>
      <c r="BN162" s="30" t="s">
        <v>333</v>
      </c>
      <c r="BR162" s="30" t="s">
        <v>333</v>
      </c>
      <c r="BX162" s="30" t="s">
        <v>333</v>
      </c>
      <c r="BZ162" s="30" t="s">
        <v>333</v>
      </c>
      <c r="CB162" s="30" t="s">
        <v>333</v>
      </c>
    </row>
    <row r="163" spans="1:120">
      <c r="A163" s="114"/>
      <c r="B163" s="16"/>
      <c r="C163" s="16"/>
      <c r="D163" s="17" t="s">
        <v>334</v>
      </c>
      <c r="E163" s="16"/>
      <c r="F163" s="17" t="s">
        <v>334</v>
      </c>
      <c r="G163" s="16"/>
      <c r="H163" s="17" t="s">
        <v>334</v>
      </c>
      <c r="I163" s="16"/>
      <c r="J163" s="17" t="s">
        <v>334</v>
      </c>
      <c r="K163" s="16"/>
      <c r="L163" s="17" t="s">
        <v>334</v>
      </c>
      <c r="M163" s="16"/>
      <c r="N163" s="17" t="s">
        <v>330</v>
      </c>
      <c r="O163" s="16"/>
      <c r="P163" s="17" t="s">
        <v>330</v>
      </c>
      <c r="Q163" s="16"/>
      <c r="R163" s="17" t="s">
        <v>335</v>
      </c>
      <c r="S163" s="16"/>
      <c r="T163" s="17" t="s">
        <v>335</v>
      </c>
      <c r="U163" s="16"/>
      <c r="V163" s="17" t="s">
        <v>335</v>
      </c>
      <c r="W163" s="16"/>
      <c r="X163" s="17" t="s">
        <v>335</v>
      </c>
      <c r="Y163" s="16"/>
      <c r="Z163" s="17"/>
      <c r="AA163" s="16"/>
      <c r="AB163" s="17"/>
      <c r="AC163" s="16"/>
      <c r="AD163" s="17" t="s">
        <v>121</v>
      </c>
      <c r="AF163" s="17"/>
      <c r="AH163" s="17" t="s">
        <v>122</v>
      </c>
      <c r="AJ163" s="17" t="s">
        <v>126</v>
      </c>
      <c r="AL163" s="17" t="s">
        <v>127</v>
      </c>
      <c r="AN163" s="17" t="s">
        <v>128</v>
      </c>
      <c r="AP163" s="17" t="s">
        <v>129</v>
      </c>
      <c r="AR163" s="17" t="s">
        <v>130</v>
      </c>
      <c r="AT163" s="17"/>
      <c r="AV163" s="17"/>
      <c r="AX163" s="17"/>
      <c r="AZ163" s="17" t="s">
        <v>336</v>
      </c>
      <c r="BB163" s="17" t="s">
        <v>131</v>
      </c>
      <c r="BD163" s="17"/>
      <c r="BF163" s="17"/>
      <c r="BH163" s="17"/>
      <c r="BJ163" s="17" t="s">
        <v>336</v>
      </c>
      <c r="BN163" s="30" t="s">
        <v>337</v>
      </c>
      <c r="BR163" s="30" t="s">
        <v>338</v>
      </c>
      <c r="BX163" s="30" t="s">
        <v>136</v>
      </c>
      <c r="BZ163" s="30" t="s">
        <v>339</v>
      </c>
      <c r="CB163" s="30" t="s">
        <v>339</v>
      </c>
    </row>
    <row r="164" spans="1:120">
      <c r="A164" s="114"/>
      <c r="B164" s="16"/>
      <c r="C164" s="16"/>
      <c r="D164" s="17" t="s">
        <v>149</v>
      </c>
      <c r="E164" s="16"/>
      <c r="F164" s="17" t="s">
        <v>149</v>
      </c>
      <c r="G164" s="16"/>
      <c r="H164" s="17" t="s">
        <v>149</v>
      </c>
      <c r="I164" s="16"/>
      <c r="J164" s="17" t="s">
        <v>149</v>
      </c>
      <c r="K164" s="16"/>
      <c r="L164" s="17" t="s">
        <v>149</v>
      </c>
      <c r="M164" s="16"/>
      <c r="N164" s="17" t="s">
        <v>334</v>
      </c>
      <c r="O164" s="16"/>
      <c r="P164" s="17" t="s">
        <v>334</v>
      </c>
      <c r="Q164" s="16"/>
      <c r="R164" s="17" t="s">
        <v>330</v>
      </c>
      <c r="S164" s="16"/>
      <c r="T164" s="17" t="s">
        <v>330</v>
      </c>
      <c r="U164" s="16"/>
      <c r="V164" s="17" t="s">
        <v>330</v>
      </c>
      <c r="W164" s="16"/>
      <c r="X164" s="17" t="s">
        <v>330</v>
      </c>
      <c r="Y164" s="16"/>
      <c r="Z164" s="17"/>
      <c r="AA164" s="16"/>
      <c r="AB164" s="17"/>
      <c r="AC164" s="16"/>
      <c r="AD164" s="17" t="s">
        <v>340</v>
      </c>
      <c r="AE164" s="16"/>
      <c r="AF164" s="17"/>
      <c r="AG164" s="16"/>
      <c r="AH164" s="17" t="s">
        <v>340</v>
      </c>
      <c r="AI164" s="16"/>
      <c r="AJ164" s="17" t="s">
        <v>341</v>
      </c>
      <c r="AK164" s="16"/>
      <c r="AL164" s="17" t="s">
        <v>342</v>
      </c>
      <c r="AM164" s="16"/>
      <c r="AN164" s="17" t="s">
        <v>343</v>
      </c>
      <c r="AO164" s="16"/>
      <c r="AP164" s="17" t="s">
        <v>343</v>
      </c>
      <c r="AQ164" s="16"/>
      <c r="AR164" s="17" t="s">
        <v>344</v>
      </c>
      <c r="AS164" s="16"/>
      <c r="AT164" s="17"/>
      <c r="AU164" s="16"/>
      <c r="AV164" s="17"/>
      <c r="AW164" s="16"/>
      <c r="AX164" s="17"/>
      <c r="AY164" s="16"/>
      <c r="AZ164" s="17" t="s">
        <v>344</v>
      </c>
      <c r="BA164" s="16"/>
      <c r="BB164" s="17" t="s">
        <v>344</v>
      </c>
      <c r="BC164" s="16"/>
      <c r="BD164" s="17"/>
      <c r="BE164" s="16"/>
      <c r="BF164" s="17"/>
      <c r="BG164" s="16"/>
      <c r="BH164" s="17"/>
      <c r="BI164" s="16"/>
      <c r="BJ164" s="17" t="s">
        <v>344</v>
      </c>
      <c r="BK164" s="16"/>
      <c r="BN164" s="30" t="s">
        <v>344</v>
      </c>
      <c r="BR164" s="30" t="s">
        <v>344</v>
      </c>
      <c r="BX164" s="30" t="s">
        <v>344</v>
      </c>
      <c r="BZ164" s="30" t="s">
        <v>344</v>
      </c>
      <c r="CB164" s="30" t="s">
        <v>344</v>
      </c>
    </row>
    <row r="165" spans="1:120">
      <c r="A165" s="114"/>
      <c r="B165" s="16"/>
      <c r="C165" s="16"/>
      <c r="D165" s="17" t="s">
        <v>150</v>
      </c>
      <c r="E165" s="16"/>
      <c r="F165" s="17" t="s">
        <v>150</v>
      </c>
      <c r="G165" s="16"/>
      <c r="H165" s="17" t="s">
        <v>150</v>
      </c>
      <c r="I165" s="16"/>
      <c r="J165" s="17" t="s">
        <v>150</v>
      </c>
      <c r="K165" s="16"/>
      <c r="L165" s="17" t="s">
        <v>150</v>
      </c>
      <c r="M165" s="16"/>
      <c r="N165" s="17" t="s">
        <v>149</v>
      </c>
      <c r="O165" s="16"/>
      <c r="P165" s="17" t="s">
        <v>149</v>
      </c>
      <c r="Q165" s="16"/>
      <c r="R165" s="17" t="s">
        <v>345</v>
      </c>
      <c r="S165" s="16"/>
      <c r="T165" s="17" t="s">
        <v>345</v>
      </c>
      <c r="U165" s="16"/>
      <c r="V165" s="17" t="s">
        <v>345</v>
      </c>
      <c r="W165" s="16"/>
      <c r="X165" s="17" t="s">
        <v>345</v>
      </c>
      <c r="Y165" s="16"/>
      <c r="Z165" s="17"/>
      <c r="AA165" s="16"/>
      <c r="AB165" s="17"/>
      <c r="AC165" s="16"/>
      <c r="AD165" s="17" t="s">
        <v>140</v>
      </c>
      <c r="AE165" s="16"/>
      <c r="AF165" s="17"/>
      <c r="AG165" s="16"/>
      <c r="AH165" s="17" t="s">
        <v>140</v>
      </c>
      <c r="AI165" s="16"/>
      <c r="AJ165" s="17" t="s">
        <v>140</v>
      </c>
      <c r="AK165" s="16"/>
      <c r="AL165" s="17" t="s">
        <v>147</v>
      </c>
      <c r="AM165" s="16"/>
      <c r="AN165" s="17" t="s">
        <v>147</v>
      </c>
      <c r="AO165" s="16"/>
      <c r="AP165" s="17" t="s">
        <v>147</v>
      </c>
      <c r="AQ165" s="16"/>
      <c r="AR165" s="17" t="s">
        <v>147</v>
      </c>
      <c r="AS165" s="16"/>
      <c r="AT165" s="17"/>
      <c r="AU165" s="16"/>
      <c r="AV165" s="17"/>
      <c r="AW165" s="16"/>
      <c r="AX165" s="17"/>
      <c r="AY165" s="16"/>
      <c r="AZ165" s="17" t="s">
        <v>147</v>
      </c>
      <c r="BA165" s="16"/>
      <c r="BB165" s="17" t="s">
        <v>147</v>
      </c>
      <c r="BC165" s="16"/>
      <c r="BD165" s="17"/>
      <c r="BE165" s="16"/>
      <c r="BF165" s="17"/>
      <c r="BG165" s="16"/>
      <c r="BH165" s="17"/>
      <c r="BI165" s="16"/>
      <c r="BJ165" s="17" t="s">
        <v>147</v>
      </c>
      <c r="BK165" s="16"/>
      <c r="BN165" s="30" t="s">
        <v>147</v>
      </c>
      <c r="BR165" s="30" t="s">
        <v>147</v>
      </c>
      <c r="BX165" s="30" t="s">
        <v>147</v>
      </c>
      <c r="BZ165" s="30" t="s">
        <v>147</v>
      </c>
      <c r="CB165" s="30" t="s">
        <v>147</v>
      </c>
    </row>
    <row r="166" spans="1:120" s="16" customFormat="1">
      <c r="A166" s="114"/>
      <c r="D166" s="17" t="s">
        <v>346</v>
      </c>
      <c r="F166" s="17" t="s">
        <v>347</v>
      </c>
      <c r="H166" s="17" t="s">
        <v>348</v>
      </c>
      <c r="J166" s="17" t="s">
        <v>349</v>
      </c>
      <c r="L166" s="17" t="s">
        <v>350</v>
      </c>
      <c r="N166" s="17" t="s">
        <v>150</v>
      </c>
      <c r="P166" s="17" t="s">
        <v>150</v>
      </c>
      <c r="R166" s="17" t="s">
        <v>351</v>
      </c>
      <c r="T166" s="17" t="s">
        <v>351</v>
      </c>
      <c r="V166" s="17" t="s">
        <v>351</v>
      </c>
      <c r="X166" s="17" t="s">
        <v>351</v>
      </c>
      <c r="Z166" s="17"/>
      <c r="AB166" s="17"/>
      <c r="AD166" s="17"/>
      <c r="AF166" s="17"/>
      <c r="AH166" s="17"/>
      <c r="AJ166" s="17">
        <v>2006</v>
      </c>
      <c r="AL166" s="17">
        <v>2007</v>
      </c>
      <c r="AN166" s="17" t="s">
        <v>352</v>
      </c>
      <c r="AP166" s="17" t="s">
        <v>353</v>
      </c>
      <c r="AR166" s="66" t="s">
        <v>354</v>
      </c>
      <c r="AT166" s="17"/>
      <c r="AV166" s="17"/>
      <c r="AX166" s="17"/>
      <c r="AZ166" s="17" t="s">
        <v>355</v>
      </c>
      <c r="BB166" s="17" t="s">
        <v>356</v>
      </c>
      <c r="BD166" s="17"/>
      <c r="BF166" s="17"/>
      <c r="BH166" s="17"/>
      <c r="BJ166" s="17" t="s">
        <v>355</v>
      </c>
      <c r="BN166" s="30" t="s">
        <v>357</v>
      </c>
      <c r="BO166" s="103"/>
      <c r="BP166" s="103"/>
      <c r="BR166" s="158">
        <v>42583</v>
      </c>
      <c r="BX166" s="16">
        <v>2018</v>
      </c>
      <c r="BZ166" s="16">
        <v>2021</v>
      </c>
      <c r="CB166" s="16">
        <v>2021</v>
      </c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</row>
    <row r="167" spans="1:120">
      <c r="D167" s="17" t="s">
        <v>358</v>
      </c>
      <c r="F167" s="17" t="s">
        <v>359</v>
      </c>
      <c r="H167" s="17" t="s">
        <v>360</v>
      </c>
      <c r="J167" s="17" t="s">
        <v>361</v>
      </c>
      <c r="L167" s="17" t="s">
        <v>362</v>
      </c>
      <c r="N167" s="17" t="s">
        <v>363</v>
      </c>
      <c r="P167" s="17" t="s">
        <v>364</v>
      </c>
      <c r="R167" s="17" t="s">
        <v>365</v>
      </c>
      <c r="T167" s="17" t="s">
        <v>366</v>
      </c>
      <c r="V167" s="17" t="s">
        <v>367</v>
      </c>
      <c r="X167" s="17" t="s">
        <v>368</v>
      </c>
      <c r="Z167" s="17"/>
      <c r="AB167" s="17"/>
      <c r="AD167" s="17"/>
      <c r="AE167" s="16"/>
      <c r="AF167" s="17"/>
      <c r="AG167" s="16"/>
      <c r="AH167" s="17"/>
      <c r="AI167" s="16"/>
      <c r="AJ167" s="17"/>
      <c r="AK167" s="16"/>
      <c r="AL167" s="17"/>
      <c r="AM167" s="16"/>
      <c r="AN167" s="17" t="s">
        <v>369</v>
      </c>
      <c r="AO167" s="16"/>
      <c r="AP167" s="17" t="s">
        <v>370</v>
      </c>
      <c r="AQ167" s="16"/>
      <c r="AR167" s="17" t="s">
        <v>371</v>
      </c>
      <c r="AS167" s="16"/>
      <c r="AT167" s="17"/>
      <c r="AU167" s="16"/>
      <c r="AV167" s="17"/>
      <c r="AW167" s="16"/>
      <c r="AX167" s="17"/>
      <c r="AY167" s="16"/>
      <c r="AZ167" s="17"/>
      <c r="BA167" s="16"/>
      <c r="BB167" s="17" t="s">
        <v>372</v>
      </c>
      <c r="BC167" s="16"/>
      <c r="BD167" s="17"/>
      <c r="BE167" s="16"/>
      <c r="BF167" s="17"/>
      <c r="BG167" s="16"/>
      <c r="BH167" s="17"/>
      <c r="BI167" s="16"/>
      <c r="BJ167" s="17" t="s">
        <v>373</v>
      </c>
      <c r="BK167" s="16"/>
      <c r="BN167" s="30"/>
    </row>
    <row r="168" spans="1:120">
      <c r="D168" s="17"/>
      <c r="F168" s="17"/>
      <c r="H168" s="17"/>
      <c r="J168" s="17"/>
      <c r="L168" s="17"/>
      <c r="N168" s="17" t="s">
        <v>374</v>
      </c>
      <c r="P168" s="17" t="s">
        <v>374</v>
      </c>
      <c r="R168" s="17" t="s">
        <v>375</v>
      </c>
      <c r="T168" s="17" t="s">
        <v>375</v>
      </c>
      <c r="V168" s="17" t="s">
        <v>375</v>
      </c>
      <c r="X168" s="17" t="s">
        <v>375</v>
      </c>
      <c r="Z168" s="17"/>
      <c r="AB168" s="17"/>
      <c r="AD168" s="17"/>
      <c r="AF168" s="17"/>
      <c r="AH168" s="17"/>
      <c r="AJ168" s="17"/>
      <c r="AL168" s="17"/>
      <c r="AN168" s="17"/>
      <c r="AP168" s="17"/>
      <c r="AR168" s="17"/>
      <c r="AT168" s="17"/>
      <c r="AV168" s="17"/>
      <c r="AX168" s="17"/>
      <c r="AZ168" s="17"/>
      <c r="BB168" s="17"/>
      <c r="BD168" s="17"/>
      <c r="BF168" s="17"/>
      <c r="BH168" s="17"/>
      <c r="BJ168" s="17"/>
      <c r="BT168" s="168">
        <f>SUM(BT17:BT160)</f>
        <v>27333334.599999998</v>
      </c>
    </row>
    <row r="169" spans="1:120" ht="62.45">
      <c r="N169" s="18" t="s">
        <v>156</v>
      </c>
      <c r="T169" s="18" t="s">
        <v>376</v>
      </c>
    </row>
    <row r="170" spans="1:120" ht="24.95">
      <c r="N170" s="18" t="s">
        <v>377</v>
      </c>
      <c r="P170" s="18" t="s">
        <v>377</v>
      </c>
      <c r="R170" s="18" t="s">
        <v>377</v>
      </c>
      <c r="T170" s="18" t="s">
        <v>377</v>
      </c>
      <c r="V170" s="18" t="s">
        <v>377</v>
      </c>
      <c r="X170" s="18" t="s">
        <v>377</v>
      </c>
      <c r="Z170" s="18" t="s">
        <v>377</v>
      </c>
      <c r="AB170" s="18" t="s">
        <v>377</v>
      </c>
    </row>
    <row r="171" spans="1:120" ht="24.95">
      <c r="A171" s="114" t="s">
        <v>378</v>
      </c>
      <c r="B171" s="16"/>
      <c r="C171" s="16"/>
      <c r="N171" s="18" t="s">
        <v>379</v>
      </c>
      <c r="P171" s="18" t="s">
        <v>379</v>
      </c>
      <c r="R171" s="18" t="s">
        <v>379</v>
      </c>
      <c r="T171" s="18" t="s">
        <v>379</v>
      </c>
      <c r="V171" s="18" t="s">
        <v>379</v>
      </c>
      <c r="X171" s="18" t="s">
        <v>379</v>
      </c>
      <c r="Z171" s="18" t="s">
        <v>379</v>
      </c>
      <c r="AB171" s="18" t="s">
        <v>379</v>
      </c>
    </row>
    <row r="172" spans="1:120" ht="24.95">
      <c r="A172" s="114" t="s">
        <v>380</v>
      </c>
      <c r="B172" s="16"/>
      <c r="C172" s="16"/>
      <c r="N172" s="18" t="s">
        <v>119</v>
      </c>
      <c r="P172" s="18" t="s">
        <v>119</v>
      </c>
      <c r="R172" s="18" t="s">
        <v>119</v>
      </c>
      <c r="T172" s="18" t="s">
        <v>119</v>
      </c>
      <c r="V172" s="18" t="s">
        <v>119</v>
      </c>
      <c r="X172" s="18" t="s">
        <v>119</v>
      </c>
      <c r="Z172" s="18" t="s">
        <v>119</v>
      </c>
      <c r="AB172" s="18" t="s">
        <v>119</v>
      </c>
    </row>
    <row r="173" spans="1:120" ht="24.95">
      <c r="N173" s="18" t="s">
        <v>331</v>
      </c>
      <c r="P173" s="18" t="s">
        <v>331</v>
      </c>
      <c r="R173" s="18" t="s">
        <v>331</v>
      </c>
      <c r="T173" s="18" t="s">
        <v>331</v>
      </c>
      <c r="V173" s="18" t="s">
        <v>381</v>
      </c>
      <c r="X173" s="18" t="s">
        <v>381</v>
      </c>
      <c r="Z173" s="18" t="s">
        <v>381</v>
      </c>
      <c r="AB173" s="18" t="s">
        <v>331</v>
      </c>
    </row>
    <row r="174" spans="1:120" ht="37.5">
      <c r="N174" s="18" t="s">
        <v>330</v>
      </c>
      <c r="P174" s="18" t="s">
        <v>330</v>
      </c>
      <c r="R174" s="18" t="s">
        <v>330</v>
      </c>
      <c r="T174" s="18" t="s">
        <v>330</v>
      </c>
      <c r="V174" s="18" t="s">
        <v>382</v>
      </c>
      <c r="X174" s="18" t="s">
        <v>382</v>
      </c>
      <c r="Z174" s="18" t="s">
        <v>382</v>
      </c>
      <c r="AB174" s="18" t="s">
        <v>330</v>
      </c>
    </row>
    <row r="175" spans="1:120">
      <c r="N175" s="18" t="s">
        <v>334</v>
      </c>
      <c r="P175" s="18" t="s">
        <v>334</v>
      </c>
      <c r="R175" s="18" t="s">
        <v>334</v>
      </c>
      <c r="T175" s="18" t="s">
        <v>334</v>
      </c>
      <c r="V175" s="18" t="s">
        <v>383</v>
      </c>
      <c r="X175" s="18" t="s">
        <v>383</v>
      </c>
      <c r="Z175" s="18" t="s">
        <v>383</v>
      </c>
      <c r="AB175" s="18" t="s">
        <v>334</v>
      </c>
    </row>
    <row r="176" spans="1:120" ht="24.95">
      <c r="N176" s="18" t="s">
        <v>149</v>
      </c>
      <c r="P176" s="18" t="s">
        <v>149</v>
      </c>
      <c r="R176" s="18" t="s">
        <v>149</v>
      </c>
      <c r="T176" s="18" t="s">
        <v>149</v>
      </c>
      <c r="V176" s="18" t="s">
        <v>384</v>
      </c>
      <c r="X176" s="18" t="s">
        <v>384</v>
      </c>
      <c r="Z176" s="18" t="s">
        <v>384</v>
      </c>
      <c r="AB176" s="18" t="s">
        <v>149</v>
      </c>
    </row>
    <row r="177" spans="1:63" ht="24.95">
      <c r="N177" s="18" t="s">
        <v>150</v>
      </c>
      <c r="P177" s="18" t="s">
        <v>150</v>
      </c>
      <c r="R177" s="18" t="s">
        <v>150</v>
      </c>
      <c r="T177" s="18" t="s">
        <v>150</v>
      </c>
      <c r="V177" s="18" t="s">
        <v>385</v>
      </c>
      <c r="X177" s="18" t="s">
        <v>385</v>
      </c>
      <c r="Z177" s="18" t="s">
        <v>385</v>
      </c>
      <c r="AB177" s="18" t="s">
        <v>150</v>
      </c>
    </row>
    <row r="178" spans="1:63" ht="37.5">
      <c r="N178" s="18" t="s">
        <v>386</v>
      </c>
      <c r="P178" s="18" t="s">
        <v>387</v>
      </c>
      <c r="R178" s="18" t="s">
        <v>388</v>
      </c>
      <c r="T178" s="18" t="s">
        <v>388</v>
      </c>
      <c r="V178" s="18" t="s">
        <v>389</v>
      </c>
      <c r="X178" s="18" t="s">
        <v>350</v>
      </c>
      <c r="Z178" s="18" t="s">
        <v>390</v>
      </c>
      <c r="AB178" s="18" t="s">
        <v>363</v>
      </c>
    </row>
    <row r="179" spans="1:63" ht="11.25" customHeight="1">
      <c r="N179" s="18" t="s">
        <v>391</v>
      </c>
      <c r="P179" s="18" t="s">
        <v>392</v>
      </c>
      <c r="R179" s="18" t="s">
        <v>393</v>
      </c>
      <c r="T179" s="18" t="s">
        <v>393</v>
      </c>
      <c r="V179" s="18" t="s">
        <v>394</v>
      </c>
      <c r="X179" s="18" t="s">
        <v>395</v>
      </c>
      <c r="Z179" s="18" t="s">
        <v>396</v>
      </c>
      <c r="AB179" s="18" t="s">
        <v>397</v>
      </c>
    </row>
    <row r="180" spans="1:63" ht="50.1">
      <c r="R180" s="18" t="s">
        <v>398</v>
      </c>
      <c r="AB180" s="18" t="s">
        <v>156</v>
      </c>
    </row>
    <row r="184" spans="1:63">
      <c r="E184" s="16"/>
      <c r="G184" s="16"/>
      <c r="I184" s="16"/>
      <c r="K184" s="16"/>
      <c r="M184" s="16"/>
      <c r="O184" s="16"/>
      <c r="Q184" s="16"/>
      <c r="S184" s="16"/>
      <c r="U184" s="16"/>
      <c r="W184" s="16"/>
      <c r="Y184" s="16"/>
      <c r="AA184" s="16"/>
      <c r="AC184" s="16"/>
      <c r="AE184" s="16"/>
      <c r="AG184" s="16"/>
      <c r="AI184" s="16"/>
      <c r="AK184" s="16"/>
      <c r="AM184" s="16"/>
      <c r="AO184" s="16"/>
      <c r="AQ184" s="16"/>
      <c r="AS184" s="16"/>
      <c r="AU184" s="16"/>
      <c r="AW184" s="16"/>
      <c r="AY184" s="16"/>
      <c r="BA184" s="16"/>
      <c r="BC184" s="16"/>
      <c r="BE184" s="16"/>
      <c r="BG184" s="16"/>
      <c r="BI184" s="16"/>
      <c r="BK184" s="16"/>
    </row>
    <row r="185" spans="1:63">
      <c r="D185" s="17"/>
      <c r="F185" s="17"/>
      <c r="H185" s="17"/>
      <c r="J185" s="17"/>
      <c r="L185" s="17"/>
      <c r="N185" s="17"/>
      <c r="P185" s="17"/>
      <c r="R185" s="17"/>
      <c r="T185" s="17"/>
      <c r="V185" s="17"/>
      <c r="X185" s="17"/>
      <c r="Z185" s="17"/>
      <c r="AB185" s="17"/>
      <c r="AD185" s="17"/>
      <c r="AF185" s="17"/>
      <c r="AH185" s="17"/>
      <c r="AJ185" s="17"/>
      <c r="AL185" s="17"/>
      <c r="AN185" s="17"/>
      <c r="AP185" s="17"/>
      <c r="AR185" s="17"/>
      <c r="AT185" s="17"/>
      <c r="AV185" s="17"/>
      <c r="AX185" s="17"/>
      <c r="AZ185" s="17"/>
      <c r="BB185" s="17"/>
      <c r="BD185" s="17"/>
      <c r="BF185" s="17"/>
      <c r="BH185" s="17"/>
      <c r="BJ185" s="17"/>
    </row>
    <row r="186" spans="1:63">
      <c r="A186" s="114"/>
      <c r="B186" s="16"/>
      <c r="C186" s="16"/>
      <c r="E186" s="16"/>
      <c r="G186" s="16"/>
      <c r="I186" s="16"/>
      <c r="K186" s="16"/>
      <c r="M186" s="16"/>
      <c r="O186" s="16"/>
      <c r="Q186" s="16"/>
      <c r="S186" s="16"/>
      <c r="U186" s="16"/>
      <c r="W186" s="16"/>
      <c r="Y186" s="16"/>
      <c r="AA186" s="16"/>
      <c r="AC186" s="16"/>
      <c r="AE186" s="16"/>
      <c r="AG186" s="16"/>
      <c r="AI186" s="16"/>
      <c r="AK186" s="16"/>
      <c r="AM186" s="16"/>
      <c r="AO186" s="16"/>
      <c r="AQ186" s="16"/>
      <c r="AS186" s="16"/>
      <c r="AU186" s="16"/>
      <c r="AW186" s="16"/>
      <c r="AY186" s="16"/>
      <c r="BA186" s="16"/>
      <c r="BC186" s="16"/>
      <c r="BE186" s="16"/>
      <c r="BG186" s="16"/>
      <c r="BI186" s="16"/>
      <c r="BK186" s="16"/>
    </row>
    <row r="187" spans="1:63">
      <c r="D187" s="17"/>
      <c r="E187" s="16"/>
      <c r="F187" s="17"/>
      <c r="G187" s="16"/>
      <c r="H187" s="17"/>
      <c r="I187" s="16"/>
      <c r="J187" s="17"/>
      <c r="K187" s="16"/>
      <c r="L187" s="17"/>
      <c r="M187" s="16"/>
      <c r="N187" s="17"/>
      <c r="O187" s="16"/>
      <c r="P187" s="17"/>
      <c r="Q187" s="16"/>
      <c r="R187" s="17"/>
      <c r="S187" s="16"/>
      <c r="T187" s="17"/>
      <c r="U187" s="16"/>
      <c r="V187" s="17"/>
      <c r="W187" s="16"/>
      <c r="X187" s="17"/>
      <c r="Y187" s="16"/>
      <c r="Z187" s="17"/>
      <c r="AA187" s="16"/>
      <c r="AB187" s="17"/>
      <c r="AC187" s="16"/>
      <c r="AD187" s="17"/>
      <c r="AE187" s="16"/>
      <c r="AF187" s="17"/>
      <c r="AG187" s="16"/>
      <c r="AH187" s="17"/>
      <c r="AI187" s="16"/>
      <c r="AJ187" s="17"/>
      <c r="AK187" s="16"/>
      <c r="AL187" s="17"/>
      <c r="AM187" s="16"/>
      <c r="AN187" s="17"/>
      <c r="AO187" s="16"/>
      <c r="AP187" s="17"/>
      <c r="AQ187" s="16"/>
      <c r="AR187" s="17"/>
      <c r="AS187" s="16"/>
      <c r="AT187" s="17"/>
      <c r="AU187" s="16"/>
      <c r="AV187" s="17"/>
      <c r="AW187" s="16"/>
      <c r="AX187" s="17"/>
      <c r="AY187" s="16"/>
      <c r="AZ187" s="17"/>
      <c r="BA187" s="16"/>
      <c r="BB187" s="17"/>
      <c r="BC187" s="16"/>
      <c r="BD187" s="17"/>
      <c r="BE187" s="16"/>
      <c r="BF187" s="17"/>
      <c r="BG187" s="16"/>
      <c r="BH187" s="17"/>
      <c r="BI187" s="16"/>
      <c r="BJ187" s="17"/>
      <c r="BK187" s="16"/>
    </row>
    <row r="188" spans="1:63">
      <c r="D188" s="17"/>
      <c r="F188" s="17"/>
      <c r="H188" s="17"/>
      <c r="J188" s="17"/>
      <c r="L188" s="17"/>
      <c r="N188" s="17"/>
      <c r="P188" s="17"/>
      <c r="R188" s="17"/>
      <c r="T188" s="17"/>
      <c r="V188" s="17"/>
      <c r="X188" s="17"/>
      <c r="Z188" s="17"/>
      <c r="AB188" s="17"/>
      <c r="AD188" s="17"/>
      <c r="AF188" s="17"/>
      <c r="AH188" s="17"/>
      <c r="AJ188" s="17"/>
      <c r="AL188" s="17"/>
      <c r="AN188" s="17"/>
      <c r="AP188" s="17"/>
      <c r="AR188" s="17"/>
      <c r="AT188" s="17"/>
      <c r="AV188" s="17"/>
      <c r="AX188" s="17"/>
      <c r="AZ188" s="17"/>
      <c r="BB188" s="17"/>
      <c r="BD188" s="17"/>
      <c r="BF188" s="17"/>
      <c r="BH188" s="17"/>
      <c r="BJ188" s="17"/>
    </row>
  </sheetData>
  <sortState xmlns:xlrd2="http://schemas.microsoft.com/office/spreadsheetml/2017/richdata2" ref="A157:BU159">
    <sortCondition ref="BU157:BU159"/>
  </sortState>
  <phoneticPr fontId="0" type="noConversion"/>
  <hyperlinks>
    <hyperlink ref="AD165" r:id="rId1" xr:uid="{00000000-0004-0000-0200-000000000000}"/>
    <hyperlink ref="AH165" r:id="rId2" xr:uid="{00000000-0004-0000-0200-000001000000}"/>
    <hyperlink ref="AJ165" r:id="rId3" xr:uid="{00000000-0004-0000-0200-000002000000}"/>
    <hyperlink ref="AL165" r:id="rId4" xr:uid="{00000000-0004-0000-0200-000003000000}"/>
    <hyperlink ref="AN165" r:id="rId5" xr:uid="{00000000-0004-0000-0200-000004000000}"/>
    <hyperlink ref="AP165" r:id="rId6" xr:uid="{00000000-0004-0000-0200-000005000000}"/>
    <hyperlink ref="AR165" r:id="rId7" xr:uid="{00000000-0004-0000-0200-000006000000}"/>
    <hyperlink ref="BB165" r:id="rId8" xr:uid="{00000000-0004-0000-0200-000007000000}"/>
    <hyperlink ref="BJ165" r:id="rId9" xr:uid="{00000000-0004-0000-0200-000008000000}"/>
    <hyperlink ref="AZ165" r:id="rId10" xr:uid="{00000000-0004-0000-0200-000009000000}"/>
    <hyperlink ref="BN165" r:id="rId11" xr:uid="{00000000-0004-0000-0200-00000A000000}"/>
    <hyperlink ref="BR165" r:id="rId12" xr:uid="{00000000-0004-0000-0200-00000B000000}"/>
    <hyperlink ref="BX165" r:id="rId13" xr:uid="{395C9132-D28B-4892-B0FC-6F67FA0C7B28}"/>
    <hyperlink ref="BZ165" r:id="rId14" xr:uid="{FF5A314B-7B54-41A7-866E-4C703E5E3321}"/>
    <hyperlink ref="CB165" r:id="rId15" xr:uid="{C3938FF3-6EA1-447D-A657-DEE05A9F17C8}"/>
  </hyperlinks>
  <pageMargins left="0.75" right="0.75" top="1" bottom="1" header="0.5" footer="0.5"/>
  <pageSetup orientation="portrait" r:id="rId16"/>
  <headerFooter alignWithMargins="0"/>
  <legacyDrawing r:id="rId1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W11"/>
  <sheetViews>
    <sheetView workbookViewId="0">
      <selection activeCell="E7" sqref="E7"/>
    </sheetView>
  </sheetViews>
  <sheetFormatPr defaultRowHeight="12.6"/>
  <sheetData>
    <row r="1" spans="1:75">
      <c r="A1" t="s">
        <v>171</v>
      </c>
      <c r="B1" t="s">
        <v>172</v>
      </c>
      <c r="C1" t="s">
        <v>173</v>
      </c>
      <c r="D1" t="s">
        <v>174</v>
      </c>
      <c r="E1" t="s">
        <v>75</v>
      </c>
      <c r="F1" t="s">
        <v>174</v>
      </c>
      <c r="G1" t="s">
        <v>75</v>
      </c>
      <c r="H1" t="s">
        <v>174</v>
      </c>
      <c r="I1" t="s">
        <v>75</v>
      </c>
      <c r="J1" t="s">
        <v>174</v>
      </c>
      <c r="K1" t="s">
        <v>75</v>
      </c>
      <c r="L1" t="s">
        <v>174</v>
      </c>
      <c r="M1" t="s">
        <v>75</v>
      </c>
      <c r="N1" t="s">
        <v>174</v>
      </c>
      <c r="O1" t="s">
        <v>75</v>
      </c>
      <c r="P1" t="s">
        <v>174</v>
      </c>
      <c r="Q1" t="s">
        <v>75</v>
      </c>
      <c r="R1" t="s">
        <v>174</v>
      </c>
      <c r="S1" t="s">
        <v>75</v>
      </c>
      <c r="T1" t="s">
        <v>174</v>
      </c>
      <c r="U1" t="s">
        <v>75</v>
      </c>
      <c r="V1" t="s">
        <v>174</v>
      </c>
      <c r="W1" t="s">
        <v>75</v>
      </c>
      <c r="X1" t="s">
        <v>174</v>
      </c>
      <c r="Y1" t="s">
        <v>75</v>
      </c>
      <c r="Z1" t="s">
        <v>174</v>
      </c>
      <c r="AA1" t="s">
        <v>75</v>
      </c>
      <c r="AB1" t="s">
        <v>174</v>
      </c>
      <c r="AC1" t="s">
        <v>75</v>
      </c>
      <c r="AD1" t="s">
        <v>174</v>
      </c>
      <c r="AE1" t="s">
        <v>75</v>
      </c>
      <c r="AF1" t="s">
        <v>174</v>
      </c>
      <c r="AG1" t="s">
        <v>75</v>
      </c>
      <c r="AH1" t="s">
        <v>174</v>
      </c>
      <c r="AI1" t="s">
        <v>75</v>
      </c>
      <c r="AJ1" t="s">
        <v>174</v>
      </c>
      <c r="AK1" t="s">
        <v>75</v>
      </c>
      <c r="AL1" t="s">
        <v>174</v>
      </c>
      <c r="AM1" t="s">
        <v>75</v>
      </c>
      <c r="AN1" t="s">
        <v>174</v>
      </c>
      <c r="AO1" t="s">
        <v>75</v>
      </c>
      <c r="AQ1" t="s">
        <v>75</v>
      </c>
      <c r="AS1" t="s">
        <v>75</v>
      </c>
      <c r="AU1" t="s">
        <v>75</v>
      </c>
      <c r="AW1" t="s">
        <v>75</v>
      </c>
      <c r="AY1" t="s">
        <v>75</v>
      </c>
      <c r="BA1" t="s">
        <v>75</v>
      </c>
      <c r="BC1" t="s">
        <v>75</v>
      </c>
      <c r="BE1" t="s">
        <v>75</v>
      </c>
      <c r="BG1" t="s">
        <v>75</v>
      </c>
      <c r="BI1" t="s">
        <v>75</v>
      </c>
      <c r="BK1" t="s">
        <v>75</v>
      </c>
      <c r="BL1" t="s">
        <v>174</v>
      </c>
      <c r="BM1" t="s">
        <v>75</v>
      </c>
      <c r="BN1" t="s">
        <v>174</v>
      </c>
      <c r="BO1" t="s">
        <v>75</v>
      </c>
      <c r="BP1" t="s">
        <v>174</v>
      </c>
      <c r="BQ1" t="s">
        <v>75</v>
      </c>
      <c r="BR1" t="s">
        <v>174</v>
      </c>
      <c r="BS1" t="s">
        <v>75</v>
      </c>
      <c r="BT1" t="s">
        <v>174</v>
      </c>
      <c r="BU1" t="s">
        <v>75</v>
      </c>
      <c r="BV1" t="s">
        <v>174</v>
      </c>
      <c r="BW1" t="s">
        <v>75</v>
      </c>
    </row>
    <row r="2" spans="1:75" ht="62.45">
      <c r="A2" t="str">
        <f>'By Top 100'!A17</f>
        <v>Johns Hopkins University (Maryland)1</v>
      </c>
      <c r="B2" t="str">
        <f>'By Top 100'!B17</f>
        <v>1S</v>
      </c>
      <c r="C2" t="str">
        <f>'By Top 100'!C17</f>
        <v>S</v>
      </c>
      <c r="D2">
        <f>'By Top 100'!D17</f>
        <v>239869</v>
      </c>
      <c r="E2">
        <f>'By Top 100'!E17</f>
        <v>1</v>
      </c>
      <c r="F2">
        <f>'By Top 100'!F17</f>
        <v>363429</v>
      </c>
      <c r="G2">
        <f>'By Top 100'!G17</f>
        <v>1</v>
      </c>
      <c r="H2">
        <f>'By Top 100'!H17</f>
        <v>312979</v>
      </c>
      <c r="I2">
        <f>'By Top 100'!I17</f>
        <v>1</v>
      </c>
      <c r="J2">
        <f>'By Top 100'!J17</f>
        <v>318374</v>
      </c>
      <c r="K2">
        <f>'By Top 100'!K17</f>
        <v>1</v>
      </c>
      <c r="L2">
        <f>'By Top 100'!L17</f>
        <v>280530</v>
      </c>
      <c r="M2">
        <f>'By Top 100'!M17</f>
        <v>1</v>
      </c>
      <c r="N2">
        <f>'By Top 100'!N17</f>
        <v>297374</v>
      </c>
      <c r="O2">
        <f>'By Top 100'!O17</f>
        <v>1</v>
      </c>
      <c r="P2">
        <f>'By Top 100'!P17</f>
        <v>331317</v>
      </c>
      <c r="Q2">
        <f>'By Top 100'!Q17</f>
        <v>1</v>
      </c>
      <c r="R2">
        <f>'By Top 100'!R17</f>
        <v>374656</v>
      </c>
      <c r="S2">
        <f>'By Top 100'!S17</f>
        <v>1</v>
      </c>
      <c r="T2">
        <f>'By Top 100'!T17</f>
        <v>431593</v>
      </c>
      <c r="U2">
        <f>'By Top 100'!U17</f>
        <v>1</v>
      </c>
      <c r="V2">
        <f>'By Top 100'!V17</f>
        <v>411879</v>
      </c>
      <c r="W2">
        <f>'By Top 100'!W17</f>
        <v>1</v>
      </c>
      <c r="X2">
        <f>'By Top 100'!X17</f>
        <v>469544</v>
      </c>
      <c r="Y2">
        <f>'By Top 100'!Y17</f>
        <v>1</v>
      </c>
      <c r="Z2">
        <f>'By Top 100'!Z17</f>
        <v>490893</v>
      </c>
      <c r="AA2">
        <f>'By Top 100'!AA17</f>
        <v>1</v>
      </c>
      <c r="AB2">
        <f>'By Top 100'!AB17</f>
        <v>534128</v>
      </c>
      <c r="AC2">
        <f>'By Top 100'!AC17</f>
        <v>1</v>
      </c>
      <c r="AD2">
        <f>'By Top 100'!AD17</f>
        <v>543894</v>
      </c>
      <c r="AE2">
        <f>'By Top 100'!AE17</f>
        <v>1</v>
      </c>
      <c r="AF2">
        <f>'By Top 100'!AF17</f>
        <v>612691</v>
      </c>
      <c r="AG2">
        <f>'By Top 100'!AG17</f>
        <v>1</v>
      </c>
      <c r="AH2">
        <f>'By Top 100'!AH17</f>
        <v>569329</v>
      </c>
      <c r="AI2">
        <f>'By Top 100'!AI17</f>
        <v>1</v>
      </c>
      <c r="AJ2">
        <f>'By Top 100'!AJ17</f>
        <v>611683</v>
      </c>
      <c r="AK2">
        <f>'By Top 100'!AK17</f>
        <v>1</v>
      </c>
      <c r="AL2">
        <f>'By Top 100'!AL17</f>
        <v>587484</v>
      </c>
      <c r="AM2">
        <f>'By Top 100'!AM17</f>
        <v>1</v>
      </c>
      <c r="AN2">
        <f>'By Top 100'!AN17</f>
        <v>618353</v>
      </c>
      <c r="AO2">
        <f>'By Top 100'!AO17</f>
        <v>1</v>
      </c>
      <c r="AP2">
        <f>'By Top 100'!AP17</f>
        <v>777913</v>
      </c>
      <c r="AQ2">
        <f>'By Top 100'!AQ17</f>
        <v>1</v>
      </c>
      <c r="AR2">
        <f>'By Top 100'!AR17</f>
        <v>795475</v>
      </c>
      <c r="AS2">
        <f>'By Top 100'!AS17</f>
        <v>1</v>
      </c>
      <c r="AT2">
        <f>'By Top 100'!AT17</f>
        <v>837959</v>
      </c>
      <c r="AU2">
        <f>'By Top 100'!AU17</f>
        <v>1</v>
      </c>
      <c r="AV2">
        <f>'By Top 100'!AV17</f>
        <v>974682</v>
      </c>
      <c r="AW2">
        <f>'By Top 100'!AW17</f>
        <v>1</v>
      </c>
      <c r="AX2">
        <f>'By Top 100'!AX17</f>
        <v>961923</v>
      </c>
      <c r="AY2">
        <f>'By Top 100'!AY17</f>
        <v>1</v>
      </c>
      <c r="AZ2">
        <f>'By Top 100'!AZ17</f>
        <v>1034915</v>
      </c>
      <c r="BA2">
        <f>'By Top 100'!BA17</f>
        <v>1</v>
      </c>
      <c r="BB2">
        <f>'By Top 100'!BB17</f>
        <v>993769</v>
      </c>
      <c r="BC2">
        <f>'By Top 100'!BC17</f>
        <v>1</v>
      </c>
      <c r="BD2">
        <f>'By Top 100'!BD17</f>
        <v>1153211</v>
      </c>
      <c r="BE2">
        <f>'By Top 100'!BE17</f>
        <v>1</v>
      </c>
      <c r="BF2">
        <f>'By Top 100'!BF17</f>
        <v>1054913</v>
      </c>
      <c r="BG2">
        <f>'By Top 100'!BG17</f>
        <v>1</v>
      </c>
      <c r="BH2">
        <f>'By Top 100'!BH17</f>
        <v>1034233</v>
      </c>
      <c r="BI2">
        <f>'By Top 100'!BI17</f>
        <v>1</v>
      </c>
      <c r="BJ2">
        <f>'By Top 100'!BJ17</f>
        <v>1465631</v>
      </c>
      <c r="BK2">
        <f>'By Top 100'!BK17</f>
        <v>1</v>
      </c>
      <c r="BL2">
        <f>'By Top 100'!BL17</f>
        <v>1515848</v>
      </c>
      <c r="BM2">
        <f>'By Top 100'!BM17</f>
        <v>1</v>
      </c>
      <c r="BN2">
        <f>'By Top 100'!BN17</f>
        <v>1374916</v>
      </c>
      <c r="BO2">
        <f>'By Top 100'!BO17</f>
        <v>1</v>
      </c>
      <c r="BP2">
        <f>'By Top 100'!BP17</f>
        <v>1359091.4</v>
      </c>
      <c r="BQ2">
        <f>'By Top 100'!BQ17</f>
        <v>1</v>
      </c>
      <c r="BR2">
        <f>'By Top 100'!BR17</f>
        <v>1266769.8999999999</v>
      </c>
      <c r="BS2">
        <f>'By Top 100'!BS17</f>
        <v>1</v>
      </c>
      <c r="BT2">
        <f>'By Top 100'!BT17</f>
        <v>1402094.6</v>
      </c>
      <c r="BU2">
        <f>'By Top 100'!BU17</f>
        <v>1</v>
      </c>
      <c r="BV2">
        <f>'By Top 100'!BV17</f>
        <v>1340729.6000000001</v>
      </c>
      <c r="BW2">
        <f>'By Top 100'!BW17</f>
        <v>1</v>
      </c>
    </row>
    <row r="3" spans="1:75" ht="37.5">
      <c r="A3" t="str">
        <f>'By Top 100'!A18</f>
        <v xml:space="preserve">University of Michigan                </v>
      </c>
      <c r="B3" t="str">
        <f>'By Top 100'!B18</f>
        <v>3MW</v>
      </c>
      <c r="C3" t="str">
        <f>'By Top 100'!C18</f>
        <v>M</v>
      </c>
      <c r="D3">
        <f>'By Top 100'!D18</f>
        <v>0</v>
      </c>
      <c r="E3" t="e">
        <f>'By Top 100'!E18</f>
        <v>#N/A</v>
      </c>
      <c r="F3">
        <f>'By Top 100'!F18</f>
        <v>0</v>
      </c>
      <c r="G3" t="e">
        <f>'By Top 100'!G18</f>
        <v>#N/A</v>
      </c>
      <c r="H3">
        <f>'By Top 100'!H18</f>
        <v>0</v>
      </c>
      <c r="I3" t="e">
        <f>'By Top 100'!I18</f>
        <v>#N/A</v>
      </c>
      <c r="J3">
        <f>'By Top 100'!J18</f>
        <v>0</v>
      </c>
      <c r="K3" t="e">
        <f>'By Top 100'!K18</f>
        <v>#N/A</v>
      </c>
      <c r="L3">
        <f>'By Top 100'!L18</f>
        <v>0</v>
      </c>
      <c r="M3" t="e">
        <f>'By Top 100'!M18</f>
        <v>#N/A</v>
      </c>
      <c r="N3">
        <f>'By Top 100'!N18</f>
        <v>108035</v>
      </c>
      <c r="O3">
        <f>'By Top 100'!O18</f>
        <v>11</v>
      </c>
      <c r="P3">
        <f>'By Top 100'!P18</f>
        <v>111232</v>
      </c>
      <c r="Q3">
        <f>'By Top 100'!Q18</f>
        <v>11</v>
      </c>
      <c r="R3">
        <f>'By Top 100'!R18</f>
        <v>134933</v>
      </c>
      <c r="S3">
        <f>'By Top 100'!S18</f>
        <v>7</v>
      </c>
      <c r="T3">
        <f>'By Top 100'!T18</f>
        <v>148446</v>
      </c>
      <c r="U3">
        <f>'By Top 100'!U18</f>
        <v>6</v>
      </c>
      <c r="V3">
        <f>'By Top 100'!V18</f>
        <v>167865</v>
      </c>
      <c r="W3">
        <f>'By Top 100'!W18</f>
        <v>6</v>
      </c>
      <c r="X3">
        <f>'By Top 100'!X18</f>
        <v>176370</v>
      </c>
      <c r="Y3">
        <f>'By Top 100'!Y18</f>
        <v>6</v>
      </c>
      <c r="Z3">
        <f>'By Top 100'!Z18</f>
        <v>193954</v>
      </c>
      <c r="AA3">
        <f>'By Top 100'!AA18</f>
        <v>6</v>
      </c>
      <c r="AB3">
        <f>'By Top 100'!AB18</f>
        <v>210000</v>
      </c>
      <c r="AC3">
        <f>'By Top 100'!AC18</f>
        <v>5</v>
      </c>
      <c r="AD3">
        <f>'By Top 100'!AD18</f>
        <v>214612</v>
      </c>
      <c r="AE3">
        <f>'By Top 100'!AE18</f>
        <v>5</v>
      </c>
      <c r="AF3">
        <f>'By Top 100'!AF18</f>
        <v>240833</v>
      </c>
      <c r="AG3">
        <f>'By Top 100'!AG18</f>
        <v>5</v>
      </c>
      <c r="AH3">
        <f>'By Top 100'!AH18</f>
        <v>243579</v>
      </c>
      <c r="AI3">
        <f>'By Top 100'!AI18</f>
        <v>5</v>
      </c>
      <c r="AJ3">
        <f>'By Top 100'!AJ18</f>
        <v>261284</v>
      </c>
      <c r="AK3">
        <f>'By Top 100'!AK18</f>
        <v>4</v>
      </c>
      <c r="AL3">
        <f>'By Top 100'!AL18</f>
        <v>270858</v>
      </c>
      <c r="AM3">
        <f>'By Top 100'!AM18</f>
        <v>4</v>
      </c>
      <c r="AN3">
        <f>'By Top 100'!AN18</f>
        <v>288635</v>
      </c>
      <c r="AO3">
        <f>'By Top 100'!AO18</f>
        <v>4</v>
      </c>
      <c r="AP3">
        <f>'By Top 100'!AP18</f>
        <v>315939</v>
      </c>
      <c r="AQ3">
        <f>'By Top 100'!AQ18</f>
        <v>5</v>
      </c>
      <c r="AR3">
        <f>'By Top 100'!AR18</f>
        <v>346733</v>
      </c>
      <c r="AS3">
        <f>'By Top 100'!AS18</f>
        <v>6</v>
      </c>
      <c r="AT3">
        <f>'By Top 100'!AT18</f>
        <v>403434</v>
      </c>
      <c r="AU3">
        <f>'By Top 100'!AU18</f>
        <v>4</v>
      </c>
      <c r="AV3">
        <f>'By Top 100'!AV18</f>
        <v>419678</v>
      </c>
      <c r="AW3">
        <f>'By Top 100'!AW18</f>
        <v>4</v>
      </c>
      <c r="AX3">
        <f>'By Top 100'!AX18</f>
        <v>470526</v>
      </c>
      <c r="AY3">
        <f>'By Top 100'!AY18</f>
        <v>3</v>
      </c>
      <c r="AZ3">
        <f>'By Top 100'!AZ18</f>
        <v>477284</v>
      </c>
      <c r="BA3">
        <f>'By Top 100'!BA18</f>
        <v>4</v>
      </c>
      <c r="BB3">
        <f>'By Top 100'!BB18</f>
        <v>473556</v>
      </c>
      <c r="BC3">
        <f>'By Top 100'!BC18</f>
        <v>5</v>
      </c>
      <c r="BD3">
        <f>'By Top 100'!BD18</f>
        <v>516157</v>
      </c>
      <c r="BE3">
        <f>'By Top 100'!BE18</f>
        <v>3</v>
      </c>
      <c r="BF3">
        <f>'By Top 100'!BF18</f>
        <v>501508</v>
      </c>
      <c r="BG3">
        <f>'By Top 100'!BG18</f>
        <v>3</v>
      </c>
      <c r="BH3">
        <f>'By Top 100'!BH18</f>
        <v>542081</v>
      </c>
      <c r="BI3">
        <f>'By Top 100'!BI18</f>
        <v>3</v>
      </c>
      <c r="BJ3">
        <f>'By Top 100'!BJ18</f>
        <v>727852</v>
      </c>
      <c r="BK3">
        <f>'By Top 100'!BK18</f>
        <v>2</v>
      </c>
      <c r="BL3">
        <f>'By Top 100'!BL18</f>
        <v>686616.7</v>
      </c>
      <c r="BM3">
        <f>'By Top 100'!BM18</f>
        <v>3</v>
      </c>
      <c r="BN3">
        <f>'By Top 100'!BN18</f>
        <v>647527.30000000005</v>
      </c>
      <c r="BO3">
        <f>'By Top 100'!BO18</f>
        <v>2</v>
      </c>
      <c r="BP3">
        <f>'By Top 100'!BP18</f>
        <v>623342.19999999995</v>
      </c>
      <c r="BQ3">
        <f>'By Top 100'!BQ18</f>
        <v>3</v>
      </c>
      <c r="BR3">
        <f>'By Top 100'!BR18</f>
        <v>574995.6</v>
      </c>
      <c r="BS3">
        <f>'By Top 100'!BS18</f>
        <v>3</v>
      </c>
      <c r="BT3">
        <f>'By Top 100'!BT18</f>
        <v>860758.8</v>
      </c>
      <c r="BU3">
        <f>'By Top 100'!BU18</f>
        <v>2</v>
      </c>
      <c r="BV3">
        <f>'By Top 100'!BV18</f>
        <v>606141.5</v>
      </c>
      <c r="BW3">
        <f>'By Top 100'!BW18</f>
        <v>3</v>
      </c>
    </row>
    <row r="4" spans="1:75" ht="50.1">
      <c r="A4" t="str">
        <f>'By Top 100'!A19</f>
        <v xml:space="preserve">University of Washington     </v>
      </c>
      <c r="B4" t="str">
        <f>'By Top 100'!B19</f>
        <v>2W</v>
      </c>
      <c r="C4" t="str">
        <f>'By Top 100'!C19</f>
        <v>W</v>
      </c>
      <c r="D4">
        <f>'By Top 100'!D19</f>
        <v>100567</v>
      </c>
      <c r="E4">
        <f>'By Top 100'!E19</f>
        <v>4</v>
      </c>
      <c r="F4">
        <f>'By Top 100'!F19</f>
        <v>99965</v>
      </c>
      <c r="G4">
        <f>'By Top 100'!G19</f>
        <v>4</v>
      </c>
      <c r="H4">
        <f>'By Top 100'!H19</f>
        <v>97690</v>
      </c>
      <c r="I4">
        <f>'By Top 100'!I19</f>
        <v>4</v>
      </c>
      <c r="J4">
        <f>'By Top 100'!J19</f>
        <v>114294</v>
      </c>
      <c r="K4">
        <f>'By Top 100'!K19</f>
        <v>4</v>
      </c>
      <c r="L4">
        <f>'By Top 100'!L19</f>
        <v>136803</v>
      </c>
      <c r="M4">
        <f>'By Top 100'!M19</f>
        <v>4</v>
      </c>
      <c r="N4">
        <f>'By Top 100'!N19</f>
        <v>146179</v>
      </c>
      <c r="O4">
        <f>'By Top 100'!O19</f>
        <v>4</v>
      </c>
      <c r="P4">
        <f>'By Top 100'!P19</f>
        <v>146718</v>
      </c>
      <c r="Q4">
        <f>'By Top 100'!Q19</f>
        <v>4</v>
      </c>
      <c r="R4">
        <f>'By Top 100'!R19</f>
        <v>164985</v>
      </c>
      <c r="S4">
        <f>'By Top 100'!S19</f>
        <v>4</v>
      </c>
      <c r="T4">
        <f>'By Top 100'!T19</f>
        <v>181301</v>
      </c>
      <c r="U4">
        <f>'By Top 100'!U19</f>
        <v>4</v>
      </c>
      <c r="V4">
        <f>'By Top 100'!V19</f>
        <v>203691</v>
      </c>
      <c r="W4">
        <f>'By Top 100'!W19</f>
        <v>4</v>
      </c>
      <c r="X4">
        <f>'By Top 100'!X19</f>
        <v>217214</v>
      </c>
      <c r="Y4">
        <f>'By Top 100'!Y19</f>
        <v>4</v>
      </c>
      <c r="Z4">
        <f>'By Top 100'!Z19</f>
        <v>245288</v>
      </c>
      <c r="AA4">
        <f>'By Top 100'!AA19</f>
        <v>2</v>
      </c>
      <c r="AB4">
        <f>'By Top 100'!AB19</f>
        <v>245428</v>
      </c>
      <c r="AC4">
        <f>'By Top 100'!AC19</f>
        <v>4</v>
      </c>
      <c r="AD4">
        <f>'By Top 100'!AD19</f>
        <v>246035</v>
      </c>
      <c r="AE4">
        <f>'By Top 100'!AE19</f>
        <v>4</v>
      </c>
      <c r="AF4">
        <f>'By Top 100'!AF19</f>
        <v>276260</v>
      </c>
      <c r="AG4">
        <f>'By Top 100'!AG19</f>
        <v>2</v>
      </c>
      <c r="AH4">
        <f>'By Top 100'!AH19</f>
        <v>299704</v>
      </c>
      <c r="AI4">
        <f>'By Top 100'!AI19</f>
        <v>2</v>
      </c>
      <c r="AJ4">
        <f>'By Top 100'!AJ19</f>
        <v>309853</v>
      </c>
      <c r="AK4">
        <f>'By Top 100'!AK19</f>
        <v>2</v>
      </c>
      <c r="AL4">
        <f>'By Top 100'!AL19</f>
        <v>314938</v>
      </c>
      <c r="AM4">
        <f>'By Top 100'!AM19</f>
        <v>3</v>
      </c>
      <c r="AN4">
        <f>'By Top 100'!AN19</f>
        <v>335511</v>
      </c>
      <c r="AO4">
        <f>'By Top 100'!AO19</f>
        <v>2</v>
      </c>
      <c r="AP4">
        <f>'By Top 100'!AP19</f>
        <v>385745</v>
      </c>
      <c r="AQ4">
        <f>'By Top 100'!AQ19</f>
        <v>2</v>
      </c>
      <c r="AR4">
        <f>'By Top 100'!AR19</f>
        <v>396145</v>
      </c>
      <c r="AS4">
        <f>'By Top 100'!AS19</f>
        <v>2</v>
      </c>
      <c r="AT4">
        <f>'By Top 100'!AT19</f>
        <v>474492</v>
      </c>
      <c r="AU4">
        <f>'By Top 100'!AU19</f>
        <v>2</v>
      </c>
      <c r="AV4">
        <f>'By Top 100'!AV19</f>
        <v>525587</v>
      </c>
      <c r="AW4">
        <f>'By Top 100'!AW19</f>
        <v>2</v>
      </c>
      <c r="AX4">
        <f>'By Top 100'!AX19</f>
        <v>565536</v>
      </c>
      <c r="AY4">
        <f>'By Top 100'!AY19</f>
        <v>2</v>
      </c>
      <c r="AZ4">
        <f>'By Top 100'!AZ19</f>
        <v>589616</v>
      </c>
      <c r="BA4">
        <f>'By Top 100'!BA19</f>
        <v>2</v>
      </c>
      <c r="BB4">
        <f>'By Top 100'!BB19</f>
        <v>593839</v>
      </c>
      <c r="BC4">
        <f>'By Top 100'!BC19</f>
        <v>2</v>
      </c>
      <c r="BD4">
        <f>'By Top 100'!BD19</f>
        <v>612106</v>
      </c>
      <c r="BE4">
        <f>'By Top 100'!BE19</f>
        <v>2</v>
      </c>
      <c r="BF4">
        <f>'By Top 100'!BF19</f>
        <v>607988</v>
      </c>
      <c r="BG4">
        <f>'By Top 100'!BG19</f>
        <v>2</v>
      </c>
      <c r="BH4">
        <f>'By Top 100'!BH19</f>
        <v>568490</v>
      </c>
      <c r="BI4">
        <f>'By Top 100'!BI19</f>
        <v>2</v>
      </c>
      <c r="BJ4">
        <f>'By Top 100'!BJ19</f>
        <v>714220</v>
      </c>
      <c r="BK4">
        <f>'By Top 100'!BK19</f>
        <v>3</v>
      </c>
      <c r="BL4">
        <f>'By Top 100'!BL19</f>
        <v>736627.6</v>
      </c>
      <c r="BM4">
        <f>'By Top 100'!BM19</f>
        <v>2</v>
      </c>
      <c r="BN4">
        <f>'By Top 100'!BN19</f>
        <v>643087.19999999995</v>
      </c>
      <c r="BO4">
        <f>'By Top 100'!BO19</f>
        <v>3</v>
      </c>
      <c r="BP4">
        <f>'By Top 100'!BP19</f>
        <v>668817.5</v>
      </c>
      <c r="BQ4">
        <f>'By Top 100'!BQ19</f>
        <v>2</v>
      </c>
      <c r="BR4">
        <f>'By Top 100'!BR19</f>
        <v>605210.5</v>
      </c>
      <c r="BS4">
        <f>'By Top 100'!BS19</f>
        <v>2</v>
      </c>
      <c r="BT4">
        <f>'By Top 100'!BT19</f>
        <v>658813.5</v>
      </c>
      <c r="BU4">
        <f>'By Top 100'!BU19</f>
        <v>3</v>
      </c>
      <c r="BV4">
        <f>'By Top 100'!BV19</f>
        <v>611946.1</v>
      </c>
      <c r="BW4">
        <f>'By Top 100'!BW19</f>
        <v>2</v>
      </c>
    </row>
    <row r="5" spans="1:75" ht="62.45">
      <c r="A5" t="str">
        <f>'By Top 100'!A20</f>
        <v xml:space="preserve">University of California-San Diego            </v>
      </c>
      <c r="B5" t="str">
        <f>'By Top 100'!B20</f>
        <v>2W</v>
      </c>
      <c r="C5" t="str">
        <f>'By Top 100'!C20</f>
        <v>W</v>
      </c>
      <c r="D5">
        <f>'By Top 100'!D20</f>
        <v>90703</v>
      </c>
      <c r="E5">
        <f>'By Top 100'!E20</f>
        <v>5</v>
      </c>
      <c r="F5">
        <f>'By Top 100'!F20</f>
        <v>91403</v>
      </c>
      <c r="G5">
        <f>'By Top 100'!G20</f>
        <v>6</v>
      </c>
      <c r="H5">
        <f>'By Top 100'!H20</f>
        <v>91297</v>
      </c>
      <c r="I5">
        <f>'By Top 100'!I20</f>
        <v>5</v>
      </c>
      <c r="J5">
        <f>'By Top 100'!J20</f>
        <v>105122</v>
      </c>
      <c r="K5">
        <f>'By Top 100'!K20</f>
        <v>6</v>
      </c>
      <c r="L5">
        <f>'By Top 100'!L20</f>
        <v>104922</v>
      </c>
      <c r="M5">
        <f>'By Top 100'!M20</f>
        <v>8</v>
      </c>
      <c r="N5">
        <f>'By Top 100'!N20</f>
        <v>103633</v>
      </c>
      <c r="O5">
        <f>'By Top 100'!O20</f>
        <v>13</v>
      </c>
      <c r="P5">
        <f>'By Top 100'!P20</f>
        <v>133243</v>
      </c>
      <c r="Q5">
        <f>'By Top 100'!Q20</f>
        <v>5</v>
      </c>
      <c r="R5">
        <f>'By Top 100'!R20</f>
        <v>151768</v>
      </c>
      <c r="S5">
        <f>'By Top 100'!S20</f>
        <v>5</v>
      </c>
      <c r="T5">
        <f>'By Top 100'!T20</f>
        <v>139149</v>
      </c>
      <c r="U5">
        <f>'By Top 100'!U20</f>
        <v>8</v>
      </c>
      <c r="V5">
        <f>'By Top 100'!V20</f>
        <v>166543</v>
      </c>
      <c r="W5">
        <f>'By Top 100'!W20</f>
        <v>7</v>
      </c>
      <c r="X5">
        <f>'By Top 100'!X20</f>
        <v>164774</v>
      </c>
      <c r="Y5">
        <f>'By Top 100'!Y20</f>
        <v>8</v>
      </c>
      <c r="Z5">
        <f>'By Top 100'!Z20</f>
        <v>183659</v>
      </c>
      <c r="AA5">
        <f>'By Top 100'!AA20</f>
        <v>7</v>
      </c>
      <c r="AB5">
        <f>'By Top 100'!AB20</f>
        <v>202477</v>
      </c>
      <c r="AC5">
        <f>'By Top 100'!AC20</f>
        <v>7</v>
      </c>
      <c r="AD5">
        <f>'By Top 100'!AD20</f>
        <v>204063</v>
      </c>
      <c r="AE5">
        <f>'By Top 100'!AE20</f>
        <v>6</v>
      </c>
      <c r="AF5">
        <f>'By Top 100'!AF20</f>
        <v>228856</v>
      </c>
      <c r="AG5">
        <f>'By Top 100'!AG20</f>
        <v>6</v>
      </c>
      <c r="AH5">
        <f>'By Top 100'!AH20</f>
        <v>239249</v>
      </c>
      <c r="AI5">
        <f>'By Top 100'!AI20</f>
        <v>6</v>
      </c>
      <c r="AJ5">
        <f>'By Top 100'!AJ20</f>
        <v>226260</v>
      </c>
      <c r="AK5">
        <f>'By Top 100'!AK20</f>
        <v>6</v>
      </c>
      <c r="AL5">
        <f>'By Top 100'!AL20</f>
        <v>246181</v>
      </c>
      <c r="AM5">
        <f>'By Top 100'!AM20</f>
        <v>5</v>
      </c>
      <c r="AN5">
        <f>'By Top 100'!AN20</f>
        <v>262217</v>
      </c>
      <c r="AO5">
        <f>'By Top 100'!AO20</f>
        <v>6</v>
      </c>
      <c r="AP5">
        <f>'By Top 100'!AP20</f>
        <v>296412</v>
      </c>
      <c r="AQ5">
        <f>'By Top 100'!AQ20</f>
        <v>6</v>
      </c>
      <c r="AR5">
        <f>'By Top 100'!AR20</f>
        <v>314361</v>
      </c>
      <c r="AS5">
        <f>'By Top 100'!AS20</f>
        <v>7</v>
      </c>
      <c r="AT5">
        <f>'By Top 100'!AT20</f>
        <v>333901</v>
      </c>
      <c r="AU5">
        <f>'By Top 100'!AU20</f>
        <v>8</v>
      </c>
      <c r="AV5">
        <f>'By Top 100'!AV20</f>
        <v>373598</v>
      </c>
      <c r="AW5">
        <f>'By Top 100'!AW20</f>
        <v>7</v>
      </c>
      <c r="AX5">
        <f>'By Top 100'!AX20</f>
        <v>414107</v>
      </c>
      <c r="AY5">
        <f>'By Top 100'!AY20</f>
        <v>7</v>
      </c>
      <c r="AZ5">
        <f>'By Top 100'!AZ20</f>
        <v>420251</v>
      </c>
      <c r="BA5">
        <f>'By Top 100'!BA20</f>
        <v>7</v>
      </c>
      <c r="BB5">
        <f>'By Top 100'!BB20</f>
        <v>401064</v>
      </c>
      <c r="BC5">
        <f>'By Top 100'!BC20</f>
        <v>13</v>
      </c>
      <c r="BD5">
        <f>'By Top 100'!BD20</f>
        <v>401235</v>
      </c>
      <c r="BE5">
        <f>'By Top 100'!BE20</f>
        <v>13</v>
      </c>
      <c r="BF5">
        <f>'By Top 100'!BF20</f>
        <v>432688</v>
      </c>
      <c r="BG5">
        <f>'By Top 100'!BG20</f>
        <v>8</v>
      </c>
      <c r="BH5">
        <f>'By Top 100'!BH20</f>
        <v>475353</v>
      </c>
      <c r="BI5">
        <f>'By Top 100'!BI20</f>
        <v>7</v>
      </c>
      <c r="BJ5">
        <f>'By Top 100'!BJ20</f>
        <v>588716</v>
      </c>
      <c r="BK5">
        <f>'By Top 100'!BK20</f>
        <v>6</v>
      </c>
      <c r="BL5">
        <f>'By Top 100'!BL20</f>
        <v>613191.1</v>
      </c>
      <c r="BM5">
        <f>'By Top 100'!BM20</f>
        <v>4</v>
      </c>
      <c r="BN5">
        <f>'By Top 100'!BN20</f>
        <v>546832.6</v>
      </c>
      <c r="BO5">
        <f>'By Top 100'!BO20</f>
        <v>4</v>
      </c>
      <c r="BP5">
        <f>'By Top 100'!BP20</f>
        <v>584593.6</v>
      </c>
      <c r="BQ5">
        <f>'By Top 100'!BQ20</f>
        <v>4</v>
      </c>
      <c r="BR5">
        <f>'By Top 100'!BR20</f>
        <v>510907.1</v>
      </c>
      <c r="BS5">
        <f>'By Top 100'!BS20</f>
        <v>5</v>
      </c>
      <c r="BT5">
        <f>'By Top 100'!BT20</f>
        <v>580763.1</v>
      </c>
      <c r="BU5">
        <f>'By Top 100'!BU20</f>
        <v>4</v>
      </c>
      <c r="BV5">
        <f>'By Top 100'!BV20</f>
        <v>536625.6</v>
      </c>
      <c r="BW5">
        <f>'By Top 100'!BW20</f>
        <v>4</v>
      </c>
    </row>
    <row r="6" spans="1:75" ht="62.45">
      <c r="A6" t="str">
        <f>'By Top 100'!A21</f>
        <v>University of California-San Francisco</v>
      </c>
      <c r="B6" t="str">
        <f>'By Top 100'!B21</f>
        <v>2W</v>
      </c>
      <c r="C6" t="str">
        <f>'By Top 100'!C21</f>
        <v>W</v>
      </c>
      <c r="D6">
        <f>'By Top 100'!D21</f>
        <v>0</v>
      </c>
      <c r="E6" t="e">
        <f>'By Top 100'!E21</f>
        <v>#N/A</v>
      </c>
      <c r="F6">
        <f>'By Top 100'!F21</f>
        <v>0</v>
      </c>
      <c r="G6" t="e">
        <f>'By Top 100'!G21</f>
        <v>#N/A</v>
      </c>
      <c r="H6">
        <f>'By Top 100'!H21</f>
        <v>0</v>
      </c>
      <c r="I6" t="e">
        <f>'By Top 100'!I21</f>
        <v>#N/A</v>
      </c>
      <c r="J6">
        <f>'By Top 100'!J21</f>
        <v>0</v>
      </c>
      <c r="K6" t="e">
        <f>'By Top 100'!K21</f>
        <v>#N/A</v>
      </c>
      <c r="L6">
        <f>'By Top 100'!L21</f>
        <v>0</v>
      </c>
      <c r="M6" t="e">
        <f>'By Top 100'!M21</f>
        <v>#N/A</v>
      </c>
      <c r="N6">
        <f>'By Top 100'!N21</f>
        <v>98536</v>
      </c>
      <c r="O6">
        <f>'By Top 100'!O21</f>
        <v>16</v>
      </c>
      <c r="P6">
        <f>'By Top 100'!P21</f>
        <v>104453</v>
      </c>
      <c r="Q6">
        <f>'By Top 100'!Q21</f>
        <v>13</v>
      </c>
      <c r="R6">
        <f>'By Top 100'!R21</f>
        <v>124811</v>
      </c>
      <c r="S6">
        <f>'By Top 100'!S21</f>
        <v>12</v>
      </c>
      <c r="T6">
        <f>'By Top 100'!T21</f>
        <v>147553</v>
      </c>
      <c r="U6">
        <f>'By Top 100'!U21</f>
        <v>7</v>
      </c>
      <c r="V6">
        <f>'By Top 100'!V21</f>
        <v>159027</v>
      </c>
      <c r="W6">
        <f>'By Top 100'!W21</f>
        <v>8</v>
      </c>
      <c r="X6">
        <f>'By Top 100'!X21</f>
        <v>167270</v>
      </c>
      <c r="Y6">
        <f>'By Top 100'!Y21</f>
        <v>7</v>
      </c>
      <c r="Z6">
        <f>'By Top 100'!Z21</f>
        <v>178698</v>
      </c>
      <c r="AA6">
        <f>'By Top 100'!AA21</f>
        <v>9</v>
      </c>
      <c r="AB6">
        <f>'By Top 100'!AB21</f>
        <v>195178</v>
      </c>
      <c r="AC6">
        <f>'By Top 100'!AC21</f>
        <v>8</v>
      </c>
      <c r="AD6">
        <f>'By Top 100'!AD21</f>
        <v>175443</v>
      </c>
      <c r="AE6">
        <f>'By Top 100'!AE21</f>
        <v>11</v>
      </c>
      <c r="AF6">
        <f>'By Top 100'!AF21</f>
        <v>204404</v>
      </c>
      <c r="AG6">
        <f>'By Top 100'!AG21</f>
        <v>9</v>
      </c>
      <c r="AH6">
        <f>'By Top 100'!AH21</f>
        <v>201770</v>
      </c>
      <c r="AI6">
        <f>'By Top 100'!AI21</f>
        <v>12</v>
      </c>
      <c r="AJ6">
        <f>'By Top 100'!AJ21</f>
        <v>218935</v>
      </c>
      <c r="AK6">
        <f>'By Top 100'!AK21</f>
        <v>7</v>
      </c>
      <c r="AL6">
        <f>'By Top 100'!AL21</f>
        <v>222045</v>
      </c>
      <c r="AM6">
        <f>'By Top 100'!AM21</f>
        <v>9</v>
      </c>
      <c r="AN6">
        <f>'By Top 100'!AN21</f>
        <v>221428</v>
      </c>
      <c r="AO6">
        <f>'By Top 100'!AO21</f>
        <v>10</v>
      </c>
      <c r="AP6">
        <f>'By Top 100'!AP21</f>
        <v>251924</v>
      </c>
      <c r="AQ6">
        <f>'By Top 100'!AQ21</f>
        <v>11</v>
      </c>
      <c r="AR6">
        <f>'By Top 100'!AR21</f>
        <v>289208</v>
      </c>
      <c r="AS6">
        <f>'By Top 100'!AS21</f>
        <v>9</v>
      </c>
      <c r="AT6">
        <f>'By Top 100'!AT21</f>
        <v>344878</v>
      </c>
      <c r="AU6">
        <f>'By Top 100'!AU21</f>
        <v>7</v>
      </c>
      <c r="AV6">
        <f>'By Top 100'!AV21</f>
        <v>360977</v>
      </c>
      <c r="AW6">
        <f>'By Top 100'!AW21</f>
        <v>8</v>
      </c>
      <c r="AX6">
        <f>'By Top 100'!AX21</f>
        <v>368533</v>
      </c>
      <c r="AY6">
        <f>'By Top 100'!AY21</f>
        <v>10</v>
      </c>
      <c r="AZ6">
        <f>'By Top 100'!AZ21</f>
        <v>395509</v>
      </c>
      <c r="BA6">
        <f>'By Top 100'!BA21</f>
        <v>8</v>
      </c>
      <c r="BB6">
        <f>'By Top 100'!BB21</f>
        <v>447246</v>
      </c>
      <c r="BC6">
        <f>'By Top 100'!BC21</f>
        <v>7</v>
      </c>
      <c r="BD6">
        <f>'By Top 100'!BD21</f>
        <v>441929</v>
      </c>
      <c r="BE6">
        <f>'By Top 100'!BE21</f>
        <v>9</v>
      </c>
      <c r="BF6">
        <f>'By Top 100'!BF21</f>
        <v>433388</v>
      </c>
      <c r="BG6">
        <f>'By Top 100'!BG21</f>
        <v>7</v>
      </c>
      <c r="BH6">
        <f>'By Top 100'!BH21</f>
        <v>498035</v>
      </c>
      <c r="BI6">
        <f>'By Top 100'!BI21</f>
        <v>4</v>
      </c>
      <c r="BJ6">
        <f>'By Top 100'!BJ21</f>
        <v>544133</v>
      </c>
      <c r="BK6">
        <f>'By Top 100'!BK21</f>
        <v>8</v>
      </c>
      <c r="BL6">
        <f>'By Top 100'!BL21</f>
        <v>531278.19999999995</v>
      </c>
      <c r="BM6">
        <f>'By Top 100'!BM21</f>
        <v>7</v>
      </c>
      <c r="BN6">
        <f>'By Top 100'!BN21</f>
        <v>525793.19999999995</v>
      </c>
      <c r="BO6">
        <f>'By Top 100'!BO21</f>
        <v>5</v>
      </c>
      <c r="BP6">
        <f>'By Top 100'!BP21</f>
        <v>546048</v>
      </c>
      <c r="BQ6">
        <f>'By Top 100'!BQ21</f>
        <v>5</v>
      </c>
      <c r="BR6">
        <f>'By Top 100'!BR21</f>
        <v>524061.1</v>
      </c>
      <c r="BS6">
        <f>'By Top 100'!BS21</f>
        <v>4</v>
      </c>
      <c r="BT6">
        <f>'By Top 100'!BT21</f>
        <v>546277.69999999995</v>
      </c>
      <c r="BU6">
        <f>'By Top 100'!BU21</f>
        <v>5</v>
      </c>
      <c r="BV6">
        <f>'By Top 100'!BV21</f>
        <v>528493.6</v>
      </c>
      <c r="BW6">
        <f>'By Top 100'!BW21</f>
        <v>5</v>
      </c>
    </row>
    <row r="7" spans="1:75" ht="50.1">
      <c r="A7" t="str">
        <f>'By Top 100'!A22</f>
        <v xml:space="preserve">Columbia University (New York)    </v>
      </c>
      <c r="B7" t="str">
        <f>'By Top 100'!B22</f>
        <v>4NE</v>
      </c>
      <c r="C7" t="str">
        <f>'By Top 100'!C22</f>
        <v>N</v>
      </c>
      <c r="D7">
        <f>'By Top 100'!D22</f>
        <v>81361</v>
      </c>
      <c r="E7">
        <f>'By Top 100'!E22</f>
        <v>8</v>
      </c>
      <c r="F7">
        <f>'By Top 100'!F22</f>
        <v>83659</v>
      </c>
      <c r="G7">
        <f>'By Top 100'!G22</f>
        <v>9</v>
      </c>
      <c r="H7">
        <f>'By Top 100'!H22</f>
        <v>88879</v>
      </c>
      <c r="I7">
        <f>'By Top 100'!I22</f>
        <v>7</v>
      </c>
      <c r="J7">
        <f>'By Top 100'!J22</f>
        <v>101006</v>
      </c>
      <c r="K7">
        <f>'By Top 100'!K22</f>
        <v>7</v>
      </c>
      <c r="L7">
        <f>'By Top 100'!L22</f>
        <v>110089</v>
      </c>
      <c r="M7">
        <f>'By Top 100'!M22</f>
        <v>5</v>
      </c>
      <c r="N7">
        <f>'By Top 100'!N22</f>
        <v>127331</v>
      </c>
      <c r="O7">
        <f>'By Top 100'!O22</f>
        <v>6</v>
      </c>
      <c r="P7">
        <f>'By Top 100'!P22</f>
        <v>127131</v>
      </c>
      <c r="Q7">
        <f>'By Top 100'!Q22</f>
        <v>6</v>
      </c>
      <c r="R7">
        <f>'By Top 100'!R22</f>
        <v>130724</v>
      </c>
      <c r="S7">
        <f>'By Top 100'!S22</f>
        <v>10</v>
      </c>
      <c r="T7">
        <f>'By Top 100'!T22</f>
        <v>139108</v>
      </c>
      <c r="U7">
        <f>'By Top 100'!U22</f>
        <v>9</v>
      </c>
      <c r="V7">
        <f>'By Top 100'!V22</f>
        <v>150263</v>
      </c>
      <c r="W7">
        <f>'By Top 100'!W22</f>
        <v>10</v>
      </c>
      <c r="X7">
        <f>'By Top 100'!X22</f>
        <v>153171</v>
      </c>
      <c r="Y7">
        <f>'By Top 100'!Y22</f>
        <v>10</v>
      </c>
      <c r="Z7">
        <f>'By Top 100'!Z22</f>
        <v>168861</v>
      </c>
      <c r="AA7">
        <f>'By Top 100'!AA22</f>
        <v>11</v>
      </c>
      <c r="AB7">
        <f>'By Top 100'!AB22</f>
        <v>190483</v>
      </c>
      <c r="AC7">
        <f>'By Top 100'!AC22</f>
        <v>10</v>
      </c>
      <c r="AD7">
        <f>'By Top 100'!AD22</f>
        <v>194910</v>
      </c>
      <c r="AE7">
        <f>'By Top 100'!AE22</f>
        <v>8</v>
      </c>
      <c r="AF7">
        <f>'By Top 100'!AF22</f>
        <v>187308</v>
      </c>
      <c r="AG7">
        <f>'By Top 100'!AG22</f>
        <v>13</v>
      </c>
      <c r="AH7">
        <f>'By Top 100'!AH22</f>
        <v>185670</v>
      </c>
      <c r="AI7">
        <f>'By Top 100'!AI22</f>
        <v>14</v>
      </c>
      <c r="AJ7">
        <f>'By Top 100'!AJ22</f>
        <v>190230</v>
      </c>
      <c r="AK7">
        <f>'By Top 100'!AK22</f>
        <v>14</v>
      </c>
      <c r="AL7">
        <f>'By Top 100'!AL22</f>
        <v>209604</v>
      </c>
      <c r="AM7">
        <f>'By Top 100'!AM22</f>
        <v>12</v>
      </c>
      <c r="AN7">
        <f>'By Top 100'!AN22</f>
        <v>220561</v>
      </c>
      <c r="AO7">
        <f>'By Top 100'!AO22</f>
        <v>11</v>
      </c>
      <c r="AP7">
        <f>'By Top 100'!AP22</f>
        <v>251631</v>
      </c>
      <c r="AQ7">
        <f>'By Top 100'!AQ22</f>
        <v>12</v>
      </c>
      <c r="AR7">
        <f>'By Top 100'!AR22</f>
        <v>282217</v>
      </c>
      <c r="AS7">
        <f>'By Top 100'!AS22</f>
        <v>11</v>
      </c>
      <c r="AT7">
        <f>'By Top 100'!AT22</f>
        <v>305777</v>
      </c>
      <c r="AU7">
        <f>'By Top 100'!AU22</f>
        <v>11</v>
      </c>
      <c r="AV7">
        <f>'By Top 100'!AV22</f>
        <v>330216</v>
      </c>
      <c r="AW7">
        <f>'By Top 100'!AW22</f>
        <v>11</v>
      </c>
      <c r="AX7">
        <f>'By Top 100'!AX22</f>
        <v>363706</v>
      </c>
      <c r="AY7">
        <f>'By Top 100'!AY22</f>
        <v>11</v>
      </c>
      <c r="AZ7">
        <f>'By Top 100'!AZ22</f>
        <v>369532</v>
      </c>
      <c r="BA7">
        <f>'By Top 100'!BA22</f>
        <v>13</v>
      </c>
      <c r="BB7">
        <f>'By Top 100'!BB22</f>
        <v>419940</v>
      </c>
      <c r="BC7">
        <f>'By Top 100'!BC22</f>
        <v>9</v>
      </c>
      <c r="BD7">
        <f>'By Top 100'!BD22</f>
        <v>467815</v>
      </c>
      <c r="BE7">
        <f>'By Top 100'!BE22</f>
        <v>7</v>
      </c>
      <c r="BF7">
        <f>'By Top 100'!BF22</f>
        <v>425679</v>
      </c>
      <c r="BG7">
        <f>'By Top 100'!BG22</f>
        <v>11</v>
      </c>
      <c r="BH7">
        <f>'By Top 100'!BH22</f>
        <v>400362</v>
      </c>
      <c r="BI7">
        <f>'By Top 100'!BI22</f>
        <v>12</v>
      </c>
      <c r="BJ7">
        <f>'By Top 100'!BJ22</f>
        <v>632591</v>
      </c>
      <c r="BK7">
        <f>'By Top 100'!BK22</f>
        <v>5</v>
      </c>
      <c r="BL7">
        <f>'By Top 100'!BL22</f>
        <v>492052.4</v>
      </c>
      <c r="BM7">
        <f>'By Top 100'!BM22</f>
        <v>12</v>
      </c>
      <c r="BN7">
        <f>'By Top 100'!BN22</f>
        <v>464101.5</v>
      </c>
      <c r="BO7">
        <f>'By Top 100'!BO22</f>
        <v>11</v>
      </c>
      <c r="BP7">
        <f>'By Top 100'!BP22</f>
        <v>478986.4</v>
      </c>
      <c r="BQ7">
        <f>'By Top 100'!BQ22</f>
        <v>7</v>
      </c>
      <c r="BR7">
        <f>'By Top 100'!BR22</f>
        <v>454301.1</v>
      </c>
      <c r="BS7">
        <f>'By Top 100'!BS22</f>
        <v>8</v>
      </c>
      <c r="BT7">
        <f>'By Top 100'!BT22</f>
        <v>465499.8</v>
      </c>
      <c r="BU7">
        <f>'By Top 100'!BU22</f>
        <v>10</v>
      </c>
      <c r="BV7">
        <f>'By Top 100'!BV22</f>
        <v>476125.7</v>
      </c>
      <c r="BW7">
        <f>'By Top 100'!BW22</f>
        <v>9</v>
      </c>
    </row>
    <row r="8" spans="1:75" ht="50.1">
      <c r="A8" t="str">
        <f>'By Top 100'!A23</f>
        <v xml:space="preserve">Stanford University (California)     </v>
      </c>
      <c r="B8" t="str">
        <f>'By Top 100'!B23</f>
        <v>2W</v>
      </c>
      <c r="C8" t="str">
        <f>'By Top 100'!C23</f>
        <v>W</v>
      </c>
      <c r="D8">
        <f>'By Top 100'!D23</f>
        <v>104539</v>
      </c>
      <c r="E8">
        <f>'By Top 100'!E23</f>
        <v>3</v>
      </c>
      <c r="F8">
        <f>'By Top 100'!F23</f>
        <v>106073</v>
      </c>
      <c r="G8">
        <f>'By Top 100'!G23</f>
        <v>3</v>
      </c>
      <c r="H8">
        <f>'By Top 100'!H23</f>
        <v>124289</v>
      </c>
      <c r="I8">
        <f>'By Top 100'!I23</f>
        <v>3</v>
      </c>
      <c r="J8">
        <f>'By Top 100'!J23</f>
        <v>140090</v>
      </c>
      <c r="K8">
        <f>'By Top 100'!K23</f>
        <v>3</v>
      </c>
      <c r="L8">
        <f>'By Top 100'!L23</f>
        <v>160274</v>
      </c>
      <c r="M8">
        <f>'By Top 100'!M23</f>
        <v>3</v>
      </c>
      <c r="N8">
        <f>'By Top 100'!N23</f>
        <v>174961</v>
      </c>
      <c r="O8">
        <f>'By Top 100'!O23</f>
        <v>3</v>
      </c>
      <c r="P8">
        <f>'By Top 100'!P23</f>
        <v>180186</v>
      </c>
      <c r="Q8">
        <f>'By Top 100'!Q23</f>
        <v>3</v>
      </c>
      <c r="R8">
        <f>'By Top 100'!R23</f>
        <v>201049</v>
      </c>
      <c r="S8">
        <f>'By Top 100'!S23</f>
        <v>2</v>
      </c>
      <c r="T8">
        <f>'By Top 100'!T23</f>
        <v>210572</v>
      </c>
      <c r="U8">
        <f>'By Top 100'!U23</f>
        <v>2</v>
      </c>
      <c r="V8">
        <f>'By Top 100'!V23</f>
        <v>239847</v>
      </c>
      <c r="W8">
        <f>'By Top 100'!W23</f>
        <v>2</v>
      </c>
      <c r="X8">
        <f>'By Top 100'!X23</f>
        <v>247992</v>
      </c>
      <c r="Y8">
        <f>'By Top 100'!Y23</f>
        <v>2</v>
      </c>
      <c r="Z8">
        <f>'By Top 100'!Z23</f>
        <v>237842</v>
      </c>
      <c r="AA8">
        <f>'By Top 100'!AA23</f>
        <v>3</v>
      </c>
      <c r="AB8">
        <f>'By Top 100'!AB23</f>
        <v>246589</v>
      </c>
      <c r="AC8">
        <f>'By Top 100'!AC23</f>
        <v>3</v>
      </c>
      <c r="AD8">
        <f>'By Top 100'!AD23</f>
        <v>249575</v>
      </c>
      <c r="AE8">
        <f>'By Top 100'!AE23</f>
        <v>3</v>
      </c>
      <c r="AF8">
        <f>'By Top 100'!AF23</f>
        <v>262438</v>
      </c>
      <c r="AG8">
        <f>'By Top 100'!AG23</f>
        <v>4</v>
      </c>
      <c r="AH8">
        <f>'By Top 100'!AH23</f>
        <v>266744</v>
      </c>
      <c r="AI8">
        <f>'By Top 100'!AI23</f>
        <v>4</v>
      </c>
      <c r="AJ8">
        <f>'By Top 100'!AJ23</f>
        <v>294859</v>
      </c>
      <c r="AK8">
        <f>'By Top 100'!AK23</f>
        <v>3</v>
      </c>
      <c r="AL8">
        <f>'By Top 100'!AL23</f>
        <v>315686</v>
      </c>
      <c r="AM8">
        <f>'By Top 100'!AM23</f>
        <v>2</v>
      </c>
      <c r="AN8">
        <f>'By Top 100'!AN23</f>
        <v>329734</v>
      </c>
      <c r="AO8">
        <f>'By Top 100'!AO23</f>
        <v>3</v>
      </c>
      <c r="AP8">
        <f>'By Top 100'!AP23</f>
        <v>321302</v>
      </c>
      <c r="AQ8">
        <f>'By Top 100'!AQ23</f>
        <v>3</v>
      </c>
      <c r="AR8">
        <f>'By Top 100'!AR23</f>
        <v>355005</v>
      </c>
      <c r="AS8">
        <f>'By Top 100'!AS23</f>
        <v>4</v>
      </c>
      <c r="AT8">
        <f>'By Top 100'!AT23</f>
        <v>351108</v>
      </c>
      <c r="AU8">
        <f>'By Top 100'!AU23</f>
        <v>6</v>
      </c>
      <c r="AV8">
        <f>'By Top 100'!AV23</f>
        <v>380980</v>
      </c>
      <c r="AW8">
        <f>'By Top 100'!AW23</f>
        <v>6</v>
      </c>
      <c r="AX8">
        <f>'By Top 100'!AX23</f>
        <v>436624</v>
      </c>
      <c r="AY8">
        <f>'By Top 100'!AY23</f>
        <v>6</v>
      </c>
      <c r="AZ8">
        <f>'By Top 100'!AZ23</f>
        <v>472297</v>
      </c>
      <c r="BA8">
        <f>'By Top 100'!BA23</f>
        <v>5</v>
      </c>
      <c r="BB8">
        <f>'By Top 100'!BB23</f>
        <v>459575</v>
      </c>
      <c r="BC8">
        <f>'By Top 100'!BC23</f>
        <v>6</v>
      </c>
      <c r="BD8">
        <f>'By Top 100'!BD23</f>
        <v>455870</v>
      </c>
      <c r="BE8">
        <f>'By Top 100'!BE23</f>
        <v>8</v>
      </c>
      <c r="BF8">
        <f>'By Top 100'!BF23</f>
        <v>423952</v>
      </c>
      <c r="BG8">
        <f>'By Top 100'!BG23</f>
        <v>12</v>
      </c>
      <c r="BH8">
        <f>'By Top 100'!BH23</f>
        <v>396619</v>
      </c>
      <c r="BI8">
        <f>'By Top 100'!BI23</f>
        <v>13</v>
      </c>
      <c r="BJ8">
        <f>'By Top 100'!BJ23</f>
        <v>467657</v>
      </c>
      <c r="BK8">
        <f>'By Top 100'!BK23</f>
        <v>15</v>
      </c>
      <c r="BL8">
        <f>'By Top 100'!BL23</f>
        <v>516796.3</v>
      </c>
      <c r="BM8">
        <f>'By Top 100'!BM23</f>
        <v>9</v>
      </c>
      <c r="BN8">
        <f>'By Top 100'!BN23</f>
        <v>471489.3</v>
      </c>
      <c r="BO8">
        <f>'By Top 100'!BO23</f>
        <v>10</v>
      </c>
      <c r="BP8">
        <f>'By Top 100'!BP23</f>
        <v>475348.3</v>
      </c>
      <c r="BQ8">
        <f>'By Top 100'!BQ23</f>
        <v>9</v>
      </c>
      <c r="BR8">
        <f>'By Top 100'!BR23</f>
        <v>461139.20000000001</v>
      </c>
      <c r="BS8">
        <f>'By Top 100'!BS23</f>
        <v>7</v>
      </c>
      <c r="BT8">
        <f>'By Top 100'!BT23</f>
        <v>478346</v>
      </c>
      <c r="BU8">
        <f>'By Top 100'!BU23</f>
        <v>8</v>
      </c>
      <c r="BV8">
        <f>'By Top 100'!BV23</f>
        <v>504036.1</v>
      </c>
      <c r="BW8">
        <f>'By Top 100'!BW23</f>
        <v>6</v>
      </c>
    </row>
    <row r="9" spans="1:75" ht="50.1">
      <c r="A9" t="str">
        <f>'By Top 100'!A26</f>
        <v xml:space="preserve">University of Pennsylvania            </v>
      </c>
      <c r="B9" t="str">
        <f>'By Top 100'!B26</f>
        <v>4NE</v>
      </c>
      <c r="C9" t="str">
        <f>'By Top 100'!C26</f>
        <v>N</v>
      </c>
      <c r="D9">
        <f>'By Top 100'!D26</f>
        <v>0</v>
      </c>
      <c r="E9" t="e">
        <f>'By Top 100'!E26</f>
        <v>#N/A</v>
      </c>
      <c r="F9">
        <f>'By Top 100'!F26</f>
        <v>76136</v>
      </c>
      <c r="G9">
        <f>'By Top 100'!G26</f>
        <v>11</v>
      </c>
      <c r="H9">
        <f>'By Top 100'!H26</f>
        <v>0</v>
      </c>
      <c r="I9" t="e">
        <f>'By Top 100'!I26</f>
        <v>#N/A</v>
      </c>
      <c r="J9">
        <f>'By Top 100'!J26</f>
        <v>0</v>
      </c>
      <c r="K9" t="e">
        <f>'By Top 100'!K26</f>
        <v>#N/A</v>
      </c>
      <c r="L9">
        <f>'By Top 100'!L26</f>
        <v>0</v>
      </c>
      <c r="M9" t="e">
        <f>'By Top 100'!M26</f>
        <v>#N/A</v>
      </c>
      <c r="N9">
        <f>'By Top 100'!N26</f>
        <v>103119</v>
      </c>
      <c r="O9">
        <f>'By Top 100'!O26</f>
        <v>15</v>
      </c>
      <c r="P9">
        <f>'By Top 100'!P26</f>
        <v>103584</v>
      </c>
      <c r="Q9">
        <f>'By Top 100'!Q26</f>
        <v>14</v>
      </c>
      <c r="R9">
        <f>'By Top 100'!R26</f>
        <v>109531</v>
      </c>
      <c r="S9">
        <f>'By Top 100'!S26</f>
        <v>15</v>
      </c>
      <c r="T9">
        <f>'By Top 100'!T26</f>
        <v>120029</v>
      </c>
      <c r="U9">
        <f>'By Top 100'!U26</f>
        <v>14</v>
      </c>
      <c r="V9">
        <f>'By Top 100'!V26</f>
        <v>132805</v>
      </c>
      <c r="W9">
        <f>'By Top 100'!W26</f>
        <v>14</v>
      </c>
      <c r="X9">
        <f>'By Top 100'!X26</f>
        <v>142509</v>
      </c>
      <c r="Y9">
        <f>'By Top 100'!Y26</f>
        <v>13</v>
      </c>
      <c r="Z9">
        <f>'By Top 100'!Z26</f>
        <v>169352</v>
      </c>
      <c r="AA9">
        <f>'By Top 100'!AA26</f>
        <v>10</v>
      </c>
      <c r="AB9">
        <f>'By Top 100'!AB26</f>
        <v>178002</v>
      </c>
      <c r="AC9">
        <f>'By Top 100'!AC26</f>
        <v>11</v>
      </c>
      <c r="AD9">
        <f>'By Top 100'!AD26</f>
        <v>187281</v>
      </c>
      <c r="AE9">
        <f>'By Top 100'!AE26</f>
        <v>10</v>
      </c>
      <c r="AF9">
        <f>'By Top 100'!AF26</f>
        <v>190296</v>
      </c>
      <c r="AG9">
        <f>'By Top 100'!AG26</f>
        <v>11</v>
      </c>
      <c r="AH9">
        <f>'By Top 100'!AH26</f>
        <v>202252</v>
      </c>
      <c r="AI9">
        <f>'By Top 100'!AI26</f>
        <v>10</v>
      </c>
      <c r="AJ9">
        <f>'By Top 100'!AJ26</f>
        <v>216699</v>
      </c>
      <c r="AK9">
        <f>'By Top 100'!AK26</f>
        <v>8</v>
      </c>
      <c r="AL9">
        <f>'By Top 100'!AL26</f>
        <v>242011</v>
      </c>
      <c r="AM9">
        <f>'By Top 100'!AM26</f>
        <v>6</v>
      </c>
      <c r="AN9">
        <f>'By Top 100'!AN26</f>
        <v>273583</v>
      </c>
      <c r="AO9">
        <f>'By Top 100'!AO26</f>
        <v>5</v>
      </c>
      <c r="AP9">
        <f>'By Top 100'!AP26</f>
        <v>319646</v>
      </c>
      <c r="AQ9">
        <f>'By Top 100'!AQ26</f>
        <v>4</v>
      </c>
      <c r="AR9">
        <f>'By Top 100'!AR26</f>
        <v>348514</v>
      </c>
      <c r="AS9">
        <f>'By Top 100'!AS26</f>
        <v>5</v>
      </c>
      <c r="AT9">
        <f>'By Top 100'!AT26</f>
        <v>412038</v>
      </c>
      <c r="AU9">
        <f>'By Top 100'!AU26</f>
        <v>3</v>
      </c>
      <c r="AV9">
        <f>'By Top 100'!AV26</f>
        <v>447223</v>
      </c>
      <c r="AW9">
        <f>'By Top 100'!AW26</f>
        <v>3</v>
      </c>
      <c r="AX9">
        <f>'By Top 100'!AX26</f>
        <v>454807</v>
      </c>
      <c r="AY9">
        <f>'By Top 100'!AY26</f>
        <v>4</v>
      </c>
      <c r="AZ9">
        <f>'By Top 100'!AZ26</f>
        <v>494194</v>
      </c>
      <c r="BA9">
        <f>'By Top 100'!BA26</f>
        <v>3</v>
      </c>
      <c r="BB9">
        <f>'By Top 100'!BB26</f>
        <v>519430</v>
      </c>
      <c r="BC9">
        <f>'By Top 100'!BC26</f>
        <v>3</v>
      </c>
      <c r="BD9">
        <f>'By Top 100'!BD26</f>
        <v>497500</v>
      </c>
      <c r="BE9">
        <f>'By Top 100'!BE26</f>
        <v>4</v>
      </c>
      <c r="BF9">
        <f>'By Top 100'!BF26</f>
        <v>498549</v>
      </c>
      <c r="BG9">
        <f>'By Top 100'!BG26</f>
        <v>4</v>
      </c>
      <c r="BH9">
        <f>'By Top 100'!BH26</f>
        <v>486396</v>
      </c>
      <c r="BI9">
        <f>'By Top 100'!BI26</f>
        <v>6</v>
      </c>
      <c r="BJ9">
        <f>'By Top 100'!BJ26</f>
        <v>636221</v>
      </c>
      <c r="BK9">
        <f>'By Top 100'!BK26</f>
        <v>4</v>
      </c>
      <c r="BL9">
        <f>'By Top 100'!BL26</f>
        <v>609005.19999999995</v>
      </c>
      <c r="BM9">
        <f>'By Top 100'!BM26</f>
        <v>5</v>
      </c>
      <c r="BN9">
        <f>'By Top 100'!BN26</f>
        <v>515717.9</v>
      </c>
      <c r="BO9">
        <f>'By Top 100'!BO26</f>
        <v>6</v>
      </c>
      <c r="BP9">
        <f>'By Top 100'!BP26</f>
        <v>497030.1</v>
      </c>
      <c r="BQ9">
        <f>'By Top 100'!BQ26</f>
        <v>6</v>
      </c>
      <c r="BR9">
        <f>'By Top 100'!BR26</f>
        <v>498295.4</v>
      </c>
      <c r="BS9">
        <f>'By Top 100'!BS26</f>
        <v>6</v>
      </c>
      <c r="BT9">
        <f>'By Top 100'!BT26</f>
        <v>542396.5</v>
      </c>
      <c r="BU9">
        <f>'By Top 100'!BU26</f>
        <v>6</v>
      </c>
      <c r="BV9">
        <f>'By Top 100'!BV26</f>
        <v>494607.4</v>
      </c>
      <c r="BW9">
        <f>'By Top 100'!BW26</f>
        <v>7</v>
      </c>
    </row>
    <row r="10" spans="1:75" ht="62.45">
      <c r="A10" t="str">
        <f>'By Top 100'!A77</f>
        <v xml:space="preserve">University of California-Los Angeles          </v>
      </c>
      <c r="B10" t="str">
        <f>'By Top 100'!B77</f>
        <v>2W</v>
      </c>
      <c r="C10" t="str">
        <f>'By Top 100'!C77</f>
        <v>W</v>
      </c>
      <c r="D10">
        <f>'By Top 100'!D77</f>
        <v>87073</v>
      </c>
      <c r="E10">
        <f>'By Top 100'!E77</f>
        <v>6</v>
      </c>
      <c r="F10">
        <f>'By Top 100'!F77</f>
        <v>95210</v>
      </c>
      <c r="G10">
        <f>'By Top 100'!G77</f>
        <v>5</v>
      </c>
      <c r="H10">
        <f>'By Top 100'!H77</f>
        <v>89661</v>
      </c>
      <c r="I10">
        <f>'By Top 100'!I77</f>
        <v>6</v>
      </c>
      <c r="J10">
        <f>'By Top 100'!J77</f>
        <v>108450</v>
      </c>
      <c r="K10">
        <f>'By Top 100'!K77</f>
        <v>5</v>
      </c>
      <c r="L10">
        <f>'By Top 100'!L77</f>
        <v>110057</v>
      </c>
      <c r="M10">
        <f>'By Top 100'!M77</f>
        <v>6</v>
      </c>
      <c r="N10">
        <f>'By Top 100'!N77</f>
        <v>128211</v>
      </c>
      <c r="O10">
        <f>'By Top 100'!O77</f>
        <v>5</v>
      </c>
      <c r="P10">
        <f>'By Top 100'!P77</f>
        <v>125483</v>
      </c>
      <c r="Q10">
        <f>'By Top 100'!Q77</f>
        <v>7</v>
      </c>
      <c r="R10">
        <f>'By Top 100'!R77</f>
        <v>148575</v>
      </c>
      <c r="S10">
        <f>'By Top 100'!S77</f>
        <v>6</v>
      </c>
      <c r="T10">
        <f>'By Top 100'!T77</f>
        <v>154964</v>
      </c>
      <c r="U10">
        <f>'By Top 100'!U77</f>
        <v>5</v>
      </c>
      <c r="V10">
        <f>'By Top 100'!V77</f>
        <v>170839</v>
      </c>
      <c r="W10">
        <f>'By Top 100'!W77</f>
        <v>5</v>
      </c>
      <c r="X10">
        <f>'By Top 100'!X77</f>
        <v>176735</v>
      </c>
      <c r="Y10">
        <f>'By Top 100'!Y77</f>
        <v>5</v>
      </c>
      <c r="Z10">
        <f>'By Top 100'!Z77</f>
        <v>194359</v>
      </c>
      <c r="AA10">
        <f>'By Top 100'!AA77</f>
        <v>5</v>
      </c>
      <c r="AB10">
        <f>'By Top 100'!AB77</f>
        <v>202754</v>
      </c>
      <c r="AC10">
        <f>'By Top 100'!AC77</f>
        <v>6</v>
      </c>
      <c r="AD10">
        <f>'By Top 100'!AD77</f>
        <v>195788</v>
      </c>
      <c r="AE10">
        <f>'By Top 100'!AE77</f>
        <v>7</v>
      </c>
      <c r="AF10">
        <f>'By Top 100'!AF77</f>
        <v>224376</v>
      </c>
      <c r="AG10">
        <f>'By Top 100'!AG77</f>
        <v>7</v>
      </c>
      <c r="AH10">
        <f>'By Top 100'!AH77</f>
        <v>216423</v>
      </c>
      <c r="AI10">
        <f>'By Top 100'!AI77</f>
        <v>7</v>
      </c>
      <c r="AJ10">
        <f>'By Top 100'!AJ77</f>
        <v>208356</v>
      </c>
      <c r="AK10">
        <f>'By Top 100'!AK77</f>
        <v>9</v>
      </c>
      <c r="AL10">
        <f>'By Top 100'!AL77</f>
        <v>216958</v>
      </c>
      <c r="AM10">
        <f>'By Top 100'!AM77</f>
        <v>10</v>
      </c>
      <c r="AN10">
        <f>'By Top 100'!AN77</f>
        <v>246381</v>
      </c>
      <c r="AO10">
        <f>'By Top 100'!AO77</f>
        <v>7</v>
      </c>
      <c r="AP10">
        <f>'By Top 100'!AP77</f>
        <v>275245</v>
      </c>
      <c r="AQ10">
        <f>'By Top 100'!AQ77</f>
        <v>7</v>
      </c>
      <c r="AR10">
        <f>'By Top 100'!AR77</f>
        <v>372370</v>
      </c>
      <c r="AS10">
        <f>'By Top 100'!AS77</f>
        <v>3</v>
      </c>
      <c r="AT10">
        <f>'By Top 100'!AT77</f>
        <v>363867</v>
      </c>
      <c r="AU10">
        <f>'By Top 100'!AU77</f>
        <v>5</v>
      </c>
      <c r="AV10">
        <f>'By Top 100'!AV77</f>
        <v>415748</v>
      </c>
      <c r="AW10">
        <f>'By Top 100'!AW77</f>
        <v>5</v>
      </c>
      <c r="AX10">
        <f>'By Top 100'!AX77</f>
        <v>448594</v>
      </c>
      <c r="AY10">
        <f>'By Top 100'!AY77</f>
        <v>5</v>
      </c>
      <c r="AZ10">
        <f>'By Top 100'!AZ77</f>
        <v>470319</v>
      </c>
      <c r="BA10">
        <f>'By Top 100'!BA77</f>
        <v>6</v>
      </c>
      <c r="BB10">
        <f>'By Top 100'!BB77</f>
        <v>497497</v>
      </c>
      <c r="BC10">
        <f>'By Top 100'!BC77</f>
        <v>4</v>
      </c>
      <c r="BD10">
        <f>'By Top 100'!BD77</f>
        <v>477632</v>
      </c>
      <c r="BE10">
        <f>'By Top 100'!BE77</f>
        <v>5</v>
      </c>
      <c r="BF10">
        <f>'By Top 100'!BF77</f>
        <v>479996</v>
      </c>
      <c r="BG10">
        <f>'By Top 100'!BG77</f>
        <v>5</v>
      </c>
      <c r="BH10">
        <f>'By Top 100'!BH77</f>
        <v>490105</v>
      </c>
      <c r="BI10">
        <f>'By Top 100'!BI77</f>
        <v>5</v>
      </c>
      <c r="BJ10">
        <f>'By Top 100'!BJ77</f>
        <v>584308</v>
      </c>
      <c r="BK10">
        <f>'By Top 100'!BK77</f>
        <v>7</v>
      </c>
      <c r="BL10">
        <f>'By Top 100'!BL77</f>
        <v>548805.4</v>
      </c>
      <c r="BM10">
        <f>'By Top 100'!BM77</f>
        <v>6</v>
      </c>
      <c r="BN10">
        <f>'By Top 100'!BN77</f>
        <v>493091.7</v>
      </c>
      <c r="BO10">
        <f>'By Top 100'!BO77</f>
        <v>7</v>
      </c>
      <c r="BP10">
        <f>'By Top 100'!BP77</f>
        <v>474971.9</v>
      </c>
      <c r="BQ10">
        <f>'By Top 100'!BQ77</f>
        <v>10</v>
      </c>
      <c r="BR10">
        <f>'By Top 100'!BR77</f>
        <v>452505.3</v>
      </c>
      <c r="BS10">
        <f>'By Top 100'!BS77</f>
        <v>9</v>
      </c>
      <c r="BT10">
        <f>'By Top 100'!BT77</f>
        <v>487210.4</v>
      </c>
      <c r="BU10">
        <f>'By Top 100'!BU77</f>
        <v>7</v>
      </c>
      <c r="BV10">
        <f>'By Top 100'!BV77</f>
        <v>481831.8</v>
      </c>
      <c r="BW10">
        <f>'By Top 100'!BW77</f>
        <v>8</v>
      </c>
    </row>
    <row r="11" spans="1:75" ht="75">
      <c r="A11" t="str">
        <f>'By Top 100'!A24</f>
        <v xml:space="preserve">University of Pittsburgh (Pennsylvania)          </v>
      </c>
      <c r="B11" t="str">
        <f>'By Top 100'!B24</f>
        <v>4NE</v>
      </c>
      <c r="C11" t="str">
        <f>'By Top 100'!C24</f>
        <v>N</v>
      </c>
      <c r="D11">
        <f>'By Top 100'!D24</f>
        <v>0</v>
      </c>
      <c r="E11" t="e">
        <f>'By Top 100'!E24</f>
        <v>#N/A</v>
      </c>
      <c r="F11">
        <f>'By Top 100'!F24</f>
        <v>0</v>
      </c>
      <c r="G11" t="e">
        <f>'By Top 100'!G24</f>
        <v>#N/A</v>
      </c>
      <c r="H11">
        <f>'By Top 100'!H24</f>
        <v>0</v>
      </c>
      <c r="I11" t="e">
        <f>'By Top 100'!I24</f>
        <v>#N/A</v>
      </c>
      <c r="J11">
        <f>'By Top 100'!J24</f>
        <v>0</v>
      </c>
      <c r="K11" t="e">
        <f>'By Top 100'!K24</f>
        <v>#N/A</v>
      </c>
      <c r="L11">
        <f>'By Top 100'!L24</f>
        <v>0</v>
      </c>
      <c r="M11" t="e">
        <f>'By Top 100'!M24</f>
        <v>#N/A</v>
      </c>
      <c r="N11">
        <f>'By Top 100'!N24</f>
        <v>58620</v>
      </c>
      <c r="O11">
        <f>'By Top 100'!O24</f>
        <v>28</v>
      </c>
      <c r="P11">
        <f>'By Top 100'!P24</f>
        <v>59373</v>
      </c>
      <c r="Q11">
        <f>'By Top 100'!Q24</f>
        <v>30</v>
      </c>
      <c r="R11">
        <f>'By Top 100'!R24</f>
        <v>72236</v>
      </c>
      <c r="S11">
        <f>'By Top 100'!S24</f>
        <v>28</v>
      </c>
      <c r="T11">
        <f>'By Top 100'!T24</f>
        <v>79380</v>
      </c>
      <c r="U11">
        <f>'By Top 100'!U24</f>
        <v>28</v>
      </c>
      <c r="V11">
        <f>'By Top 100'!V24</f>
        <v>91712</v>
      </c>
      <c r="W11">
        <f>'By Top 100'!W24</f>
        <v>25</v>
      </c>
      <c r="X11">
        <f>'By Top 100'!X24</f>
        <v>116581</v>
      </c>
      <c r="Y11">
        <f>'By Top 100'!Y24</f>
        <v>20</v>
      </c>
      <c r="Z11">
        <f>'By Top 100'!Z24</f>
        <v>151545</v>
      </c>
      <c r="AA11">
        <f>'By Top 100'!AA24</f>
        <v>16</v>
      </c>
      <c r="AB11">
        <f>'By Top 100'!AB24</f>
        <v>168451</v>
      </c>
      <c r="AC11">
        <f>'By Top 100'!AC24</f>
        <v>15</v>
      </c>
      <c r="AD11">
        <f>'By Top 100'!AD24</f>
        <v>135678</v>
      </c>
      <c r="AE11">
        <f>'By Top 100'!AE24</f>
        <v>19</v>
      </c>
      <c r="AF11">
        <f>'By Top 100'!AF24</f>
        <v>156582</v>
      </c>
      <c r="AG11">
        <f>'By Top 100'!AG24</f>
        <v>18</v>
      </c>
      <c r="AH11">
        <f>'By Top 100'!AH24</f>
        <v>166280</v>
      </c>
      <c r="AI11">
        <f>'By Top 100'!AI24</f>
        <v>16</v>
      </c>
      <c r="AJ11">
        <f>'By Top 100'!AJ24</f>
        <v>154120</v>
      </c>
      <c r="AK11">
        <f>'By Top 100'!AK24</f>
        <v>22</v>
      </c>
      <c r="AL11">
        <f>'By Top 100'!AL24</f>
        <v>176721</v>
      </c>
      <c r="AM11">
        <f>'By Top 100'!AM24</f>
        <v>20</v>
      </c>
      <c r="AN11">
        <f>'By Top 100'!AN24</f>
        <v>193491</v>
      </c>
      <c r="AO11">
        <f>'By Top 100'!AO24</f>
        <v>19</v>
      </c>
      <c r="AP11">
        <f>'By Top 100'!AP24</f>
        <v>221012</v>
      </c>
      <c r="AQ11">
        <f>'By Top 100'!AQ24</f>
        <v>17</v>
      </c>
      <c r="AR11">
        <f>'By Top 100'!AR24</f>
        <v>246233</v>
      </c>
      <c r="AS11">
        <f>'By Top 100'!AS24</f>
        <v>17</v>
      </c>
      <c r="AT11">
        <f>'By Top 100'!AT24</f>
        <v>300805</v>
      </c>
      <c r="AU11">
        <f>'By Top 100'!AU24</f>
        <v>12</v>
      </c>
      <c r="AV11">
        <f>'By Top 100'!AV24</f>
        <v>335761</v>
      </c>
      <c r="AW11">
        <f>'By Top 100'!AW24</f>
        <v>10</v>
      </c>
      <c r="AX11">
        <f>'By Top 100'!AX24</f>
        <v>362366</v>
      </c>
      <c r="AY11">
        <f>'By Top 100'!AY24</f>
        <v>12</v>
      </c>
      <c r="AZ11">
        <f>'By Top 100'!AZ24</f>
        <v>371919</v>
      </c>
      <c r="BA11">
        <f>'By Top 100'!BA24</f>
        <v>12</v>
      </c>
      <c r="BB11">
        <f>'By Top 100'!BB24</f>
        <v>405357</v>
      </c>
      <c r="BC11">
        <f>'By Top 100'!BC24</f>
        <v>11</v>
      </c>
      <c r="BD11">
        <f>'By Top 100'!BD24</f>
        <v>425431</v>
      </c>
      <c r="BE11">
        <f>'By Top 100'!BE24</f>
        <v>10</v>
      </c>
      <c r="BF11">
        <f>'By Top 100'!BF24</f>
        <v>425938</v>
      </c>
      <c r="BG11">
        <f>'By Top 100'!BG24</f>
        <v>10</v>
      </c>
      <c r="BH11">
        <f>'By Top 100'!BH24</f>
        <v>409649</v>
      </c>
      <c r="BI11">
        <f>'By Top 100'!BI24</f>
        <v>10</v>
      </c>
      <c r="BJ11">
        <f>'By Top 100'!BJ24</f>
        <v>525066</v>
      </c>
      <c r="BK11">
        <f>'By Top 100'!BK24</f>
        <v>10</v>
      </c>
      <c r="BL11">
        <f>'By Top 100'!BL24</f>
        <v>497059.6</v>
      </c>
      <c r="BM11">
        <f>'By Top 100'!BM24</f>
        <v>10</v>
      </c>
      <c r="BN11">
        <f>'By Top 100'!BN24</f>
        <v>459692.4</v>
      </c>
      <c r="BO11">
        <f>'By Top 100'!BO24</f>
        <v>12</v>
      </c>
      <c r="BP11">
        <f>'By Top 100'!BP24</f>
        <v>475736.2</v>
      </c>
      <c r="BQ11">
        <f>'By Top 100'!BQ24</f>
        <v>8</v>
      </c>
      <c r="BR11">
        <f>'By Top 100'!BR24</f>
        <v>425886.6</v>
      </c>
      <c r="BS11">
        <f>'By Top 100'!BS24</f>
        <v>10</v>
      </c>
      <c r="BT11">
        <f>'By Top 100'!BT24</f>
        <v>470596.9</v>
      </c>
      <c r="BU11">
        <f>'By Top 100'!BU24</f>
        <v>9</v>
      </c>
      <c r="BV11">
        <f>'By Top 100'!BV24</f>
        <v>450010.9</v>
      </c>
      <c r="BW11">
        <f>'By Top 100'!BW24</f>
        <v>10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0E5887-E14C-4F98-984A-39EF6F6C7114}"/>
</file>

<file path=customXml/itemProps2.xml><?xml version="1.0" encoding="utf-8"?>
<ds:datastoreItem xmlns:ds="http://schemas.openxmlformats.org/officeDocument/2006/customXml" ds:itemID="{BC0F6C71-CCB7-4B08-A6E0-90B5E6602C31}"/>
</file>

<file path=customXml/itemProps3.xml><?xml version="1.0" encoding="utf-8"?>
<ds:datastoreItem xmlns:ds="http://schemas.openxmlformats.org/officeDocument/2006/customXml" ds:itemID="{DCF6A5AA-A2A5-4087-83E2-810ADEA027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Lounsbury</dc:creator>
  <cp:keywords/>
  <dc:description/>
  <cp:lastModifiedBy>Susan Lounsbury</cp:lastModifiedBy>
  <cp:revision/>
  <dcterms:created xsi:type="dcterms:W3CDTF">2000-04-25T17:26:12Z</dcterms:created>
  <dcterms:modified xsi:type="dcterms:W3CDTF">2021-12-20T20:26:11Z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2018-10-09T15:37:41.1554369Z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